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libertymutual.sharepoint.com/teams/SuretyERM/Shared Documents/Python Coding Project/"/>
    </mc:Choice>
  </mc:AlternateContent>
  <xr:revisionPtr revIDLastSave="0" documentId="8_{AE80018C-E6C2-4E15-84BA-A12CBB293B2C}" xr6:coauthVersionLast="47" xr6:coauthVersionMax="47" xr10:uidLastSave="{00000000-0000-0000-0000-000000000000}"/>
  <bookViews>
    <workbookView xWindow="-28920" yWindow="45" windowWidth="29040" windowHeight="15840" xr2:uid="{5BEB9AED-3B86-4698-BA51-23CE0EBFFE7B}"/>
  </bookViews>
  <sheets>
    <sheet name="Raj" sheetId="8" r:id="rId1"/>
    <sheet name="FORMULAS2" sheetId="3" r:id="rId2"/>
    <sheet name="consolidatefawformula" sheetId="2" r:id="rId3"/>
    <sheet name="country assignment" sheetId="7" r:id="rId4"/>
    <sheet name="Python Country Assigment Map" sheetId="6" r:id="rId5"/>
    <sheet name="risk calc model python" sheetId="5" r:id="rId6"/>
    <sheet name="Python Risk Calc Model Mapping " sheetId="4" r:id="rId7"/>
    <sheet name="Sheet1" sheetId="1" r:id="rId8"/>
  </sheets>
  <externalReferences>
    <externalReference r:id="rId9"/>
    <externalReference r:id="rId10"/>
    <externalReference r:id="rId11"/>
  </externalReferences>
  <definedNames>
    <definedName name="_xlnm._FilterDatabase" localSheetId="0" hidden="1">Raj!$B$1:$B$680</definedName>
    <definedName name="ExternalData_1" localSheetId="2" hidden="1">consolidatefawformula!#REF!</definedName>
    <definedName name="ExternalData_1" localSheetId="3" hidden="1">'country assignment'!$A$1:$B$61</definedName>
    <definedName name="ExternalData_1" localSheetId="5" hidden="1">'risk calc model python'!$A$1:$B$181</definedName>
    <definedName name="ExternalData_2" localSheetId="1" hidden="1">FORMULAS2!$A$1:$JY$2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8" l="1"/>
  <c r="F5" i="8" s="1"/>
  <c r="G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0" i="8"/>
  <c r="F501" i="8"/>
  <c r="F502" i="8"/>
  <c r="F503" i="8"/>
  <c r="F504" i="8"/>
  <c r="F505" i="8"/>
  <c r="F506" i="8"/>
  <c r="F507" i="8"/>
  <c r="F508" i="8"/>
  <c r="F509" i="8"/>
  <c r="F510" i="8"/>
  <c r="F511" i="8"/>
  <c r="F512" i="8"/>
  <c r="F513" i="8"/>
  <c r="F514" i="8"/>
  <c r="F515" i="8"/>
  <c r="F516" i="8"/>
  <c r="F517" i="8"/>
  <c r="F518" i="8"/>
  <c r="F519" i="8"/>
  <c r="F520" i="8"/>
  <c r="F521" i="8"/>
  <c r="F522" i="8"/>
  <c r="F523" i="8"/>
  <c r="F524" i="8"/>
  <c r="F525" i="8"/>
  <c r="F526" i="8"/>
  <c r="F527" i="8"/>
  <c r="F528" i="8"/>
  <c r="F529" i="8"/>
  <c r="F530" i="8"/>
  <c r="F531" i="8"/>
  <c r="F532"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58" i="8"/>
  <c r="F559" i="8"/>
  <c r="F560" i="8"/>
  <c r="F561" i="8"/>
  <c r="F562" i="8"/>
  <c r="F563" i="8"/>
  <c r="F564" i="8"/>
  <c r="F565" i="8"/>
  <c r="F566" i="8"/>
  <c r="F567" i="8"/>
  <c r="F568" i="8"/>
  <c r="F569" i="8"/>
  <c r="F570" i="8"/>
  <c r="F571" i="8"/>
  <c r="F572" i="8"/>
  <c r="F573" i="8"/>
  <c r="F574" i="8"/>
  <c r="F575" i="8"/>
  <c r="F576" i="8"/>
  <c r="F577" i="8"/>
  <c r="F578" i="8"/>
  <c r="F579" i="8"/>
  <c r="F580" i="8"/>
  <c r="F581" i="8"/>
  <c r="F582" i="8"/>
  <c r="F583" i="8"/>
  <c r="F584" i="8"/>
  <c r="F585" i="8"/>
  <c r="F586" i="8"/>
  <c r="F587" i="8"/>
  <c r="F588" i="8"/>
  <c r="F589" i="8"/>
  <c r="F590" i="8"/>
  <c r="F591" i="8"/>
  <c r="F592" i="8"/>
  <c r="F593" i="8"/>
  <c r="F594" i="8"/>
  <c r="F595" i="8"/>
  <c r="F596" i="8"/>
  <c r="F597" i="8"/>
  <c r="F598" i="8"/>
  <c r="F599" i="8"/>
  <c r="F600" i="8"/>
  <c r="F601" i="8"/>
  <c r="F602" i="8"/>
  <c r="F603" i="8"/>
  <c r="F604" i="8"/>
  <c r="F605" i="8"/>
  <c r="F606" i="8"/>
  <c r="F607" i="8"/>
  <c r="F608" i="8"/>
  <c r="F609" i="8"/>
  <c r="F610" i="8"/>
  <c r="F611" i="8"/>
  <c r="F612" i="8"/>
  <c r="F613" i="8"/>
  <c r="F614" i="8"/>
  <c r="F615" i="8"/>
  <c r="F616" i="8"/>
  <c r="F617" i="8"/>
  <c r="F618" i="8"/>
  <c r="F619" i="8"/>
  <c r="F620" i="8"/>
  <c r="F621" i="8"/>
  <c r="F622" i="8"/>
  <c r="F623" i="8"/>
  <c r="F624" i="8"/>
  <c r="F625" i="8"/>
  <c r="F626" i="8"/>
  <c r="F627" i="8"/>
  <c r="F628" i="8"/>
  <c r="F629" i="8"/>
  <c r="F630" i="8"/>
  <c r="F631" i="8"/>
  <c r="F632" i="8"/>
  <c r="F633" i="8"/>
  <c r="F634" i="8"/>
  <c r="F635" i="8"/>
  <c r="F636" i="8"/>
  <c r="F637" i="8"/>
  <c r="F638" i="8"/>
  <c r="F639" i="8"/>
  <c r="F640" i="8"/>
  <c r="F641" i="8"/>
  <c r="F642" i="8"/>
  <c r="F643" i="8"/>
  <c r="F644" i="8"/>
  <c r="F645" i="8"/>
  <c r="F646" i="8"/>
  <c r="F647" i="8"/>
  <c r="F648" i="8"/>
  <c r="F649" i="8"/>
  <c r="F650" i="8"/>
  <c r="F651" i="8"/>
  <c r="F652" i="8"/>
  <c r="F653" i="8"/>
  <c r="F654" i="8"/>
  <c r="F655" i="8"/>
  <c r="F656" i="8"/>
  <c r="F657" i="8"/>
  <c r="F658" i="8"/>
  <c r="F659" i="8"/>
  <c r="F660" i="8"/>
  <c r="F661" i="8"/>
  <c r="F662" i="8"/>
  <c r="F663" i="8"/>
  <c r="F664" i="8"/>
  <c r="F665" i="8"/>
  <c r="F666" i="8"/>
  <c r="F667" i="8"/>
  <c r="F668" i="8"/>
  <c r="F669" i="8"/>
  <c r="F670" i="8"/>
  <c r="F671" i="8"/>
  <c r="F672" i="8"/>
  <c r="F673" i="8"/>
  <c r="F674" i="8"/>
  <c r="F675" i="8"/>
  <c r="F676" i="8"/>
  <c r="F677" i="8"/>
  <c r="F678" i="8"/>
  <c r="F679" i="8"/>
  <c r="D328" i="2" l="1" a="1"/>
  <c r="D328" i="2" s="1"/>
  <c r="BN671" i="1" l="1"/>
  <c r="BN677" i="1" s="1"/>
  <c r="BN651" i="1"/>
  <c r="BN647" i="1"/>
  <c r="BN646" i="1"/>
  <c r="BN508" i="1"/>
  <c r="BN433" i="1"/>
  <c r="BN407" i="1"/>
  <c r="BN35" i="1"/>
  <c r="BN34" i="1"/>
  <c r="BN33" i="1"/>
  <c r="BN30" i="1"/>
  <c r="BN29" i="1"/>
  <c r="BN28" i="1"/>
  <c r="BN31" i="1" s="1"/>
  <c r="BN27" i="1"/>
  <c r="BN18" i="1"/>
  <c r="BN17" i="1"/>
  <c r="BN26" i="1" s="1"/>
  <c r="YS2" i="1"/>
  <c r="YY2" i="1" s="1"/>
  <c r="XY2" i="1"/>
  <c r="XU2" i="1"/>
  <c r="XT2" i="1"/>
  <c r="SL2" i="1"/>
  <c r="PO2" i="1"/>
  <c r="OO2" i="1"/>
  <c r="AG2" i="1"/>
  <c r="AF2" i="1"/>
  <c r="AE2" i="1"/>
  <c r="AB2" i="1"/>
  <c r="AA2" i="1"/>
  <c r="Y2" i="1"/>
  <c r="Z2" i="1" s="1"/>
  <c r="AC2" i="1" s="1"/>
  <c r="P2" i="1"/>
  <c r="O2" i="1"/>
  <c r="BN32" i="1" l="1"/>
  <c r="BN575" i="1"/>
  <c r="BN551" i="1"/>
  <c r="BN585" i="1"/>
  <c r="BN573" i="1"/>
  <c r="BN549" i="1"/>
  <c r="BN416" i="1"/>
  <c r="BN368" i="1"/>
  <c r="BN344" i="1"/>
  <c r="BN625" i="1"/>
  <c r="BN553" i="1"/>
  <c r="BN660" i="1"/>
  <c r="BN634" i="1"/>
  <c r="BN658" i="1"/>
  <c r="BN608" i="1"/>
  <c r="BN560" i="1"/>
  <c r="BN631" i="1"/>
  <c r="BN547" i="1"/>
  <c r="BN499" i="1"/>
  <c r="BN426" i="1"/>
  <c r="BN378" i="1"/>
  <c r="BN366" i="1"/>
  <c r="BN421" i="1"/>
  <c r="BN361" i="1"/>
  <c r="BN639" i="1"/>
  <c r="BN627" i="1"/>
  <c r="BN579" i="1"/>
  <c r="BN555" i="1"/>
  <c r="BN543" i="1"/>
  <c r="BN374" i="1"/>
  <c r="BN338" i="1"/>
  <c r="BN590" i="1"/>
  <c r="BN506" i="1"/>
  <c r="BN470" i="1"/>
  <c r="BN349" i="1"/>
  <c r="BN545" i="1"/>
  <c r="BN363" i="1"/>
  <c r="BN654" i="1"/>
  <c r="BN604" i="1"/>
  <c r="BN577" i="1"/>
  <c r="BN529" i="1"/>
  <c r="BN396" i="1"/>
  <c r="BN25" i="1"/>
  <c r="BN36" i="1"/>
  <c r="BN37" i="1" s="1"/>
  <c r="BN454" i="1"/>
  <c r="BN673" i="1"/>
  <c r="BN674" i="1"/>
  <c r="BN675" i="1"/>
  <c r="BN462" i="1"/>
  <c r="BN676" i="1"/>
  <c r="BN463" i="1"/>
  <c r="X2" i="1"/>
  <c r="W2" i="1"/>
  <c r="AD2" i="1"/>
  <c r="QR2" i="1"/>
  <c r="AH2" i="1"/>
  <c r="AI2" i="1" s="1"/>
  <c r="QS2" i="1"/>
  <c r="QJ2" i="1"/>
  <c r="YU2" i="1"/>
  <c r="YV2" i="1"/>
  <c r="YW2" i="1"/>
  <c r="YX2" i="1"/>
  <c r="VA2" i="1" l="1"/>
  <c r="YF2" i="1"/>
  <c r="WH2" i="1"/>
  <c r="UL2" i="1"/>
  <c r="YH2" i="1"/>
  <c r="XH2" i="1"/>
  <c r="XE2" i="1"/>
  <c r="SC2" i="1"/>
  <c r="NL2" i="1"/>
  <c r="TW2" i="1"/>
  <c r="XM2" i="1"/>
  <c r="XA2" i="1"/>
  <c r="VE2" i="1"/>
  <c r="UG2" i="1"/>
  <c r="TU2" i="1"/>
  <c r="NH2" i="1"/>
  <c r="LX2" i="1"/>
  <c r="YB2" i="1"/>
  <c r="WD2" i="1"/>
  <c r="MW2" i="1"/>
  <c r="VP2" i="1"/>
  <c r="SJ2" i="1"/>
  <c r="QZ2" i="1"/>
  <c r="PC2" i="1"/>
  <c r="MU2" i="1"/>
  <c r="MI2" i="1"/>
  <c r="UC2" i="1"/>
  <c r="VK2" i="1"/>
  <c r="UY2" i="1"/>
  <c r="UA2" i="1"/>
  <c r="OX2" i="1"/>
  <c r="NB2" i="1"/>
  <c r="MD2" i="1"/>
  <c r="TY2" i="1"/>
  <c r="PH2" i="1"/>
  <c r="TG2" i="1"/>
  <c r="OD2" i="1"/>
  <c r="MZ2" i="1"/>
  <c r="WY2" i="1"/>
  <c r="UE2" i="1"/>
  <c r="VC2" i="1"/>
  <c r="BN603" i="1" l="1"/>
  <c r="WC2" i="1"/>
  <c r="OM2" i="1"/>
  <c r="BN405" i="1"/>
  <c r="SH2" i="1"/>
  <c r="BN504" i="1"/>
  <c r="BN602" i="1"/>
  <c r="WB2" i="1"/>
  <c r="PB2" i="1"/>
  <c r="BN420" i="1"/>
  <c r="YM2" i="1"/>
  <c r="BN665" i="1"/>
  <c r="VR2" i="1"/>
  <c r="BN592" i="1"/>
  <c r="BN379" i="1"/>
  <c r="NM2" i="1"/>
  <c r="OP2" i="1"/>
  <c r="BN408" i="1"/>
  <c r="MX2" i="1"/>
  <c r="BN364" i="1"/>
  <c r="YE2" i="1"/>
  <c r="BN657" i="1"/>
  <c r="BN619" i="1"/>
  <c r="WS2" i="1"/>
  <c r="BN395" i="1"/>
  <c r="OC2" i="1"/>
  <c r="QD2" i="1"/>
  <c r="BN448" i="1"/>
  <c r="VG2" i="1"/>
  <c r="BN581" i="1"/>
  <c r="BN588" i="1"/>
  <c r="VN2" i="1"/>
  <c r="BN542" i="1"/>
  <c r="TT2" i="1"/>
  <c r="BN394" i="1"/>
  <c r="OB2" i="1"/>
  <c r="NA2" i="1"/>
  <c r="BN367" i="1"/>
  <c r="UI2" i="1"/>
  <c r="BN557" i="1"/>
  <c r="VH2" i="1"/>
  <c r="BN582" i="1"/>
  <c r="BN424" i="1"/>
  <c r="PF2" i="1"/>
  <c r="RS2" i="1"/>
  <c r="BN489" i="1"/>
  <c r="BN425" i="1"/>
  <c r="PG2" i="1"/>
  <c r="BN599" i="1"/>
  <c r="VY2" i="1"/>
  <c r="ML2" i="1"/>
  <c r="BN352" i="1"/>
  <c r="SQ2" i="1"/>
  <c r="BN513" i="1"/>
  <c r="BN495" i="1"/>
  <c r="RY2" i="1"/>
  <c r="BN611" i="1"/>
  <c r="WK2" i="1"/>
  <c r="SF2" i="1"/>
  <c r="BN502" i="1"/>
  <c r="LR2" i="1"/>
  <c r="BN332" i="1"/>
  <c r="BN597" i="1"/>
  <c r="VW2" i="1"/>
  <c r="TQ2" i="1"/>
  <c r="BN539" i="1"/>
  <c r="BN354" i="1"/>
  <c r="MN2" i="1"/>
  <c r="MP2" i="1"/>
  <c r="BN356" i="1"/>
  <c r="BN440" i="1"/>
  <c r="PV2" i="1"/>
  <c r="BN648" i="1"/>
  <c r="XV2" i="1"/>
  <c r="NS2" i="1"/>
  <c r="BN385" i="1"/>
  <c r="BN380" i="1"/>
  <c r="NN2" i="1"/>
  <c r="WA2" i="1"/>
  <c r="BN601" i="1"/>
  <c r="BN423" i="1"/>
  <c r="PE2" i="1"/>
  <c r="BN447" i="1"/>
  <c r="QC2" i="1"/>
  <c r="BN496" i="1"/>
  <c r="RZ2" i="1"/>
  <c r="BN650" i="1"/>
  <c r="XX2" i="1"/>
  <c r="BN351" i="1"/>
  <c r="MK2" i="1"/>
  <c r="OQ2" i="1"/>
  <c r="BN409" i="1"/>
  <c r="BN622" i="1"/>
  <c r="WV2" i="1"/>
  <c r="BN533" i="1"/>
  <c r="TK2" i="1"/>
  <c r="XG2" i="1"/>
  <c r="BN633" i="1"/>
  <c r="BN567" i="1"/>
  <c r="US2" i="1"/>
  <c r="PJ2" i="1"/>
  <c r="BN428" i="1"/>
  <c r="RP2" i="1"/>
  <c r="BN486" i="1"/>
  <c r="TE2" i="1"/>
  <c r="BN527" i="1"/>
  <c r="BN606" i="1"/>
  <c r="WF2" i="1"/>
  <c r="BN663" i="1"/>
  <c r="YK2" i="1"/>
  <c r="BN480" i="1"/>
  <c r="RJ2" i="1"/>
  <c r="LY2" i="1"/>
  <c r="BN339" i="1"/>
  <c r="VF2" i="1"/>
  <c r="BN580" i="1"/>
  <c r="BN565" i="1"/>
  <c r="UQ2" i="1"/>
  <c r="MF2" i="1"/>
  <c r="BN346" i="1"/>
  <c r="ST2" i="1"/>
  <c r="BN516" i="1"/>
  <c r="BN401" i="1"/>
  <c r="OI2" i="1"/>
  <c r="BN501" i="1"/>
  <c r="SE2" i="1"/>
  <c r="ME2" i="1"/>
  <c r="BN345" i="1"/>
  <c r="BN653" i="1"/>
  <c r="YA2" i="1"/>
  <c r="BN491" i="1"/>
  <c r="RU2" i="1"/>
  <c r="BN664" i="1"/>
  <c r="YL2" i="1"/>
  <c r="TI2" i="1"/>
  <c r="BN531" i="1"/>
  <c r="BN383" i="1"/>
  <c r="NQ2" i="1"/>
  <c r="SN2" i="1"/>
  <c r="BN510" i="1"/>
  <c r="XK2" i="1"/>
  <c r="BN637" i="1"/>
  <c r="BN530" i="1"/>
  <c r="TH2" i="1"/>
  <c r="SZ2" i="1"/>
  <c r="BN522" i="1"/>
  <c r="BN535" i="1"/>
  <c r="TM2" i="1"/>
  <c r="BN624" i="1"/>
  <c r="WX2" i="1"/>
  <c r="BN507" i="1"/>
  <c r="SK2" i="1"/>
  <c r="YN2" i="1"/>
  <c r="BN666" i="1"/>
  <c r="BN591" i="1"/>
  <c r="VQ2" i="1"/>
  <c r="BN655" i="1"/>
  <c r="YC2" i="1"/>
  <c r="BN335" i="1"/>
  <c r="LU2" i="1"/>
  <c r="TX2" i="1"/>
  <c r="BN546" i="1"/>
  <c r="YI2" i="1"/>
  <c r="BN661" i="1"/>
  <c r="PA2" i="1"/>
  <c r="BN419" i="1"/>
  <c r="BN386" i="1"/>
  <c r="NT2" i="1"/>
  <c r="TO2" i="1"/>
  <c r="BN537" i="1"/>
  <c r="BN387" i="1"/>
  <c r="NU2" i="1"/>
  <c r="BN586" i="1"/>
  <c r="VL2" i="1"/>
  <c r="WL2" i="1"/>
  <c r="BN612" i="1"/>
  <c r="OS2" i="1"/>
  <c r="BN411" i="1"/>
  <c r="XO2" i="1"/>
  <c r="BN641" i="1"/>
  <c r="OA2" i="1"/>
  <c r="BN393" i="1"/>
  <c r="VB2" i="1"/>
  <c r="BN576" i="1"/>
  <c r="BN600" i="1"/>
  <c r="VZ2" i="1"/>
  <c r="BN449" i="1"/>
  <c r="QE2" i="1"/>
  <c r="XJ2" i="1"/>
  <c r="BN636" i="1"/>
  <c r="RV2" i="1"/>
  <c r="BN492" i="1"/>
  <c r="XN2" i="1"/>
  <c r="BN640" i="1"/>
  <c r="BN613" i="1"/>
  <c r="WM2" i="1"/>
  <c r="PL2" i="1"/>
  <c r="BN430" i="1"/>
  <c r="UJ2" i="1"/>
  <c r="BN558" i="1"/>
  <c r="BN635" i="1"/>
  <c r="XI2" i="1"/>
  <c r="VJ2" i="1"/>
  <c r="BN584" i="1"/>
  <c r="MO2" i="1"/>
  <c r="BN355" i="1"/>
  <c r="UK2" i="1"/>
  <c r="BN559" i="1"/>
  <c r="YG2" i="1"/>
  <c r="BN659" i="1"/>
  <c r="BN626" i="1"/>
  <c r="WZ2" i="1"/>
  <c r="BN429" i="1"/>
  <c r="PK2" i="1"/>
  <c r="MQ2" i="1"/>
  <c r="BN357" i="1"/>
  <c r="NY2" i="1"/>
  <c r="BN391" i="1"/>
  <c r="BN656" i="1"/>
  <c r="YD2" i="1"/>
  <c r="BN362" i="1"/>
  <c r="MV2" i="1"/>
  <c r="BN434" i="1"/>
  <c r="PP2" i="1"/>
  <c r="XF2" i="1"/>
  <c r="BN632" i="1"/>
  <c r="UN2" i="1"/>
  <c r="BN562" i="1"/>
  <c r="LO2" i="1"/>
  <c r="BN329" i="1"/>
  <c r="BN410" i="1"/>
  <c r="OR2" i="1"/>
  <c r="XP2" i="1"/>
  <c r="BN642" i="1"/>
  <c r="NK2" i="1"/>
  <c r="BN377" i="1"/>
  <c r="LQ2" i="1"/>
  <c r="BN331" i="1"/>
  <c r="NF2" i="1"/>
  <c r="BN372" i="1"/>
  <c r="BN493" i="1"/>
  <c r="RW2" i="1"/>
  <c r="BN388" i="1"/>
  <c r="NV2" i="1"/>
  <c r="BN572" i="1"/>
  <c r="UX2" i="1"/>
  <c r="NX2" i="1"/>
  <c r="BN390" i="1"/>
  <c r="TB2" i="1"/>
  <c r="BN524" i="1"/>
  <c r="BN628" i="1"/>
  <c r="XB2" i="1"/>
  <c r="BN494" i="1"/>
  <c r="RX2" i="1"/>
  <c r="SM2" i="1"/>
  <c r="BN509" i="1"/>
  <c r="NR2" i="1"/>
  <c r="BN384" i="1"/>
  <c r="BN643" i="1"/>
  <c r="XQ2" i="1"/>
  <c r="TA2" i="1"/>
  <c r="BN523" i="1"/>
  <c r="BN662" i="1"/>
  <c r="YJ2" i="1"/>
  <c r="UV2" i="1"/>
  <c r="BN570" i="1"/>
  <c r="XC2" i="1"/>
  <c r="BN629" i="1"/>
  <c r="WU2" i="1"/>
  <c r="BN621" i="1"/>
  <c r="BN435" i="1"/>
  <c r="PQ2" i="1"/>
  <c r="BN488" i="1"/>
  <c r="RR2" i="1"/>
  <c r="WQ2" i="1"/>
  <c r="BN617" i="1"/>
  <c r="BN556" i="1"/>
  <c r="UH2" i="1"/>
  <c r="BN564" i="1"/>
  <c r="UP2" i="1"/>
  <c r="BN406" i="1"/>
  <c r="ON2" i="1"/>
  <c r="VU2" i="1"/>
  <c r="BN595" i="1"/>
  <c r="UR2" i="1"/>
  <c r="BN566" i="1"/>
  <c r="UO2" i="1"/>
  <c r="BN563" i="1"/>
  <c r="BN443" i="1"/>
  <c r="PY2" i="1"/>
  <c r="RT2" i="1"/>
  <c r="BN490" i="1"/>
  <c r="BN446" i="1"/>
  <c r="QB2" i="1"/>
  <c r="LZ2" i="1"/>
  <c r="BN340" i="1"/>
  <c r="TS2" i="1"/>
  <c r="BN541" i="1"/>
  <c r="OT2" i="1"/>
  <c r="BN412" i="1"/>
  <c r="BN382" i="1"/>
  <c r="NP2" i="1"/>
  <c r="BN350" i="1"/>
  <c r="MJ2" i="1"/>
  <c r="UF2" i="1"/>
  <c r="BN554" i="1"/>
  <c r="BN438" i="1"/>
  <c r="PT2" i="1"/>
  <c r="VI2" i="1"/>
  <c r="BN583" i="1"/>
  <c r="BN610" i="1"/>
  <c r="WJ2" i="1"/>
  <c r="VS2" i="1"/>
  <c r="BN593" i="1"/>
  <c r="BN476" i="1"/>
  <c r="RF2" i="1"/>
  <c r="BN403" i="1"/>
  <c r="OK2" i="1"/>
  <c r="NO2" i="1"/>
  <c r="BN381" i="1"/>
  <c r="OJ2" i="1"/>
  <c r="BN402" i="1"/>
  <c r="LT2" i="1"/>
  <c r="BN334" i="1"/>
  <c r="BN376" i="1"/>
  <c r="NJ2" i="1"/>
  <c r="LV2" i="1"/>
  <c r="BN336" i="1"/>
  <c r="BN487" i="1"/>
  <c r="RQ2" i="1"/>
  <c r="BN598" i="1"/>
  <c r="VX2" i="1"/>
  <c r="TC2" i="1"/>
  <c r="BN525" i="1"/>
  <c r="BN618" i="1"/>
  <c r="WR2" i="1"/>
  <c r="MA2" i="1"/>
  <c r="BN341" i="1"/>
  <c r="PS2" i="1"/>
  <c r="BN437" i="1"/>
  <c r="SS2" i="1"/>
  <c r="BN515" i="1"/>
  <c r="BN534" i="1"/>
  <c r="TL2" i="1"/>
  <c r="MG2" i="1"/>
  <c r="BN347" i="1"/>
  <c r="BN418" i="1"/>
  <c r="OZ2" i="1"/>
  <c r="OF2" i="1"/>
  <c r="BN398" i="1"/>
  <c r="UT2" i="1"/>
  <c r="BN568" i="1"/>
  <c r="BN365" i="1"/>
  <c r="MY2" i="1"/>
  <c r="OV2" i="1"/>
  <c r="BN414" i="1"/>
  <c r="BN596" i="1"/>
  <c r="VV2" i="1"/>
  <c r="PW2" i="1"/>
  <c r="BN441" i="1"/>
  <c r="BN333" i="1"/>
  <c r="LS2" i="1"/>
  <c r="BN668" i="1"/>
  <c r="YP2" i="1"/>
  <c r="OW2" i="1"/>
  <c r="BN415" i="1"/>
  <c r="NW2" i="1"/>
  <c r="BN389" i="1"/>
  <c r="OY2" i="1"/>
  <c r="BN417" i="1"/>
  <c r="SG2" i="1"/>
  <c r="BN503" i="1"/>
  <c r="BN343" i="1"/>
  <c r="MC2" i="1"/>
  <c r="BN552" i="1"/>
  <c r="UD2" i="1"/>
  <c r="BN348" i="1"/>
  <c r="MH2" i="1"/>
  <c r="SB2" i="1"/>
  <c r="BN498" i="1"/>
  <c r="OU2" i="1"/>
  <c r="BN413" i="1"/>
  <c r="BN431" i="1"/>
  <c r="PM2" i="1"/>
  <c r="BN511" i="1"/>
  <c r="SO2" i="1"/>
  <c r="BN550" i="1"/>
  <c r="UB2" i="1"/>
  <c r="BN614" i="1"/>
  <c r="WN2" i="1"/>
  <c r="BN342" i="1"/>
  <c r="MB2" i="1"/>
  <c r="BN616" i="1"/>
  <c r="WP2" i="1"/>
  <c r="PR2" i="1"/>
  <c r="BN436" i="1"/>
  <c r="LP2" i="1"/>
  <c r="BN330" i="1"/>
  <c r="BN514" i="1"/>
  <c r="SR2" i="1"/>
  <c r="TF2" i="1"/>
  <c r="BN528" i="1"/>
  <c r="BN571" i="1"/>
  <c r="UW2" i="1"/>
  <c r="BN400" i="1"/>
  <c r="OH2" i="1"/>
  <c r="UM2" i="1"/>
  <c r="BN561" i="1"/>
  <c r="TZ2" i="1"/>
  <c r="BN548" i="1"/>
  <c r="BN370" i="1"/>
  <c r="ND2" i="1"/>
  <c r="MM2" i="1"/>
  <c r="BN353" i="1"/>
  <c r="SW2" i="1"/>
  <c r="BN519" i="1"/>
  <c r="WG2" i="1"/>
  <c r="BN607" i="1"/>
  <c r="BN521" i="1"/>
  <c r="SY2" i="1"/>
  <c r="PX2" i="1"/>
  <c r="BN442" i="1"/>
  <c r="BN649" i="1"/>
  <c r="XW2" i="1"/>
  <c r="BN392" i="1"/>
  <c r="NZ2" i="1"/>
  <c r="BN337" i="1"/>
  <c r="LW2" i="1"/>
  <c r="BN375" i="1"/>
  <c r="NI2" i="1"/>
  <c r="SX2" i="1"/>
  <c r="BN520" i="1"/>
  <c r="WE2" i="1"/>
  <c r="BN605" i="1"/>
  <c r="BN439" i="1"/>
  <c r="PU2" i="1"/>
  <c r="PZ2" i="1"/>
  <c r="BN444" i="1"/>
  <c r="BN369" i="1"/>
  <c r="NC2" i="1"/>
  <c r="PI2" i="1"/>
  <c r="BN427" i="1"/>
  <c r="BN404" i="1"/>
  <c r="OL2" i="1"/>
  <c r="QY2" i="1"/>
  <c r="BN469" i="1"/>
  <c r="QX2" i="1"/>
  <c r="BN468" i="1"/>
  <c r="UZ2" i="1"/>
  <c r="BN574" i="1"/>
  <c r="BN538" i="1"/>
  <c r="TP2" i="1"/>
  <c r="BN532" i="1"/>
  <c r="TJ2" i="1"/>
  <c r="BN359" i="1"/>
  <c r="MS2" i="1"/>
  <c r="SU2" i="1"/>
  <c r="BN517" i="1"/>
  <c r="BN500" i="1"/>
  <c r="SD2" i="1"/>
  <c r="BN609" i="1"/>
  <c r="WI2" i="1"/>
  <c r="WW2" i="1"/>
  <c r="BN623" i="1"/>
  <c r="UU2" i="1"/>
  <c r="BN569" i="1"/>
  <c r="BN373" i="1"/>
  <c r="NG2" i="1"/>
  <c r="MR2" i="1"/>
  <c r="BN358" i="1"/>
  <c r="XL2" i="1"/>
  <c r="BN638" i="1"/>
  <c r="BN422" i="1"/>
  <c r="PD2" i="1"/>
  <c r="OG2" i="1"/>
  <c r="BN399" i="1"/>
  <c r="SI2" i="1"/>
  <c r="BN505" i="1"/>
  <c r="BN483" i="1"/>
  <c r="RM2" i="1"/>
  <c r="WO2" i="1"/>
  <c r="BN615" i="1"/>
  <c r="VM2" i="1"/>
  <c r="BN587" i="1"/>
  <c r="BN544" i="1"/>
  <c r="TV2" i="1"/>
  <c r="BN360" i="1"/>
  <c r="MT2" i="1"/>
  <c r="BN526" i="1"/>
  <c r="TD2" i="1"/>
  <c r="SA2" i="1"/>
  <c r="BN497" i="1"/>
  <c r="BN536" i="1"/>
  <c r="TN2" i="1"/>
  <c r="OE2" i="1"/>
  <c r="BN397" i="1"/>
  <c r="BN630" i="1"/>
  <c r="XD2" i="1"/>
  <c r="VT2" i="1"/>
  <c r="BN594" i="1"/>
  <c r="NE2" i="1"/>
  <c r="BN371" i="1"/>
  <c r="SV2" i="1"/>
  <c r="BN518" i="1"/>
  <c r="BN445" i="1"/>
  <c r="QA2" i="1"/>
  <c r="BN652" i="1"/>
  <c r="XZ2" i="1"/>
  <c r="VO2" i="1"/>
  <c r="BN589" i="1"/>
  <c r="BN432" i="1"/>
  <c r="PN2" i="1"/>
  <c r="SP2" i="1"/>
  <c r="BN512" i="1"/>
  <c r="BN578" i="1"/>
  <c r="VD2" i="1"/>
  <c r="QL2" i="1"/>
  <c r="BN455" i="1"/>
  <c r="QK2" i="1"/>
  <c r="BN456" i="1"/>
  <c r="BN620" i="1"/>
  <c r="WT2" i="1"/>
  <c r="BN540" i="1"/>
  <c r="TR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036448-0298-4FCB-8F7A-4EE5DEDF0F1F}" keepAlive="1" name="Query - consolidatefawformula" description="Connection to the 'consolidatefawformula' query in the workbook." type="5" refreshedVersion="7" background="1" saveData="1">
    <dbPr connection="Provider=Microsoft.Mashup.OleDb.1;Data Source=$Workbook$;Location=consolidatefawformula;Extended Properties=&quot;&quot;" command="SELECT * FROM [consolidatefawformula]"/>
  </connection>
  <connection id="2" xr16:uid="{D15A75E7-597E-4472-A0A9-97B4F1B871ED}" keepAlive="1" name="Query - country assignment" description="Connection to the 'country assignment' query in the workbook." type="5" refreshedVersion="7" background="1" saveData="1">
    <dbPr connection="Provider=Microsoft.Mashup.OleDb.1;Data Source=$Workbook$;Location=&quot;country assignment&quot;;Extended Properties=&quot;&quot;" command="SELECT * FROM [country assignment]"/>
  </connection>
  <connection id="3" xr16:uid="{8D1FDAA1-0A78-4EB5-A912-F171B6E33205}" keepAlive="1" name="Query - FORMULAS2" description="Connection to the 'FORMULAS2' query in the workbook." type="5" refreshedVersion="7" background="1" saveData="1">
    <dbPr connection="Provider=Microsoft.Mashup.OleDb.1;Data Source=$Workbook$;Location=FORMULAS2;Extended Properties=&quot;&quot;" command="SELECT * FROM [FORMULAS2]"/>
  </connection>
  <connection id="4" xr16:uid="{F6390272-8EF4-4C9B-B77B-07AC2217E051}" keepAlive="1" name="Query - risk calc model python" description="Connection to the 'risk calc model python' query in the workbook." type="5" refreshedVersion="7" background="1" saveData="1">
    <dbPr connection="Provider=Microsoft.Mashup.OleDb.1;Data Source=$Workbook$;Location=&quot;risk calc model python&quot;;Extended Properties=&quot;&quot;" command="SELECT * FROM [risk calc model python]"/>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<sst xmlns="http://schemas.openxmlformats.org/spreadsheetml/2006/main" count="7594" uniqueCount="2645">
  <si>
    <t>E.ON SE</t>
  </si>
  <si>
    <t>E.On SE</t>
  </si>
  <si>
    <t>Cologne</t>
  </si>
  <si>
    <t>12/31/2016</t>
  </si>
  <si>
    <t>Germany</t>
  </si>
  <si>
    <t>Euro</t>
  </si>
  <si>
    <t>Millions</t>
  </si>
  <si>
    <t>Qualified Audit</t>
  </si>
  <si>
    <t>Contract</t>
  </si>
  <si>
    <t>Sector</t>
  </si>
  <si>
    <t>Stated</t>
  </si>
  <si>
    <t/>
  </si>
  <si>
    <t>Specialty Commercial</t>
  </si>
  <si>
    <t>Core Commercial</t>
  </si>
  <si>
    <t xml:space="preserve">A </t>
  </si>
  <si>
    <t>B</t>
  </si>
  <si>
    <t>C</t>
  </si>
  <si>
    <t>D</t>
  </si>
  <si>
    <t>E</t>
  </si>
  <si>
    <t>F</t>
  </si>
  <si>
    <t>G</t>
  </si>
  <si>
    <t>H</t>
  </si>
  <si>
    <t xml:space="preserve">I </t>
  </si>
  <si>
    <t>J</t>
  </si>
  <si>
    <t>K</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</si>
  <si>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</si>
  <si>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</si>
  <si>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</si>
  <si>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</si>
  <si>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</si>
  <si>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</si>
  <si>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</si>
  <si>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</si>
  <si>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</si>
  <si>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</si>
  <si>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</si>
  <si>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</si>
  <si>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</si>
  <si>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</si>
  <si>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</si>
  <si>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</si>
  <si>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</si>
  <si>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</si>
  <si>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</si>
  <si>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</si>
  <si>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</si>
  <si>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</si>
  <si>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</si>
  <si>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</si>
  <si>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</si>
  <si>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</si>
  <si>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</si>
  <si>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</si>
  <si>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</si>
  <si>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</si>
  <si>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</si>
  <si>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</si>
  <si>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</si>
  <si>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</si>
  <si>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</si>
  <si>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</si>
  <si>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</si>
  <si>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</si>
  <si>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</si>
  <si>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</si>
  <si>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</si>
  <si>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</si>
  <si>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</si>
  <si>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</si>
  <si>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</si>
  <si>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</si>
  <si>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</si>
  <si>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</si>
  <si>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</si>
  <si>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</si>
  <si>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</si>
  <si>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</si>
  <si>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</si>
  <si>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</si>
  <si>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</si>
  <si>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</si>
  <si>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</si>
  <si>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</si>
  <si>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</si>
  <si>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</si>
  <si>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</si>
  <si>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</si>
  <si>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</si>
  <si>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</si>
  <si>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</si>
  <si>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</si>
  <si>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</si>
  <si>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</si>
  <si>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</si>
  <si>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</si>
  <si>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</si>
  <si>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</si>
  <si>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</si>
  <si>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</si>
  <si>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</si>
  <si>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</si>
  <si>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</si>
  <si>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</si>
  <si>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</si>
  <si>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</si>
  <si>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</si>
  <si>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</si>
  <si>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</si>
  <si>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</si>
  <si>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</si>
  <si>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</si>
  <si>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</si>
  <si>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</si>
  <si>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</si>
  <si>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</si>
  <si>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</si>
  <si>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</si>
  <si>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</si>
  <si>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</si>
  <si>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</si>
  <si>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</si>
  <si>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</si>
  <si>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</si>
  <si>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</si>
  <si>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</si>
  <si>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</si>
  <si>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</si>
  <si>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</si>
  <si>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</si>
  <si>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</si>
  <si>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</si>
  <si>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</si>
  <si>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</si>
  <si>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</si>
  <si>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</si>
  <si>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</si>
  <si>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</si>
  <si>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</si>
  <si>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</si>
  <si>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</si>
  <si>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</si>
  <si>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</si>
  <si>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</si>
  <si>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</si>
  <si>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</si>
  <si>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</si>
  <si>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</si>
  <si>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</si>
  <si>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</si>
  <si>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</si>
  <si>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</si>
  <si>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</si>
  <si>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</si>
  <si>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</si>
  <si>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</si>
  <si>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</si>
  <si>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</si>
  <si>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</si>
  <si>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</si>
  <si>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</si>
  <si>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ER</t>
  </si>
  <si>
    <t>ES</t>
  </si>
  <si>
    <t>ET</t>
  </si>
  <si>
    <t>EU</t>
  </si>
  <si>
    <t>EV</t>
  </si>
  <si>
    <t>EW</t>
  </si>
  <si>
    <t>EX</t>
  </si>
  <si>
    <t>EY</t>
  </si>
  <si>
    <t>EZ</t>
  </si>
  <si>
    <t>FA</t>
  </si>
  <si>
    <t>FB</t>
  </si>
  <si>
    <t>FC</t>
  </si>
  <si>
    <t>FD</t>
  </si>
  <si>
    <t>FE</t>
  </si>
  <si>
    <t>FF</t>
  </si>
  <si>
    <t>FG</t>
  </si>
  <si>
    <t>FH</t>
  </si>
  <si>
    <t>FI</t>
  </si>
  <si>
    <t>FJ</t>
  </si>
  <si>
    <t>FK</t>
  </si>
  <si>
    <t>FL</t>
  </si>
  <si>
    <t>FM</t>
  </si>
  <si>
    <t>FN</t>
  </si>
  <si>
    <t>FO</t>
  </si>
  <si>
    <t>FP</t>
  </si>
  <si>
    <t>FQ</t>
  </si>
  <si>
    <t>FR</t>
  </si>
  <si>
    <t>FS</t>
  </si>
  <si>
    <t>FT</t>
  </si>
  <si>
    <t>FU</t>
  </si>
  <si>
    <t>FV</t>
  </si>
  <si>
    <t>FW</t>
  </si>
  <si>
    <t>FX</t>
  </si>
  <si>
    <t>FY</t>
  </si>
  <si>
    <t>FZ</t>
  </si>
  <si>
    <t>GA</t>
  </si>
  <si>
    <t>GB</t>
  </si>
  <si>
    <t>GC</t>
  </si>
  <si>
    <t>GD</t>
  </si>
  <si>
    <t>GE</t>
  </si>
  <si>
    <t>GF</t>
  </si>
  <si>
    <t>GH</t>
  </si>
  <si>
    <t>GI</t>
  </si>
  <si>
    <t>GJ</t>
  </si>
  <si>
    <t>GK</t>
  </si>
  <si>
    <t>GL</t>
  </si>
  <si>
    <t>GM</t>
  </si>
  <si>
    <t>GN</t>
  </si>
  <si>
    <t>GO</t>
  </si>
  <si>
    <t>GP</t>
  </si>
  <si>
    <t>GQ</t>
  </si>
  <si>
    <t>GR</t>
  </si>
  <si>
    <t>GS</t>
  </si>
  <si>
    <t>GT</t>
  </si>
  <si>
    <t>GU</t>
  </si>
  <si>
    <t>GV</t>
  </si>
  <si>
    <t>GW</t>
  </si>
  <si>
    <t>GY</t>
  </si>
  <si>
    <t>GZ</t>
  </si>
  <si>
    <t>HA</t>
  </si>
  <si>
    <t>HB</t>
  </si>
  <si>
    <t>HC</t>
  </si>
  <si>
    <t>HD</t>
  </si>
  <si>
    <t>HE</t>
  </si>
  <si>
    <t>HF</t>
  </si>
  <si>
    <t>HG</t>
  </si>
  <si>
    <t>HH</t>
  </si>
  <si>
    <t>HI</t>
  </si>
  <si>
    <t>HJ</t>
  </si>
  <si>
    <t>HK</t>
  </si>
  <si>
    <t>HL</t>
  </si>
  <si>
    <t>HM</t>
  </si>
  <si>
    <t>HN</t>
  </si>
  <si>
    <t>HO</t>
  </si>
  <si>
    <t>HP</t>
  </si>
  <si>
    <t>HQ</t>
  </si>
  <si>
    <t>HR</t>
  </si>
  <si>
    <t>HS</t>
  </si>
  <si>
    <t>HT</t>
  </si>
  <si>
    <t>HU</t>
  </si>
  <si>
    <t>HV</t>
  </si>
  <si>
    <t>HW</t>
  </si>
  <si>
    <t>HX</t>
  </si>
  <si>
    <t>HY</t>
  </si>
  <si>
    <t>HZ</t>
  </si>
  <si>
    <t>IA</t>
  </si>
  <si>
    <t>IB</t>
  </si>
  <si>
    <t>IC</t>
  </si>
  <si>
    <t>ID</t>
  </si>
  <si>
    <t>IE</t>
  </si>
  <si>
    <t>IF</t>
  </si>
  <si>
    <t>IG</t>
  </si>
  <si>
    <t>IH</t>
  </si>
  <si>
    <t>II</t>
  </si>
  <si>
    <t>IJ</t>
  </si>
  <si>
    <t>IK</t>
  </si>
  <si>
    <t>IL</t>
  </si>
  <si>
    <t>IM</t>
  </si>
  <si>
    <t>IN</t>
  </si>
  <si>
    <t>IO</t>
  </si>
  <si>
    <t>IP</t>
  </si>
  <si>
    <t>IQ</t>
  </si>
  <si>
    <t>IR</t>
  </si>
  <si>
    <t>IS</t>
  </si>
  <si>
    <t>IT</t>
  </si>
  <si>
    <t>IU</t>
  </si>
  <si>
    <t>IV</t>
  </si>
  <si>
    <t>IW</t>
  </si>
  <si>
    <t>IX</t>
  </si>
  <si>
    <t>IY</t>
  </si>
  <si>
    <t>IZ</t>
  </si>
  <si>
    <t>JA</t>
  </si>
  <si>
    <t>JB</t>
  </si>
  <si>
    <t>JC</t>
  </si>
  <si>
    <t>JD</t>
  </si>
  <si>
    <t>JE</t>
  </si>
  <si>
    <t>JF</t>
  </si>
  <si>
    <t>JG</t>
  </si>
  <si>
    <t>JH</t>
  </si>
  <si>
    <t>JI</t>
  </si>
  <si>
    <t>JJ</t>
  </si>
  <si>
    <t>JK</t>
  </si>
  <si>
    <t>JL</t>
  </si>
  <si>
    <t>JM</t>
  </si>
  <si>
    <t>JN</t>
  </si>
  <si>
    <t>JO</t>
  </si>
  <si>
    <t>JP</t>
  </si>
  <si>
    <t>JQ</t>
  </si>
  <si>
    <t>JR</t>
  </si>
  <si>
    <t>JS</t>
  </si>
  <si>
    <t>JT</t>
  </si>
  <si>
    <t>JU</t>
  </si>
  <si>
    <t>JV</t>
  </si>
  <si>
    <t>JW</t>
  </si>
  <si>
    <t>JX</t>
  </si>
  <si>
    <t>JY</t>
  </si>
  <si>
    <t>JZ</t>
  </si>
  <si>
    <t>KA</t>
  </si>
  <si>
    <t>KB</t>
  </si>
  <si>
    <t>KC</t>
  </si>
  <si>
    <t>KD</t>
  </si>
  <si>
    <t>KE</t>
  </si>
  <si>
    <t>KF</t>
  </si>
  <si>
    <t>KG</t>
  </si>
  <si>
    <t>KH</t>
  </si>
  <si>
    <t>KI</t>
  </si>
  <si>
    <t>KJ</t>
  </si>
  <si>
    <t>KK</t>
  </si>
  <si>
    <t>KL</t>
  </si>
  <si>
    <t>KM</t>
  </si>
  <si>
    <t>KN</t>
  </si>
  <si>
    <t>KO</t>
  </si>
  <si>
    <t>KP</t>
  </si>
  <si>
    <t>KQ</t>
  </si>
  <si>
    <t>KR</t>
  </si>
  <si>
    <t>KS</t>
  </si>
  <si>
    <t>KT</t>
  </si>
  <si>
    <t>KU</t>
  </si>
  <si>
    <t>KV</t>
  </si>
  <si>
    <t>KW</t>
  </si>
  <si>
    <t>KX</t>
  </si>
  <si>
    <t>KY</t>
  </si>
  <si>
    <t>KZ</t>
  </si>
  <si>
    <t>LA</t>
  </si>
  <si>
    <t>LB</t>
  </si>
  <si>
    <t>LC</t>
  </si>
  <si>
    <t>LD</t>
  </si>
  <si>
    <t>LE</t>
  </si>
  <si>
    <t>LF</t>
  </si>
  <si>
    <t>LG</t>
  </si>
  <si>
    <t>LH</t>
  </si>
  <si>
    <t>LI</t>
  </si>
  <si>
    <t>LJ</t>
  </si>
  <si>
    <t>LK</t>
  </si>
  <si>
    <t>LL</t>
  </si>
  <si>
    <t>LM</t>
  </si>
  <si>
    <t>LN</t>
  </si>
  <si>
    <t>LO</t>
  </si>
  <si>
    <t>LP</t>
  </si>
  <si>
    <t>LQ</t>
  </si>
  <si>
    <t>LR</t>
  </si>
  <si>
    <t>LS</t>
  </si>
  <si>
    <t>LT</t>
  </si>
  <si>
    <t>LU</t>
  </si>
  <si>
    <t>LV</t>
  </si>
  <si>
    <t>LW</t>
  </si>
  <si>
    <t>LX</t>
  </si>
  <si>
    <t>LY</t>
  </si>
  <si>
    <t>LZ</t>
  </si>
  <si>
    <t>MA</t>
  </si>
  <si>
    <t>MB</t>
  </si>
  <si>
    <t>MC</t>
  </si>
  <si>
    <t>MD</t>
  </si>
  <si>
    <t>ME</t>
  </si>
  <si>
    <t>MF</t>
  </si>
  <si>
    <t>MG</t>
  </si>
  <si>
    <t>MH</t>
  </si>
  <si>
    <t>MI</t>
  </si>
  <si>
    <t>MJ</t>
  </si>
  <si>
    <t>MK</t>
  </si>
  <si>
    <t>ML</t>
  </si>
  <si>
    <t>MM</t>
  </si>
  <si>
    <t>MN</t>
  </si>
  <si>
    <t>MO</t>
  </si>
  <si>
    <t>MP</t>
  </si>
  <si>
    <t>MQ</t>
  </si>
  <si>
    <t>MR</t>
  </si>
  <si>
    <t>MS</t>
  </si>
  <si>
    <t>MT</t>
  </si>
  <si>
    <t>MU</t>
  </si>
  <si>
    <t>MV</t>
  </si>
  <si>
    <t>MW</t>
  </si>
  <si>
    <t>MX</t>
  </si>
  <si>
    <t>MY</t>
  </si>
  <si>
    <t>MZ</t>
  </si>
  <si>
    <t>NA</t>
  </si>
  <si>
    <t>NB</t>
  </si>
  <si>
    <t>NC</t>
  </si>
  <si>
    <t>ND</t>
  </si>
  <si>
    <t>NE</t>
  </si>
  <si>
    <t>NF</t>
  </si>
  <si>
    <t>NG</t>
  </si>
  <si>
    <t>NH</t>
  </si>
  <si>
    <t>NI</t>
  </si>
  <si>
    <t>NJ</t>
  </si>
  <si>
    <t>NK</t>
  </si>
  <si>
    <t>NL</t>
  </si>
  <si>
    <t>NM</t>
  </si>
  <si>
    <t>NN</t>
  </si>
  <si>
    <t>NO</t>
  </si>
  <si>
    <t>NP</t>
  </si>
  <si>
    <t>NQ</t>
  </si>
  <si>
    <t>NR</t>
  </si>
  <si>
    <t>NS</t>
  </si>
  <si>
    <t>NT</t>
  </si>
  <si>
    <t>NU</t>
  </si>
  <si>
    <t>NV</t>
  </si>
  <si>
    <t>NW</t>
  </si>
  <si>
    <t>NX</t>
  </si>
  <si>
    <t>NY</t>
  </si>
  <si>
    <t>NZ</t>
  </si>
  <si>
    <t>OA</t>
  </si>
  <si>
    <t>OB</t>
  </si>
  <si>
    <t>OC</t>
  </si>
  <si>
    <t>OD</t>
  </si>
  <si>
    <t>OE</t>
  </si>
  <si>
    <t>OF</t>
  </si>
  <si>
    <t>OG</t>
  </si>
  <si>
    <t>OH</t>
  </si>
  <si>
    <t>OI</t>
  </si>
  <si>
    <t>OJ</t>
  </si>
  <si>
    <t>OK</t>
  </si>
  <si>
    <t>OL</t>
  </si>
  <si>
    <t>OM</t>
  </si>
  <si>
    <t>OP</t>
  </si>
  <si>
    <t>OQ</t>
  </si>
  <si>
    <t>OR</t>
  </si>
  <si>
    <t>OS</t>
  </si>
  <si>
    <t>OT</t>
  </si>
  <si>
    <t>OU</t>
  </si>
  <si>
    <t>OV</t>
  </si>
  <si>
    <t>OW</t>
  </si>
  <si>
    <t>OX</t>
  </si>
  <si>
    <t>OY</t>
  </si>
  <si>
    <t>OZ</t>
  </si>
  <si>
    <t>PA</t>
  </si>
  <si>
    <t>PB</t>
  </si>
  <si>
    <t>PC</t>
  </si>
  <si>
    <t>PD</t>
  </si>
  <si>
    <t>PE</t>
  </si>
  <si>
    <t>PF</t>
  </si>
  <si>
    <t>PG</t>
  </si>
  <si>
    <t>PH</t>
  </si>
  <si>
    <t>PI</t>
  </si>
  <si>
    <t>PJ</t>
  </si>
  <si>
    <t>PK</t>
  </si>
  <si>
    <t>PL</t>
  </si>
  <si>
    <t>PM</t>
  </si>
  <si>
    <t>PN</t>
  </si>
  <si>
    <t>PO</t>
  </si>
  <si>
    <t>PP</t>
  </si>
  <si>
    <t>PQ</t>
  </si>
  <si>
    <t>PR</t>
  </si>
  <si>
    <t>PS</t>
  </si>
  <si>
    <t>PT</t>
  </si>
  <si>
    <t>PU</t>
  </si>
  <si>
    <t>PV</t>
  </si>
  <si>
    <t>PW</t>
  </si>
  <si>
    <t>PX</t>
  </si>
  <si>
    <t>PY</t>
  </si>
  <si>
    <t>PZ</t>
  </si>
  <si>
    <t>QA</t>
  </si>
  <si>
    <t>QB</t>
  </si>
  <si>
    <t>QC</t>
  </si>
  <si>
    <t>QD</t>
  </si>
  <si>
    <t>QE</t>
  </si>
  <si>
    <t>QF</t>
  </si>
  <si>
    <t>QG</t>
  </si>
  <si>
    <t>QH</t>
  </si>
  <si>
    <t>QI</t>
  </si>
  <si>
    <t>QJ</t>
  </si>
  <si>
    <t>QK</t>
  </si>
  <si>
    <t>QL</t>
  </si>
  <si>
    <t>QM</t>
  </si>
  <si>
    <t>QN</t>
  </si>
  <si>
    <t>QO</t>
  </si>
  <si>
    <t>QP</t>
  </si>
  <si>
    <t>QQ</t>
  </si>
  <si>
    <t>QR</t>
  </si>
  <si>
    <t>QS</t>
  </si>
  <si>
    <t>QT</t>
  </si>
  <si>
    <t>QU</t>
  </si>
  <si>
    <t>QV</t>
  </si>
  <si>
    <t>QW</t>
  </si>
  <si>
    <t>QX</t>
  </si>
  <si>
    <t>QY</t>
  </si>
  <si>
    <t>QZ</t>
  </si>
  <si>
    <t>RA</t>
  </si>
  <si>
    <t>RB</t>
  </si>
  <si>
    <t>RC</t>
  </si>
  <si>
    <t>RD</t>
  </si>
  <si>
    <t>RE</t>
  </si>
  <si>
    <t>RF</t>
  </si>
  <si>
    <t>RG</t>
  </si>
  <si>
    <t>RH</t>
  </si>
  <si>
    <t>RI</t>
  </si>
  <si>
    <t>RJ</t>
  </si>
  <si>
    <t>RK</t>
  </si>
  <si>
    <t>RL</t>
  </si>
  <si>
    <t>RM</t>
  </si>
  <si>
    <t>RN</t>
  </si>
  <si>
    <t>RO</t>
  </si>
  <si>
    <t>RP</t>
  </si>
  <si>
    <t>RQ</t>
  </si>
  <si>
    <t>RR</t>
  </si>
  <si>
    <t>RS</t>
  </si>
  <si>
    <t>RT</t>
  </si>
  <si>
    <t>RU</t>
  </si>
  <si>
    <t>RV</t>
  </si>
  <si>
    <t>RW</t>
  </si>
  <si>
    <t>RX</t>
  </si>
  <si>
    <t>RY</t>
  </si>
  <si>
    <t>RZ</t>
  </si>
  <si>
    <t>SA</t>
  </si>
  <si>
    <t>SB</t>
  </si>
  <si>
    <t>SC</t>
  </si>
  <si>
    <t>SD</t>
  </si>
  <si>
    <t>SE</t>
  </si>
  <si>
    <t>SF</t>
  </si>
  <si>
    <t>SG</t>
  </si>
  <si>
    <t>SH</t>
  </si>
  <si>
    <t>SI</t>
  </si>
  <si>
    <t>SJ</t>
  </si>
  <si>
    <t>SK</t>
  </si>
  <si>
    <t>SL</t>
  </si>
  <si>
    <t>SN</t>
  </si>
  <si>
    <t>SO</t>
  </si>
  <si>
    <t>SP</t>
  </si>
  <si>
    <t>SQ</t>
  </si>
  <si>
    <t>SR</t>
  </si>
  <si>
    <t>SS</t>
  </si>
  <si>
    <t>ST</t>
  </si>
  <si>
    <t>SU</t>
  </si>
  <si>
    <t>SV</t>
  </si>
  <si>
    <t>SW</t>
  </si>
  <si>
    <t>SX</t>
  </si>
  <si>
    <t>SY</t>
  </si>
  <si>
    <t>SZ</t>
  </si>
  <si>
    <t>TA</t>
  </si>
  <si>
    <t>TB</t>
  </si>
  <si>
    <t>TC</t>
  </si>
  <si>
    <t>TD</t>
  </si>
  <si>
    <t>TE</t>
  </si>
  <si>
    <t>TF</t>
  </si>
  <si>
    <t>TG</t>
  </si>
  <si>
    <t>TH</t>
  </si>
  <si>
    <t>TI</t>
  </si>
  <si>
    <t>TJ</t>
  </si>
  <si>
    <t>TK</t>
  </si>
  <si>
    <t>TL</t>
  </si>
  <si>
    <t>TM</t>
  </si>
  <si>
    <t>TN</t>
  </si>
  <si>
    <t>TO</t>
  </si>
  <si>
    <t>TP</t>
  </si>
  <si>
    <t>TQ</t>
  </si>
  <si>
    <t>TR</t>
  </si>
  <si>
    <t>TS</t>
  </si>
  <si>
    <t>TT</t>
  </si>
  <si>
    <t>TU</t>
  </si>
  <si>
    <t>TV</t>
  </si>
  <si>
    <t>TW</t>
  </si>
  <si>
    <t>TX</t>
  </si>
  <si>
    <t>TY</t>
  </si>
  <si>
    <t>TZ</t>
  </si>
  <si>
    <t>UA</t>
  </si>
  <si>
    <t>UB</t>
  </si>
  <si>
    <t>UC</t>
  </si>
  <si>
    <t>UD</t>
  </si>
  <si>
    <t>UE</t>
  </si>
  <si>
    <t>UF</t>
  </si>
  <si>
    <t>UG</t>
  </si>
  <si>
    <t>UH</t>
  </si>
  <si>
    <t>UI</t>
  </si>
  <si>
    <t>UJ</t>
  </si>
  <si>
    <t>UK</t>
  </si>
  <si>
    <t>UL</t>
  </si>
  <si>
    <t>UM</t>
  </si>
  <si>
    <t>UN</t>
  </si>
  <si>
    <t>UO</t>
  </si>
  <si>
    <t>UP</t>
  </si>
  <si>
    <t>UQ</t>
  </si>
  <si>
    <t>UR</t>
  </si>
  <si>
    <t>US</t>
  </si>
  <si>
    <t>UT</t>
  </si>
  <si>
    <t>UU</t>
  </si>
  <si>
    <t>UV</t>
  </si>
  <si>
    <t>UW</t>
  </si>
  <si>
    <t>UX</t>
  </si>
  <si>
    <t>UY</t>
  </si>
  <si>
    <t>UZ</t>
  </si>
  <si>
    <t>VA</t>
  </si>
  <si>
    <t>VB</t>
  </si>
  <si>
    <t>VC</t>
  </si>
  <si>
    <t>VD</t>
  </si>
  <si>
    <t>VE</t>
  </si>
  <si>
    <t>VF</t>
  </si>
  <si>
    <t>VG</t>
  </si>
  <si>
    <t>VH</t>
  </si>
  <si>
    <t>VI</t>
  </si>
  <si>
    <t>VJ</t>
  </si>
  <si>
    <t>VK</t>
  </si>
  <si>
    <t>VL</t>
  </si>
  <si>
    <t>VM</t>
  </si>
  <si>
    <t>VN</t>
  </si>
  <si>
    <t>VO</t>
  </si>
  <si>
    <t>VP</t>
  </si>
  <si>
    <t>VQ</t>
  </si>
  <si>
    <t>VR</t>
  </si>
  <si>
    <t>VS</t>
  </si>
  <si>
    <t>VT</t>
  </si>
  <si>
    <t>VU</t>
  </si>
  <si>
    <t>VV</t>
  </si>
  <si>
    <t>VW</t>
  </si>
  <si>
    <t>VX</t>
  </si>
  <si>
    <t>VY</t>
  </si>
  <si>
    <t>VZ</t>
  </si>
  <si>
    <t>WA</t>
  </si>
  <si>
    <t>WB</t>
  </si>
  <si>
    <t>WC</t>
  </si>
  <si>
    <t>WD</t>
  </si>
  <si>
    <t>WE</t>
  </si>
  <si>
    <t>WF</t>
  </si>
  <si>
    <t>WG</t>
  </si>
  <si>
    <t>WH</t>
  </si>
  <si>
    <t>WI</t>
  </si>
  <si>
    <t>WJ</t>
  </si>
  <si>
    <t>WK</t>
  </si>
  <si>
    <t>WL</t>
  </si>
  <si>
    <t>WM</t>
  </si>
  <si>
    <t>WN</t>
  </si>
  <si>
    <t>WO</t>
  </si>
  <si>
    <t>WP</t>
  </si>
  <si>
    <t>WQ</t>
  </si>
  <si>
    <t>WR</t>
  </si>
  <si>
    <t>WS</t>
  </si>
  <si>
    <t>WT</t>
  </si>
  <si>
    <t>WU</t>
  </si>
  <si>
    <t>WV</t>
  </si>
  <si>
    <t>WW</t>
  </si>
  <si>
    <t>WX</t>
  </si>
  <si>
    <t>WY</t>
  </si>
  <si>
    <t>WZ</t>
  </si>
  <si>
    <t>XA</t>
  </si>
  <si>
    <t>XB</t>
  </si>
  <si>
    <t>XC</t>
  </si>
  <si>
    <t>XD</t>
  </si>
  <si>
    <t>XE</t>
  </si>
  <si>
    <t>XF</t>
  </si>
  <si>
    <t>XG</t>
  </si>
  <si>
    <t>XH</t>
  </si>
  <si>
    <t>XI</t>
  </si>
  <si>
    <t>XJ</t>
  </si>
  <si>
    <t>XK</t>
  </si>
  <si>
    <t>XL</t>
  </si>
  <si>
    <t>XM</t>
  </si>
  <si>
    <t>XN</t>
  </si>
  <si>
    <t>XO</t>
  </si>
  <si>
    <t>XP</t>
  </si>
  <si>
    <t>XQ</t>
  </si>
  <si>
    <t>XR</t>
  </si>
  <si>
    <t>XS</t>
  </si>
  <si>
    <t>XT</t>
  </si>
  <si>
    <t>XU</t>
  </si>
  <si>
    <t>XV</t>
  </si>
  <si>
    <t>XW</t>
  </si>
  <si>
    <t>XX</t>
  </si>
  <si>
    <t>XY</t>
  </si>
  <si>
    <t>XZ</t>
  </si>
  <si>
    <t>YA</t>
  </si>
  <si>
    <t>YB</t>
  </si>
  <si>
    <t>YC</t>
  </si>
  <si>
    <t>YD</t>
  </si>
  <si>
    <t>YE</t>
  </si>
  <si>
    <t>YF</t>
  </si>
  <si>
    <t>YG</t>
  </si>
  <si>
    <t>YH</t>
  </si>
  <si>
    <t>YI</t>
  </si>
  <si>
    <t>YJ</t>
  </si>
  <si>
    <t>YK</t>
  </si>
  <si>
    <t>YL</t>
  </si>
  <si>
    <t>YM</t>
  </si>
  <si>
    <t>YN</t>
  </si>
  <si>
    <t>YO</t>
  </si>
  <si>
    <t>YP</t>
  </si>
  <si>
    <t>YQ</t>
  </si>
  <si>
    <t>YR</t>
  </si>
  <si>
    <t>YS</t>
  </si>
  <si>
    <t>YT</t>
  </si>
  <si>
    <t>YU</t>
  </si>
  <si>
    <t>YV</t>
  </si>
  <si>
    <t>YW</t>
  </si>
  <si>
    <t>YX</t>
  </si>
  <si>
    <t>YY</t>
  </si>
  <si>
    <t>YZ</t>
  </si>
  <si>
    <t>ZA</t>
  </si>
  <si>
    <t>ZB</t>
  </si>
  <si>
    <t>ZC</t>
  </si>
  <si>
    <t>ZD</t>
  </si>
  <si>
    <t>ZE</t>
  </si>
  <si>
    <t>ZF</t>
  </si>
  <si>
    <t>ZG</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</si>
  <si>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</si>
  <si>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</si>
  <si>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</si>
  <si>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</si>
  <si>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</si>
  <si>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</si>
  <si>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</si>
  <si>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</si>
  <si>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</si>
  <si>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</si>
  <si>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</si>
  <si>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</si>
  <si>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</si>
  <si>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</si>
  <si>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</si>
  <si>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</si>
  <si>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</si>
  <si>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</si>
  <si>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</si>
  <si>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</si>
  <si>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</si>
  <si>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</si>
  <si>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</si>
  <si>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</si>
  <si>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</si>
  <si>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</si>
  <si>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</si>
  <si>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</si>
  <si>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</si>
  <si>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</si>
  <si>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</si>
  <si>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</si>
  <si>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</si>
  <si>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</si>
  <si>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</si>
  <si>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</si>
  <si>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</si>
  <si>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</si>
  <si>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</si>
  <si>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</si>
  <si>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</si>
  <si>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</si>
  <si>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</si>
  <si>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</si>
  <si>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</si>
  <si>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</si>
  <si>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</si>
  <si>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</si>
  <si>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</si>
  <si>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</si>
  <si>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</si>
  <si>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</si>
  <si>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</si>
  <si>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</si>
  <si>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</si>
  <si>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</si>
  <si>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</si>
  <si>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</si>
  <si>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</si>
  <si>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</si>
  <si>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</si>
  <si>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</si>
  <si>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</si>
  <si>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</si>
  <si>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</si>
  <si>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</si>
  <si>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</si>
  <si>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</si>
  <si>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</si>
  <si>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</si>
  <si>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</si>
  <si>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</si>
  <si>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</si>
  <si>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</si>
  <si>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</si>
  <si>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</si>
  <si>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</si>
  <si>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</si>
  <si>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</si>
  <si>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</si>
  <si>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</si>
  <si>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</si>
  <si>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</si>
  <si>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</si>
  <si>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</si>
  <si>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</si>
  <si>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</si>
  <si>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</si>
  <si>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</si>
  <si>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</si>
  <si>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</si>
  <si>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</si>
  <si>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</si>
  <si>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</si>
  <si>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</si>
  <si>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</si>
  <si>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</si>
  <si>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</si>
  <si>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</si>
  <si>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</si>
  <si>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</si>
  <si>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</si>
  <si>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</si>
  <si>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</si>
  <si>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</si>
  <si>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</si>
  <si>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</si>
  <si>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</si>
  <si>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</si>
  <si>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</si>
  <si>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</si>
  <si>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</si>
  <si>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</si>
  <si>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</si>
  <si>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</si>
  <si>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</si>
  <si>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</si>
  <si>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</si>
  <si>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</si>
  <si>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</si>
  <si>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</si>
  <si>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</si>
  <si>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</si>
  <si>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</si>
  <si>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</si>
  <si>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</si>
  <si>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</si>
  <si>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</si>
  <si>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</si>
  <si>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</si>
  <si>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</si>
  <si>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</si>
  <si>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</si>
  <si>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</si>
  <si>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</si>
  <si>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</si>
  <si>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</si>
  <si>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</si>
  <si>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</si>
  <si>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</si>
  <si>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</si>
  <si>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</si>
  <si>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</si>
  <si>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</si>
  <si>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</si>
  <si>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</si>
  <si>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</si>
  <si>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</si>
  <si>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</si>
  <si>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</si>
  <si>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</si>
  <si>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</si>
  <si>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</si>
  <si>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</si>
  <si>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</si>
  <si>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</si>
  <si>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</si>
  <si>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</si>
  <si>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</si>
  <si>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</si>
  <si>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</si>
  <si>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</si>
  <si>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</si>
  <si>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</si>
  <si>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</si>
  <si>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</si>
  <si>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</si>
  <si>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</si>
  <si>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</si>
  <si>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</si>
  <si>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</si>
  <si>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</si>
  <si>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</si>
  <si>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</si>
  <si>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</si>
  <si>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</si>
  <si>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</si>
  <si>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</si>
  <si>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</si>
  <si>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</si>
  <si>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</si>
  <si>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</si>
  <si>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</si>
  <si>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</si>
  <si>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</si>
  <si>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</si>
  <si>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</si>
  <si>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</si>
  <si>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</si>
  <si>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</si>
  <si>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</si>
  <si>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</si>
  <si>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</si>
  <si>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</si>
  <si>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</si>
  <si>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</si>
  <si>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</si>
  <si>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</si>
  <si>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</si>
  <si>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</si>
  <si>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</si>
  <si>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</si>
  <si>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</si>
  <si>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</si>
  <si>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</si>
  <si>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</si>
  <si>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</si>
  <si>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</si>
  <si>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</si>
  <si>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</si>
  <si>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</si>
  <si>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</si>
  <si>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</si>
  <si>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</si>
  <si>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</si>
  <si>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</si>
  <si>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</si>
  <si>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</si>
  <si>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</si>
  <si>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</si>
  <si>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</si>
  <si>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</si>
  <si>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</si>
  <si>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</si>
  <si>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</si>
  <si>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</si>
  <si>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</si>
  <si>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</si>
  <si>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</si>
  <si>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</si>
  <si>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</si>
  <si>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</si>
  <si>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</si>
  <si>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</si>
  <si>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</si>
  <si>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</si>
  <si>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</si>
  <si>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</si>
  <si>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</si>
  <si>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</si>
  <si>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</si>
  <si>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</si>
  <si>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</si>
  <si>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</si>
  <si>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</si>
  <si>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</si>
  <si>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</si>
  <si>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</si>
  <si>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</si>
  <si>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</si>
  <si>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</si>
  <si>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</si>
  <si>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</si>
  <si>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</si>
  <si>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</si>
  <si>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</si>
  <si>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</si>
  <si>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</si>
  <si>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</si>
  <si>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</si>
  <si>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</si>
  <si>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</si>
  <si>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</si>
  <si>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</si>
  <si>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</si>
  <si>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</si>
  <si>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</si>
  <si>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</si>
  <si>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</si>
  <si>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</si>
  <si>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</si>
  <si>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</si>
  <si>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</si>
  <si>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</si>
  <si>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</si>
  <si>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</si>
  <si>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</si>
  <si>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</si>
  <si>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</si>
  <si>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</si>
  <si>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</si>
  <si>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</si>
  <si>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</si>
  <si>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</si>
  <si>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</si>
  <si>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Common Data Elements</t>
  </si>
  <si>
    <t>ERM Group Custom Fields</t>
  </si>
  <si>
    <t>Core Contract FAW</t>
  </si>
  <si>
    <t>Core Commercial FAW</t>
  </si>
  <si>
    <t>National/International FAW</t>
  </si>
  <si>
    <t>Canada</t>
  </si>
  <si>
    <t>Emerging Markets</t>
  </si>
  <si>
    <t>Europe Large Firm</t>
  </si>
  <si>
    <t>Mexico</t>
  </si>
  <si>
    <t>North America Large Firm</t>
  </si>
  <si>
    <t>United States</t>
  </si>
  <si>
    <t>Australia</t>
  </si>
  <si>
    <t>Account ID</t>
  </si>
  <si>
    <t>Account Name</t>
  </si>
  <si>
    <t>Principal ID</t>
  </si>
  <si>
    <t>Principal Name</t>
  </si>
  <si>
    <t>Principal that Represents the Account</t>
  </si>
  <si>
    <t>Account Office</t>
  </si>
  <si>
    <t>Datadate</t>
  </si>
  <si>
    <t>Country</t>
  </si>
  <si>
    <t>Currency</t>
  </si>
  <si>
    <t>Units</t>
  </si>
  <si>
    <t>Statement Period</t>
  </si>
  <si>
    <t>Statement Type</t>
  </si>
  <si>
    <t>Template Type</t>
  </si>
  <si>
    <t>FAW ID</t>
  </si>
  <si>
    <t>Statement Date - Year</t>
  </si>
  <si>
    <t>Statement Date - Month</t>
  </si>
  <si>
    <t>Current Date - Year</t>
  </si>
  <si>
    <t>Current Date - Month</t>
  </si>
  <si>
    <t>Industry Classification</t>
  </si>
  <si>
    <t>Industry Definition</t>
  </si>
  <si>
    <t>User-Defined Time Period (optional)</t>
  </si>
  <si>
    <t>Financial Statement Only EDF</t>
  </si>
  <si>
    <t>Principal ID + Year</t>
  </si>
  <si>
    <t>Principal ID + Previous Year</t>
  </si>
  <si>
    <t>Assets in $ USD</t>
  </si>
  <si>
    <t>Max Total Asset Value in USD</t>
  </si>
  <si>
    <t>Analyzed Currency</t>
  </si>
  <si>
    <t>Analyzed Country</t>
  </si>
  <si>
    <t>Asset Category</t>
  </si>
  <si>
    <t>Country + Asset Category</t>
  </si>
  <si>
    <t>RiskCalc Model</t>
  </si>
  <si>
    <t>ERM ID</t>
  </si>
  <si>
    <t>ERM Sector</t>
  </si>
  <si>
    <t>Model+Sector</t>
  </si>
  <si>
    <t>Analyzed Sector</t>
  </si>
  <si>
    <t>Pilot?</t>
  </si>
  <si>
    <t>Assets</t>
  </si>
  <si>
    <t>Current Assets</t>
  </si>
  <si>
    <t>Cash</t>
  </si>
  <si>
    <t>CDs and Marketable Securities</t>
  </si>
  <si>
    <t>Accounts Receivable - Trade</t>
  </si>
  <si>
    <t>Accounts Receivable - Other</t>
  </si>
  <si>
    <t>Accounts and Notes Receivable - Related Parties</t>
  </si>
  <si>
    <t>Accounts and Notes Receivable - Stockholders'</t>
  </si>
  <si>
    <t>Accounts and Notes Receivable - Officers and Employees</t>
  </si>
  <si>
    <t>Retainage</t>
  </si>
  <si>
    <t>Cost and Estimated Earnings in Excess of Billings</t>
  </si>
  <si>
    <t>Inventory</t>
  </si>
  <si>
    <t>Accounts Receivable - Over 90 Days</t>
  </si>
  <si>
    <t>Goodwill</t>
  </si>
  <si>
    <t>Other Intangible Assets</t>
  </si>
  <si>
    <t>Equipment</t>
  </si>
  <si>
    <t>Buildings</t>
  </si>
  <si>
    <t>Other Fixed Assets</t>
  </si>
  <si>
    <t>Real Estate</t>
  </si>
  <si>
    <t>Liabilities</t>
  </si>
  <si>
    <t>Current Liabilities</t>
  </si>
  <si>
    <t>Working Capital Line</t>
  </si>
  <si>
    <t>Revolving Line of Credit</t>
  </si>
  <si>
    <t>Bank Overdraft</t>
  </si>
  <si>
    <t>Notes Payable - Other</t>
  </si>
  <si>
    <t>Current Portion - Equipment Debt</t>
  </si>
  <si>
    <t>Accounts Payable - Trade</t>
  </si>
  <si>
    <t>Billings in Excess of Cost and Earned Profit</t>
  </si>
  <si>
    <t>Accounts Payable - Related Parties</t>
  </si>
  <si>
    <t>Loans and Payables - Stockholders'</t>
  </si>
  <si>
    <t>Accounts Payable - Other</t>
  </si>
  <si>
    <t>Long Term Liabilities</t>
  </si>
  <si>
    <t>Accounts and Notes Payable - Related Parties</t>
  </si>
  <si>
    <t>Equipment Debt</t>
  </si>
  <si>
    <t>Accounts and Notes Payable - Stockholders'</t>
  </si>
  <si>
    <t>Real Estate Debt</t>
  </si>
  <si>
    <t>Other Interest Bearing Debt</t>
  </si>
  <si>
    <t>Other Long-Term Debt (Non-Interest Bearing)</t>
  </si>
  <si>
    <t>Shareholders' Equity</t>
  </si>
  <si>
    <t>Retained Earnings</t>
  </si>
  <si>
    <t>Revenues</t>
  </si>
  <si>
    <t>Cost of Revenues</t>
  </si>
  <si>
    <t>Gross Profit</t>
  </si>
  <si>
    <t>Operating Income</t>
  </si>
  <si>
    <t>Interest Income</t>
  </si>
  <si>
    <t>Interest Expense</t>
  </si>
  <si>
    <t>Net Income Before Taxes</t>
  </si>
  <si>
    <t>Net Income After Taxes</t>
  </si>
  <si>
    <t>Net Income After Taxes, Distributions, and Dividends</t>
  </si>
  <si>
    <t>Cash flow from Operations</t>
  </si>
  <si>
    <t>Depreciation and Amortization</t>
  </si>
  <si>
    <t>Max Backlog</t>
  </si>
  <si>
    <t>WC % Case</t>
  </si>
  <si>
    <t>NW % Case</t>
  </si>
  <si>
    <t>Interest Coverage</t>
  </si>
  <si>
    <t>Current Ratio</t>
  </si>
  <si>
    <t>Quick Ratio</t>
  </si>
  <si>
    <t>True Cash</t>
  </si>
  <si>
    <t>Underbillings to Shareholders' Equity (%)</t>
  </si>
  <si>
    <t>Underbillings to Working Capital (%)</t>
  </si>
  <si>
    <t>Liquidity to Working Capital (%)</t>
  </si>
  <si>
    <t>Liquidity to Overbillings (%)</t>
  </si>
  <si>
    <t>Accounts Receivable - Turnover</t>
  </si>
  <si>
    <t>Accounts Payable - Turnover</t>
  </si>
  <si>
    <t>Gross Profit (%)</t>
  </si>
  <si>
    <t>G&amp;A / Revenues (%)</t>
  </si>
  <si>
    <t>Net Profit (%)</t>
  </si>
  <si>
    <t>ROE</t>
  </si>
  <si>
    <t>Debt/Worth</t>
  </si>
  <si>
    <t>Overhead to Shareholders' Equity (%)</t>
  </si>
  <si>
    <t>Interest Bearing Debt to Shareholders' Equity</t>
  </si>
  <si>
    <t>Operating Profit (%)</t>
  </si>
  <si>
    <t>G&amp;A Expenses</t>
  </si>
  <si>
    <t>Dividends and Distributions</t>
  </si>
  <si>
    <t>Dividends</t>
  </si>
  <si>
    <t>Subchapter - S Distributions</t>
  </si>
  <si>
    <t>Investments</t>
  </si>
  <si>
    <t>Financing</t>
  </si>
  <si>
    <t>Consolidated Id</t>
  </si>
  <si>
    <t>Accounts Receivable</t>
  </si>
  <si>
    <t>Fixed Assets</t>
  </si>
  <si>
    <t>Accounts Payable</t>
  </si>
  <si>
    <t>Long Term Debt and Notes Payable</t>
  </si>
  <si>
    <t>Other Provisions</t>
  </si>
  <si>
    <t>Sales</t>
  </si>
  <si>
    <t>Cost of Sales</t>
  </si>
  <si>
    <t>Gross Profit Margin</t>
  </si>
  <si>
    <t>Earnings Before Interest, Taxes, Depreciation and Amortization</t>
  </si>
  <si>
    <t>Earnings Before Interest and Taxes (EBIT)</t>
  </si>
  <si>
    <t>Interest Expense (-)</t>
  </si>
  <si>
    <t>Net Income (Loss)</t>
  </si>
  <si>
    <t>Intangibles</t>
  </si>
  <si>
    <t>Marketable Securities</t>
  </si>
  <si>
    <t>Long Term Debt Due Within One Year</t>
  </si>
  <si>
    <t>Other Short Term Interest Bearing Debt</t>
  </si>
  <si>
    <t>Cash Flow from Operating Activities</t>
  </si>
  <si>
    <t>Net Income (Loss)1</t>
  </si>
  <si>
    <t>Capital Expenditures</t>
  </si>
  <si>
    <t>Free Cash Flow</t>
  </si>
  <si>
    <t>Fixed Charge Coverage</t>
  </si>
  <si>
    <t>Interest Bearing Debt</t>
  </si>
  <si>
    <t>EBITDA</t>
  </si>
  <si>
    <t>Return on Capital (%)</t>
  </si>
  <si>
    <t>Return on Equity (%)</t>
  </si>
  <si>
    <t>Return on Assets (%)</t>
  </si>
  <si>
    <t>Gross Profit (Loss) to Sales (%)</t>
  </si>
  <si>
    <t>G&amp;A Expense to Sales (%)</t>
  </si>
  <si>
    <t>Net Profit (Loss) to Sales (%)</t>
  </si>
  <si>
    <t>EBITDA to Sales</t>
  </si>
  <si>
    <t>Interest Bearing Debt to EBITDA</t>
  </si>
  <si>
    <t>EBITDA to Interest Expense</t>
  </si>
  <si>
    <t>Interest Bearing Debt to Operating Cash Flow</t>
  </si>
  <si>
    <t>Cash Flow to Interest Expense</t>
  </si>
  <si>
    <t>Free Cash Flow to Interest Expense</t>
  </si>
  <si>
    <t>Selling, General and Administrative Expenses</t>
  </si>
  <si>
    <t>Other Income (Expense) and Interest</t>
  </si>
  <si>
    <t>Cash Flow from Investing Activities</t>
  </si>
  <si>
    <t>Cash Flow from Financing Activities</t>
  </si>
  <si>
    <t>Proceeds from Issuance of Debt</t>
  </si>
  <si>
    <t>Issuance of Common Shares</t>
  </si>
  <si>
    <t>Purchase of Convertible Preferred Securities</t>
  </si>
  <si>
    <t>Purchase of Common Shares</t>
  </si>
  <si>
    <t>Payments on Debt</t>
  </si>
  <si>
    <t>Payments on Capital Lease Obligations</t>
  </si>
  <si>
    <t>Dividend Payments</t>
  </si>
  <si>
    <t>Trade Accounts Receivable</t>
  </si>
  <si>
    <t>Other Accounts Receivable</t>
  </si>
  <si>
    <t>Stock (Inventory)</t>
  </si>
  <si>
    <t>Work In Progress (WIP)</t>
  </si>
  <si>
    <t>Advances</t>
  </si>
  <si>
    <t>Property</t>
  </si>
  <si>
    <t>.Plant/Equipment</t>
  </si>
  <si>
    <t>Long Term Receivables</t>
  </si>
  <si>
    <t>Long Term WIP</t>
  </si>
  <si>
    <t>Current Bank Debt - Unsecured</t>
  </si>
  <si>
    <t>Current Bank Debt - Secured</t>
  </si>
  <si>
    <t>Current Portion of Long Term Debt - Unsecured</t>
  </si>
  <si>
    <t>Current Portion of Long Term Debt - Secured</t>
  </si>
  <si>
    <t>Current Portion of Non-Recourse Debt</t>
  </si>
  <si>
    <t>Trade Accounts Payable</t>
  </si>
  <si>
    <t>Other Accounts Payable</t>
  </si>
  <si>
    <t>Advances from Customers</t>
  </si>
  <si>
    <t>Loans 1-5 Years - Unsecured</t>
  </si>
  <si>
    <t>Loans 1-5 Years - Secured</t>
  </si>
  <si>
    <t>Loans Over 5 Years - Unsecured</t>
  </si>
  <si>
    <t>Loans Over 5 Years - Secured</t>
  </si>
  <si>
    <t>Non-Recourse Debt 1-5 Years</t>
  </si>
  <si>
    <t>Non-Recourse Debt - Over 5 Years</t>
  </si>
  <si>
    <t>Long Term Accounts Payable</t>
  </si>
  <si>
    <t>Provisions, Other</t>
  </si>
  <si>
    <t>Stockholders' Equity</t>
  </si>
  <si>
    <t>Revenue (Turnover)</t>
  </si>
  <si>
    <t>Gross Interest Expense</t>
  </si>
  <si>
    <t>Other Comprehensive Income/(Expense)</t>
  </si>
  <si>
    <t>Total Comprehensive Income (Loss), Less Dividends</t>
  </si>
  <si>
    <t>Net Profit (Loss) Before Dividend</t>
  </si>
  <si>
    <t>Depreciation, Amortization and Impairment</t>
  </si>
  <si>
    <t>Cash, Outflows for Additions to Property, Plant, and Equipment (CAPEX)</t>
  </si>
  <si>
    <t>EBITDA (EBIT+ Depreciation, Amortization and Impairment)</t>
  </si>
  <si>
    <t>ROCE (Return on Capital Employed) (%)</t>
  </si>
  <si>
    <t>Operating Margin (%)</t>
  </si>
  <si>
    <t>Profit Before Tax and Minority Interest as % of Turnover (%)</t>
  </si>
  <si>
    <t>Gross Profit Margin (%)</t>
  </si>
  <si>
    <t>G&amp;A Expense to Revenues (%)</t>
  </si>
  <si>
    <t>Net Interest Bearing Debt to EBITDA</t>
  </si>
  <si>
    <t>Interest Bearing Debt to Stockholders' Equity</t>
  </si>
  <si>
    <t>Net Interest Bearing Debt to Stockholders' Equity</t>
  </si>
  <si>
    <t>Adjusted Interest Bearing Debt to Stockholders' Equity</t>
  </si>
  <si>
    <t>EBIT Interest Coverage</t>
  </si>
  <si>
    <t>EBIT Interest Coverage (Net)</t>
  </si>
  <si>
    <t>EBITDA to Interest Expense (Net)</t>
  </si>
  <si>
    <t>Total Liabilities to Stockholders' Equity</t>
  </si>
  <si>
    <t>Gearing (Net Interest Bearing Debt to Stockholders' Equity) (%)</t>
  </si>
  <si>
    <t>Adjusted Gearing (%)</t>
  </si>
  <si>
    <t>Cash to Current Liabilities (%)</t>
  </si>
  <si>
    <t>Asset Turnover</t>
  </si>
  <si>
    <t>Debtors/Creditors</t>
  </si>
  <si>
    <t>Accounts Receivables/Revenue</t>
  </si>
  <si>
    <t>Interest Bearing Debt to Free Cash Flow</t>
  </si>
  <si>
    <t>Adjusted Debt to Operating Cash Flow</t>
  </si>
  <si>
    <t>Adjusted Debt to Free Cash Flow</t>
  </si>
  <si>
    <t>Operating Cash Flow/Profit Before Taxes &amp; Minority Interest</t>
  </si>
  <si>
    <t>Debt Service</t>
  </si>
  <si>
    <t>Recourse Debt Secured as % of Stockholders' Equity (%)</t>
  </si>
  <si>
    <t>Market Capitalization to Stockholders' Equity (%)</t>
  </si>
  <si>
    <t>Dividend as % Profit Before Taxes &amp; Minority Interest (%)</t>
  </si>
  <si>
    <t>Net Profit (Loss) Before Dividends</t>
  </si>
  <si>
    <t>Net Profit (Loss) Less Dividends</t>
  </si>
  <si>
    <t>Research and Development Expense</t>
  </si>
  <si>
    <t>Other Operating Income/(Expense), Net</t>
  </si>
  <si>
    <t>Net Income (Loss) from Continuing Operations</t>
  </si>
  <si>
    <t>Other Non-Operating Income/(Expense), Net</t>
  </si>
  <si>
    <t>Profit Before Tax and Minority Interest</t>
  </si>
  <si>
    <t>Income Tax Provision (Benefit)</t>
  </si>
  <si>
    <t>Net Income (Loss) Before Minority Interest</t>
  </si>
  <si>
    <t>Minority Interests</t>
  </si>
  <si>
    <t>Decrease (Increase) in Working Capital</t>
  </si>
  <si>
    <t>Other Movements</t>
  </si>
  <si>
    <t>Cash, Inflow from Sale of Property, Plant, and Equipment</t>
  </si>
  <si>
    <t>Cash Outflows for Acquisitions/Investments</t>
  </si>
  <si>
    <t>Cash Inflows for Sale/Disposal of Investments</t>
  </si>
  <si>
    <t>Other Cash Flow Changes in Investments</t>
  </si>
  <si>
    <t>Dividends - FinancingActivities</t>
  </si>
  <si>
    <t>Capital Contribution</t>
  </si>
  <si>
    <t>Purchase of Treasury and Shares and Options</t>
  </si>
  <si>
    <t>Sale of Treasury Shares and Options</t>
  </si>
  <si>
    <t>Movements with Minority Interests</t>
  </si>
  <si>
    <t>Issuances of Debt</t>
  </si>
  <si>
    <t>Repayment of Debt</t>
  </si>
  <si>
    <t>Other Cash Flow Changes due to Financing Activities</t>
  </si>
  <si>
    <t>Change in Cash due to Changes in Scope of Consolidation</t>
  </si>
  <si>
    <t>Changes in Cash due to Changes in Exchange of Rate</t>
  </si>
  <si>
    <t>Increase (Decrease) in Cash and Cash Equivalent</t>
  </si>
  <si>
    <t>Cash and Cash Equivalents at Beginning of Year</t>
  </si>
  <si>
    <t>Effects of Exchange Rate Changes on Opening Balance</t>
  </si>
  <si>
    <t>Cash and Cash Equivalents Retranslated at Beginning of Year</t>
  </si>
  <si>
    <t>Cash and Cash Equivalents at End of Year</t>
  </si>
  <si>
    <t>Free Cash Flow (Cash Flow from Operations - CAPEX - Dividends)</t>
  </si>
  <si>
    <t>Obligor Name</t>
  </si>
  <si>
    <t>Obligor Key</t>
  </si>
  <si>
    <t>Prev. Yr. Inventory</t>
  </si>
  <si>
    <t>Prev. Yr. Accounts Receivable</t>
  </si>
  <si>
    <t>Cash &amp; Securities</t>
  </si>
  <si>
    <t>Total Assets</t>
  </si>
  <si>
    <t>Prev. Yr. Total Assets</t>
  </si>
  <si>
    <t>Prev. Yr. Accounts Payable</t>
  </si>
  <si>
    <t>Long Term Debt</t>
  </si>
  <si>
    <t>Total Liabilities</t>
  </si>
  <si>
    <t>Prev. Yr. Sales</t>
  </si>
  <si>
    <t>Total Interest Expense</t>
  </si>
  <si>
    <t>Net Income</t>
  </si>
  <si>
    <t>Prev. Yr. Net Income</t>
  </si>
  <si>
    <t>User-Defined Time Period</t>
  </si>
  <si>
    <t>Cash and Securities</t>
  </si>
  <si>
    <t>Amortization and Depreciation</t>
  </si>
  <si>
    <t>Operating Profit</t>
  </si>
  <si>
    <t xml:space="preserve"> Exchange Rate</t>
  </si>
  <si>
    <t>Cash and Cash Equivalents</t>
  </si>
  <si>
    <t>Country or Region</t>
  </si>
  <si>
    <t>Exchange Rate</t>
  </si>
  <si>
    <t>Cash &amp; Marketable Securities</t>
  </si>
  <si>
    <t>Total Inventory</t>
  </si>
  <si>
    <t>Tangible Fixed Assets</t>
  </si>
  <si>
    <t>Intangible Fixed Assets</t>
  </si>
  <si>
    <t>Net Sales</t>
  </si>
  <si>
    <t>Prev. Yr. Net Sales</t>
  </si>
  <si>
    <t>Amortization &amp; Depreciation</t>
  </si>
  <si>
    <t>Prev. Yr. Cash &amp; Securities</t>
  </si>
  <si>
    <t>Total Current Assets</t>
  </si>
  <si>
    <t>Prev. Yr. Total Current Assets</t>
  </si>
  <si>
    <t>Short Term Debt</t>
  </si>
  <si>
    <t>Prev. Yr. Short Term Debt</t>
  </si>
  <si>
    <t>Total Current Liabilities</t>
  </si>
  <si>
    <t>Prev. Yr. Total Current Liabilities</t>
  </si>
  <si>
    <t>Prev. Yr. Long Term Debt</t>
  </si>
  <si>
    <t>Amortization And Depreciation</t>
  </si>
  <si>
    <t>Region</t>
  </si>
  <si>
    <t>Product Segment</t>
  </si>
  <si>
    <t>Score it? (ERM)</t>
  </si>
  <si>
    <t>Score it? (GIBBS)</t>
  </si>
  <si>
    <t>Score it? (Max FYE Date)</t>
  </si>
  <si>
    <t>obligorName</t>
  </si>
  <si>
    <t>entityIdentifier</t>
  </si>
  <si>
    <t>financialStatementDate</t>
  </si>
  <si>
    <t>asOfDate</t>
  </si>
  <si>
    <t>cash</t>
  </si>
  <si>
    <t>totalAssets</t>
  </si>
  <si>
    <t>totalAssetsPreviousYear</t>
  </si>
  <si>
    <t>totalAccountsPayable</t>
  </si>
  <si>
    <t>totalCurrentLiabilities</t>
  </si>
  <si>
    <t>totalLiabilities</t>
  </si>
  <si>
    <t>totalLiabilitiesPreviousYear</t>
  </si>
  <si>
    <t>totalSales</t>
  </si>
  <si>
    <t>totalSalesPreviousYear</t>
  </si>
  <si>
    <t>totalOperatingProfit</t>
  </si>
  <si>
    <t>totalAmortizationAndDepreciation (Column HY Consolidated FAWs File)</t>
  </si>
  <si>
    <t>totalInterestExpense</t>
  </si>
  <si>
    <t>netIncome</t>
  </si>
  <si>
    <t>primaryIndustryClassification</t>
  </si>
  <si>
    <t>primaryIndustry</t>
  </si>
  <si>
    <t>pdTerm</t>
  </si>
  <si>
    <t>isTTC</t>
  </si>
  <si>
    <t>=YEAR(G4)</t>
  </si>
  <si>
    <t>=MONTH(G4)</t>
  </si>
  <si>
    <t>=C4&amp;O4&amp;AJ4</t>
  </si>
  <si>
    <t>=C4&amp;(O4-1)&amp;AJ4</t>
  </si>
  <si>
    <t>=MAXIFS(Y:Y,C:$C,C4)</t>
  </si>
  <si>
    <t>=VLOOKUP($I4,Mapping!$H$2:$I$100,2,FALSE)</t>
  </si>
  <si>
    <t>=AB4&amp;AC4</t>
  </si>
  <si>
    <t>=AE4&amp;AG4</t>
  </si>
  <si>
    <t>=VLOOKUP(AH4,Mapping!$AV$2:$AW$1000,2,FALSE)</t>
  </si>
  <si>
    <t>=DATE(YEAR(TODAY()-30),MONTH(TODAY()-30),1)</t>
  </si>
  <si>
    <t>ON</t>
  </si>
  <si>
    <t>OO</t>
  </si>
  <si>
    <t>E.ON</t>
  </si>
  <si>
    <t>E.On</t>
  </si>
  <si>
    <t>Qualified</t>
  </si>
  <si>
    <t>Audit</t>
  </si>
  <si>
    <t>=IF($M4=Contract,$AK4,(IF($M4=National/International,$GD4,(IF($M4=Commercial,$DU4,)))))*(VLOOKUP(I4,Mapping!$H$3:$J$200,3,FALSE))</t>
  </si>
  <si>
    <t>=INDEX('Mapping</t>
  </si>
  <si>
    <t>2'!$O:$O,MATCH('Consolidated</t>
  </si>
  <si>
    <t>FAWs'!H4,'Mapping</t>
  </si>
  <si>
    <t>2'!$N:$N,0))</t>
  </si>
  <si>
    <t>=IF(Z4&gt;100000000,&gt; $100M,IF(Z4&gt;55000000,&gt; $55M,Below $55M))</t>
  </si>
  <si>
    <t>2'!$S:$S,MATCH('Consolidated</t>
  </si>
  <si>
    <t>FAWs'!AD4,'Mapping</t>
  </si>
  <si>
    <t>2'!$Q:$Q,0))</t>
  </si>
  <si>
    <t>=IF(VLOOKUP(C4,Mapping!$T:$AE,9,FALSE)=0,,VLOOKUP(C4,Mapping!$T:$AE,9,FALSE))</t>
  </si>
  <si>
    <t>=IF(VLOOKUP(C4,Mapping!$T:$AF,7,FALSE)=0,Unassigned,VLOOKUP(C4,Mapping!$T:$AF,7,FALSE))</t>
  </si>
  <si>
    <t>=IF($AE4=MM$2,OFF,)</t>
  </si>
  <si>
    <t>=IF($AE4=MN$2,$AJ4,)</t>
  </si>
  <si>
    <t>=IF($AE4=MO$2,$C4,)</t>
  </si>
  <si>
    <t>=IF($AE4=MP$2,$O4,)</t>
  </si>
  <si>
    <t>=IF($AE4=MQ$2,$P4,)</t>
  </si>
  <si>
    <t>=IF($AE4=MR$2,$Q4,)</t>
  </si>
  <si>
    <t>=IF($AE4=MS$2,$R4,)</t>
  </si>
  <si>
    <t>=IF($AE4=MT$2,IF($M4=Contract,$AV4,(IF($M4=National/International,$GJ4,(IF($M4=Commercial,$DY4,))))),)</t>
  </si>
  <si>
    <t>=IFERROR(VLOOKUP($X4,$W:$ZJ,MT$1,FALSE),)</t>
  </si>
  <si>
    <t>=IF($AE4=MV$2,IF($M4=Contract,($AO4+$AP4+$AQ4+$AR4+$AS4),(IF($M4=National/International,($GH4+$GI4),(IF($M4=Commercial,$DX4,))))),)</t>
  </si>
  <si>
    <t>=IFERROR(VLOOKUP($X4,$W:$ZJ,MV$1,FALSE),)</t>
  </si>
  <si>
    <t>=IF($AE4=MX$2,IF($M4=Contract,($AM4+$AN4),(IF($M4=National/International,($GF4+$GG4),(IF($M4=Commercial,($DW4+$ET4),))))),)</t>
  </si>
  <si>
    <t>=IF($AE4=MY$2,IF($M4=Contract,$AK4,(IF($M4=National/International,$GD4,(IF($M4=Commercial,$DU4,))))),)</t>
  </si>
  <si>
    <t>=IFERROR(VLOOKUP($X4,$W:$ZJ,MY$1,FALSE),)</t>
  </si>
  <si>
    <t>=IF($AE4=NA$2,IF($M4=Contract,($BQ4+$BT4+$BV4),(IF($M4=National/International,($GZ4+$HA4),(IF($M4=Commercial,$ED4,))))),)</t>
  </si>
  <si>
    <t>=IFERROR(VLOOKUP($X4,$W:$ZJ,NA$1,FALSE),)</t>
  </si>
  <si>
    <t>=IF($AE4=NC$2,IF($M4=Contract,$BK4,(IF($M4=National/International,$GT4,(IF($M4=Commercial,$EC4,))))),)</t>
  </si>
  <si>
    <t>=IF($AE4=ND$2,IF($M4=Contract,($BX4+$BZ4+$CB4+$CC4+$CD4+$CE4),(IF($M4=National/International,($HD4+$HE4+$HF4+$HG4+$HH4+$HI4),(IF($M4=Commercial,$EF4,))))),)</t>
  </si>
  <si>
    <t>=IF($AE4=NE$2,IF($M4=Contract,$BJ4,(IF($M4=National/International,$GS4,(IF($M4=Commercial,$EB4,))))),)</t>
  </si>
  <si>
    <t>=IF($AE4=NF$2,IF($M4=Contract,$CG4,(IF($M4=National/International,$HN4,(IF($M4=Commercial,$EI4,))))),)</t>
  </si>
  <si>
    <t>=IF($AE4=NG$2,IF($M4=Contract,$CH4,(IF($M4=National/International,$HO4,(IF($M4=Commercial,$EJ4,))))),)</t>
  </si>
  <si>
    <t>=IFERROR(VLOOKUP($X4,$W:$ZJ,NG$1,FALSE),)</t>
  </si>
  <si>
    <t>=IF($AE4=NI$2,IF($M4=Contract,($CN4+$CM4+$CR4),(IF($M4=National/International,$IA4,(IF($M4=Commercial,$FC4,))))),)</t>
  </si>
  <si>
    <t>=IF($AE4=NJ$2,IF($M4=Contract,$CM4,(IF($M4=National/International,$HS4,(IF($M4=Commercial,$EP4,))))),)</t>
  </si>
  <si>
    <t>=IF($AE4=NK$2,IF($M4=Contract,$CO4,(IF($M4=National/International,IF($HX4=,$JI4,$HX4),(IF($M4=Commercial,$EQ4,))))),)</t>
  </si>
  <si>
    <t>=IFERROR(VLOOKUP($X4,$W:$ZJ,NK$1,FALSE),)</t>
  </si>
  <si>
    <t>=IF($AE4=NM$2,$S4,)</t>
  </si>
  <si>
    <t>=IF($AE4=NN$2,$AI4,)</t>
  </si>
  <si>
    <t>=IF($AE4=NO$2,1,)</t>
  </si>
  <si>
    <t>=IF($AE4=NP$2,OFF,)</t>
  </si>
  <si>
    <t>=IF($AE4=NQ$2,$AJ4,)</t>
  </si>
  <si>
    <t>=IF($AE4=NR$2,$C4,)</t>
  </si>
  <si>
    <t>=IF($AE4=NS$2,$O4,)</t>
  </si>
  <si>
    <t>=IF($AE4=NT$2,$P4,)</t>
  </si>
  <si>
    <t>=IF($AE4=NU$2,$Q4,)</t>
  </si>
  <si>
    <t>=IF($AE4=NV$2,$R4,)</t>
  </si>
  <si>
    <t>=IF($AE4=NW$2,IF($M4=Contract,($AM4+$AN4),(IF($M4=National/International,($GF4+$GG4),(IF($M4=Commercial,($DW4+$ET4),))))),)</t>
  </si>
  <si>
    <t>=IF($AE4=NX$2,IF($M4=Contract,$AV4,(IF($M4=National/International,$GJ4,(IF($M4=Commercial,$DY4,))))),)</t>
  </si>
  <si>
    <t>=IF($AE4=NY$2,IF($M4=Contract,$AL4,(IF($M4=National/International,$GE4,(IF($M4=Commercial,$DV4,))))),)</t>
  </si>
  <si>
    <t>=IF($AE4=NZ$2,IF($M4=Contract,$AK4,(IF($M4=National/International,$GD4,(IF($M4=Commercial,$DU4,))))),)</t>
  </si>
  <si>
    <t>=IF($AE4=OA$2,IF($M4=Contract,$BK4,(IF($M4=National/International,$GT4,(IF($M4=Commercial,$EC4,))))),)</t>
  </si>
  <si>
    <t>=IF($AE4=OB$2,IF($M4=Contract,$BJ4,(IF($M4=National/International,$GS4,(IF($M4=Commercial,$EB4,))))),)</t>
  </si>
  <si>
    <t>=IF($AE4=OC$2,IF($M4=Contract,$CH4,(IF($M4=National/International,$HO4,(IF($M4=Commercial,$EJ4,))))),)</t>
  </si>
  <si>
    <t>=IFERROR(VLOOKUP($X4,$W:$ZJ,OC$1,FALSE),)</t>
  </si>
  <si>
    <t>=IF($AE4=OE$2,IF($M4=Contract,$CR4,(IF($M4=National/International,$HY4,(IF($M4=Commercial,$ER4,))))),)</t>
  </si>
  <si>
    <t>=IF($AE4=OF$2,IF($M4=Contract,$CK4,(IF($M4=National/International,$HR4,(IF($M4=Commercial,$EN4,))))),)</t>
  </si>
  <si>
    <t>=IF($AE4=OG$2,IF($M4=Contract,$CM4,(IF($M4=National/International,$HS4,(IF($M4=Commercial,$EP4,))))),)</t>
  </si>
  <si>
    <t>=IF($AE4=OH$2,IF($M4=Contract,$CO4,(IF($M4=National/International,IF($HX4=,$JI4,$HX4),(IF($M4=Commercial,$EQ4,))))),)</t>
  </si>
  <si>
    <t>=IF($AE4=OI$2,IFERROR(INDEX('Mapping</t>
  </si>
  <si>
    <t>2'!$AI$7:$AI$64,MATCH('Consolidated</t>
  </si>
  <si>
    <t>2'!$AH$7:$AH$64,0)),),)</t>
  </si>
  <si>
    <t>=IF($AE4=OJ$2,$S4,)</t>
  </si>
  <si>
    <t>=IF($AE4=OK$2,$AI4,)</t>
  </si>
  <si>
    <t>=IF($AE4=OL$2,1,)</t>
  </si>
  <si>
    <t>=IF($AE4=OM$2,OFF,)</t>
  </si>
  <si>
    <t>=IF($AE4=ON$2,$AA4,)</t>
  </si>
  <si>
    <t>=</t>
  </si>
  <si>
    <t>=IF($AE4=OP$2,$AJ4,)</t>
  </si>
  <si>
    <t>=IF($AE4=OQ$2,$C4,)</t>
  </si>
  <si>
    <t>=IF($AE4=OR$2,$O4,)</t>
  </si>
  <si>
    <t>=IF($AE4=OS$2,$P4,)</t>
  </si>
  <si>
    <t>=IF($AE4=OT$2,$Q4,)</t>
  </si>
  <si>
    <t>=IF($AE4=OU$2,$R4,)</t>
  </si>
  <si>
    <t>=IF($AE4=OV$2,IF($M4=Contract,($AM4+$AN4),(IF($M4=National/International,($GF4+$GG4),(IF($M4=Commercial,($DW4+$ET4),))))),)</t>
  </si>
  <si>
    <t>=IF($AE4=OW$2,IF($M4=Contract,$AK4,(IF($M4=National/International,$GD4,(IF($M4=Commercial,$DU4,))))),)</t>
  </si>
  <si>
    <t>=IFERROR(VLOOKUP($X4,$W:$ZJ,OW$1,FALSE),)</t>
  </si>
  <si>
    <t>=IF($AE4=OY$2,IF($M4=Contract,($BQ4+$BT4+$BV4),(IF($M4=National/International,($GZ4+$HA4),(IF($M4=Commercial,$ED4,))))),)</t>
  </si>
  <si>
    <t>=IF($AE4=OZ$2,IF($M4=Contract,$BK4,(IF($M4=National/International,$GT4,(IF($M4=Commercial,$EC4,))))),)</t>
  </si>
  <si>
    <t>=IF($AE4=PA$2,IF($M4=Contract,$BJ4,(IF($M4=National/International,$GS4,(IF($M4=Commercial,$EB4,))))),)</t>
  </si>
  <si>
    <t>=IF($AE4=PB$2,IF($M4=Contract,$CH4,(IF($M4=National/International,$HO4,(IF($M4=Commercial,$EJ4,))))),)</t>
  </si>
  <si>
    <t>=IFERROR(VLOOKUP($X4,$W:$ZJ,PB$1,FALSE),)</t>
  </si>
  <si>
    <t>=IF($AE4=PD$2,IF($M4=Contract,$CR4,(IF($M4=National/International,$HY4,(IF($M4=Commercial,$ER4,))))),)</t>
  </si>
  <si>
    <t>=IF($AE4=PE$2,IF($M4=Contract,$CK4,(IF($M4=National/International,$HR4,(IF($M4=Commercial,$EN4,))))),)</t>
  </si>
  <si>
    <t>=IF($AE4=PF$2,IF($M4=Contract,$CM4,(IF($M4=National/International,$HS4,(IF($M4=Commercial,$EP4,))))),)</t>
  </si>
  <si>
    <t>=IF($AE4=PG$2,IF($M4=Contract,$CO4,(IF($M4=National/International,IF($HX4=,$JI4,$HX4),(IF($M4=Commercial,$EQ4,))))),)</t>
  </si>
  <si>
    <t>=IFERROR(VLOOKUP($X4,$W:$ZJ,PG$1,FALSE),)</t>
  </si>
  <si>
    <t>=IF($AE4=PI$2,$AB4,)</t>
  </si>
  <si>
    <t>=IF($AE4=PJ$2,$S4,)</t>
  </si>
  <si>
    <t>=IF($AE4=PK$2,$AI4,)</t>
  </si>
  <si>
    <t>=IF($AE4=PL$2,1,)</t>
  </si>
  <si>
    <t>=IF($AE4=PM$2,OFF,)</t>
  </si>
  <si>
    <t>=IF($AE4=PN$2,$AA4,)</t>
  </si>
  <si>
    <t>=IF($AE4=ST$2,$AJ4,)</t>
  </si>
  <si>
    <t>=IF($AE4=SU$2,$C4,)</t>
  </si>
  <si>
    <t>=IF($AE4=SV$2,$O4,)</t>
  </si>
  <si>
    <t>=IF($AE4=SW$2,$P4,)</t>
  </si>
  <si>
    <t>=IF($AE4=SX$2,$Q4,)</t>
  </si>
  <si>
    <t>=IF($AE4=SY$2,$R4,)</t>
  </si>
  <si>
    <t>=IF($AE4=SZ$2,IF($M4=Contract,($AM4+$AN4),(IF($M4=National/International,($GF4+$GG4),(IF($M4=Commercial,($DW4+$ET4),))))),)</t>
  </si>
  <si>
    <t>=IF($AE4=TA$2,IF($M4=Contract,$AV4,(IF($M4=National/International,$GJ4,(IF($M4=Commercial,$DY4,))))),)</t>
  </si>
  <si>
    <t>=IF($AE4=TB$2,IF($M4=Contract,($BF4+$BG4+$BH4+$BI4),(IF($M4=National/International,($GM4+$GN4),(IF($M4=Commercial,$EA4,))))),)</t>
  </si>
  <si>
    <t>=IF($AE4=TC$2,IF($M4=Contract,($BD4+$BE4),(IF($M4=National/International,($GQ4+$GR4),(IF($M4=Commercial,($DZ4+$ES4),))))),)</t>
  </si>
  <si>
    <t>=IF($AE4=TD$2,IF($M4=Contract,$AK4,(IF($M4=National/International,$GD4,(IF($M4=Commercial,$DU4,))))),)</t>
  </si>
  <si>
    <t>=IF($AE4=TE$2,IF($M4=Contract,$BJ4,(IF($M4=National/International,$GS4,(IF($M4=Commercial,$EB4,))))),)</t>
  </si>
  <si>
    <t>=IF($AE4=TF$2,IF($M4=Contract,$CH4,(IF($M4=National/International,$HO4,(IF($M4=Commercial,$EJ4,))))),)</t>
  </si>
  <si>
    <t>=IFERROR(VLOOKUP($X4,$W:$ZJ,TF$1,FALSE),)</t>
  </si>
  <si>
    <t>=IF($AE4=TH$2,IF($M4=Contract,$CJ4,(IF($M4=National/International,$HQ4,(IF($M4=Commercial,$EL4,))))),)</t>
  </si>
  <si>
    <t>=IF($AE4=TI$2,IF($M4=Contract,$CR4,(IF($M4=National/International,$HY4,(IF($M4=Commercial,$ER4,))))),)</t>
  </si>
  <si>
    <t>=IF($AE4=TJ$2,IF($M4=Contract,$CK4,(IF($M4=National/International,$HR4,(IF($M4=Commercial,$EN4,))))),)</t>
  </si>
  <si>
    <t>=IF($AE4=TK$2,IF($M4=Contract,$CM4,(IF($M4=National/International,$HS4,(IF($M4=Commercial,$EP4,))))),)</t>
  </si>
  <si>
    <t>=IF($AE4=TL$2,1,)</t>
  </si>
  <si>
    <t>=IF($AE4=TM$2,OFF,)</t>
  </si>
  <si>
    <t>=IF($AE4=TN$2,$AJ4,)</t>
  </si>
  <si>
    <t>=IF($AE4=TO$2,$C4,)</t>
  </si>
  <si>
    <t>=IF($AE4=TP$2,$O4,)</t>
  </si>
  <si>
    <t>=IF($AE4=TQ$2,$P4,)</t>
  </si>
  <si>
    <t>=IF($AE4=TR$2,$Q4,)</t>
  </si>
  <si>
    <t>=IF($AE4=TS$2,$R4,)</t>
  </si>
  <si>
    <t>=IF($AE4=TT$2,IF($M4=Contract,($AM4+$AN4),(IF($M4=National/International,($GF4+$GG4),(IF($M4=Commercial,($DW4+$ET4),))))),)</t>
  </si>
  <si>
    <t>=IFERROR(VLOOKUP($X4,$W:$ZJ,TT$1,FALSE),)</t>
  </si>
  <si>
    <t>=IF($AE4=TV$2,IF($M4=Contract,$AL4,(IF($M4=National/International,$GE4,(IF($M4=Commercial,$DV4,))))),)</t>
  </si>
  <si>
    <t>=IFERROR(VLOOKUP($X4,$W:$ZJ,TV$1,FALSE),)</t>
  </si>
  <si>
    <t>=IF($AE4=TX$2,IF($M4=Contract,$AK4,(IF($M4=National/International,$GD4,(IF($M4=Commercial,$DU4,))))),)</t>
  </si>
  <si>
    <t>=IFERROR(VLOOKUP($X4,$W:$ZJ,TX$1,FALSE),)</t>
  </si>
  <si>
    <t>=IF($AE4=TZ$2,IF($M4=Contract,($BL4+$BM4+$BN4+$BO4+$BP4+$BU4),(IF($M4=National/International,($GU4+$GV4+$GW4+$GX4+$GY4),(IF($M4=Commercial,($EU4+$EV4),))))),)</t>
  </si>
  <si>
    <t>=IFERROR(VLOOKUP($X4,$W:$ZJ,TZ$1,FALSE),)</t>
  </si>
  <si>
    <t>=IF($AE4=UB$2,IF($M4=Contract,$BK4,(IF($M4=National/International,$GT4,(IF($M4=Commercial,$EC4,))))),)</t>
  </si>
  <si>
    <t>=IFERROR(VLOOKUP($X4,$W:$ZJ,UB$1,FALSE),)</t>
  </si>
  <si>
    <t>=IF($AE4=UD$2,IF($M4=Contract,($BX4+$BZ4+$CB4+$CC4+$CD4+$CE4),(IF($M4=National/International,($HD4+$HE4+$HF4+$HG4+$HH4+$HI4),(IF($M4=Commercial,$EF4,))))),)</t>
  </si>
  <si>
    <t>=IFERROR(VLOOKUP($X4,$W:$ZJ,UD$1,FALSE),)</t>
  </si>
  <si>
    <t>=IF($AE4=UF$2,IF($M4=Contract,$CH4,(IF($M4=National/International,$HO4,(IF($M4=Commercial,$EJ4,))))),)</t>
  </si>
  <si>
    <t>=IFERROR(VLOOKUP($X4,$W:$ZJ,UF$1,FALSE),)</t>
  </si>
  <si>
    <t>=IF($AE4=UH$2,IF($M4=Contract,$CK4,(IF($M4=National/International,$HR4,(IF($M4=Commercial,$EN4,))))),)</t>
  </si>
  <si>
    <t>=IF($AE4=UI$2,IF($M4=Contract,$CR4,(IF($M4=National/International,$HY4,(IF($M4=Commercial,$ER4,))))),)</t>
  </si>
  <si>
    <t>=IF($AE4=UJ$2,IF($M4=Contract,$CM4,(IF($M4=National/International,$HS4,(IF($M4=Commercial,$EP4,))))),)</t>
  </si>
  <si>
    <t>=IF($AE4=UK$2,IF($M4=Contract,$CO4,(IF($M4=National/International,IF($HX4=,$JI4,$HX4),(IF($M4=Commercial,$EQ4,))))),)</t>
  </si>
  <si>
    <t>=IFERROR(VLOOKUP($X4,$W:$ZJ,UK$1,FALSE),)</t>
  </si>
  <si>
    <t>=IF($AE4=UM$2,$S4,)</t>
  </si>
  <si>
    <t>=IF($AE4=UN$2,$AI4,)</t>
  </si>
  <si>
    <t>=IF($AE4=UO$2,1,)</t>
  </si>
  <si>
    <t>=IF($AE4=UP$2,OFF,)</t>
  </si>
  <si>
    <t>=IF($AE4=UQ$2,$AJ4,)</t>
  </si>
  <si>
    <t>=IF($AE4=UR$2,$C4,)</t>
  </si>
  <si>
    <t>=IF($AE4=US$2,$O4,)</t>
  </si>
  <si>
    <t>=IF($AE4=UT$2,$P4,)</t>
  </si>
  <si>
    <t>=IF($AE4=UU$2,$Q4,)</t>
  </si>
  <si>
    <t>=IF($AE4=UV$2,$R4,)</t>
  </si>
  <si>
    <t>=IF($AE4=UW$2,IF($M4=Contract,($AM4+$AN4),(IF($M4=National/International,($GF4+$GG4),(IF($M4=Commercial,($DW4+$ET4),))))),)</t>
  </si>
  <si>
    <t>=IF($AE4=UX$2,IF($M4=Contract,$AV4,(IF($M4=National/International,$GJ4,(IF($M4=Commercial,$DY4,))))),)</t>
  </si>
  <si>
    <t>=IFERROR(VLOOKUP($X4,$W:$ZJ,UX$1,FALSE),)</t>
  </si>
  <si>
    <t>=IF($AE4=UZ$2,IF($M4=Contract,($AO4+$AP4+$AQ4+$AR4+$AS4),(IF($M4=National/International,($GH4+$GI4),(IF($M4=Commercial,$DX4,))))),)</t>
  </si>
  <si>
    <t>=IFERROR(VLOOKUP($X4,$W:$ZJ,UZ$1,FALSE),)</t>
  </si>
  <si>
    <t>=IF($AE4=VB$2,IF($M4=Contract,$AK4,(IF($M4=National/International,$GD4,(IF($M4=Commercial,$DU4,))))),)</t>
  </si>
  <si>
    <t>=IFERROR(VLOOKUP($X4,$W:$ZJ,VB$1,FALSE),)</t>
  </si>
  <si>
    <t>=IF($AE4=VD$2,IF($M4=Contract,($BQ4+$BT4+$BV4),(IF($M4=National/International,($GZ4+$HA4),(IF($M4=Commercial,$ED4,))))),)</t>
  </si>
  <si>
    <t>=IFERROR(VLOOKUP($X4,$W:$ZJ,VD$1,FALSE),)</t>
  </si>
  <si>
    <t>=IF($AE4=VF$2,IF($M4=Contract,$BK4,(IF($M4=National/International,$GT4,(IF($M4=Commercial,$EC4,))))),)</t>
  </si>
  <si>
    <t>=IF($AE4=VG$2,IF($M4=Contract,($BX4+$BZ4+$CB4+$CC4+$CD4+$CE4),(IF($M4=National/International,($HD4+$HE4+$HF4+$HG4+$HH4+$HI4),(IF($M4=Commercial,$EF4,))))),)</t>
  </si>
  <si>
    <t>=IF($AE4=VH$2,IF($M4=Contract,$BJ4,(IF($M4=National/International,$GS4,(IF($M4=Commercial,$EB4,))))),)</t>
  </si>
  <si>
    <t>=IF($AE4=VI$2,IF($M4=Contract,$CG4,(IF($M4=National/International,$HN4,(IF($M4=Commercial,$EI4,))))),)</t>
  </si>
  <si>
    <t>=IF($AE4=VJ$2,IF($M4=Contract,$CH4,(IF($M4=National/International,$HO4,(IF($M4=Commercial,$EJ4,))))),)</t>
  </si>
  <si>
    <t>=IFERROR(VLOOKUP($X4,$W:$ZJ,VJ$1,FALSE),)</t>
  </si>
  <si>
    <t>=IF($AE4=VL$2,IF($M4=Contract,$CR4,(IF($M4=National/International,$HY4,(IF($M4=Commercial,$ER4,))))),)</t>
  </si>
  <si>
    <t>=IF($AE4=VM$2,IF($M4=Contract,$CK4,(IF($M4=National/International,$HR4,(IF($M4=Commercial,$EN4,))))),)</t>
  </si>
  <si>
    <t>=IF($AE4=VN$2,IF($M4=Contract,$CM4,(IF($M4=National/International,$HS4,(IF($M4=Commercial,$EP4,))))),)</t>
  </si>
  <si>
    <t>=IF($AE4=VO$2,IF($M4=Contract,$CO4,(IF($M4=National/International,IF($HX4=,$JI4,$HX4),(IF($M4=Commercial,$EQ4,))))),)</t>
  </si>
  <si>
    <t>=IFERROR(VLOOKUP($X4,$W:$ZJ,VO$1,FALSE),)</t>
  </si>
  <si>
    <t>=IF($AE4=VQ$2,Nation,)</t>
  </si>
  <si>
    <t>=IF($AE4=VR$2,$S4,)</t>
  </si>
  <si>
    <t>=IF($AE4=VS$2,$AI4,)</t>
  </si>
  <si>
    <t>=IF($AE4=VT$2,1,)</t>
  </si>
  <si>
    <t>=IF($AE4=VU$2,OFF,)</t>
  </si>
  <si>
    <t>Specialty</t>
  </si>
  <si>
    <t>Commercial</t>
  </si>
  <si>
    <t>=IF(XS4=Score it,Score it,IF(XS4=Exposure Below $1M Do Not Score,IF(YZ4&gt;1000000,Score it,Exposure Below $1M Do Not Score),))</t>
  </si>
  <si>
    <t>=INDEX('Proposed</t>
  </si>
  <si>
    <t>Scoring'!$R$4:$R$10000,MATCH('Consolidated</t>
  </si>
  <si>
    <t>FAWs'!C4,'Proposed</t>
  </si>
  <si>
    <t>Scoring'!$M$4:$M$10000,0))</t>
  </si>
  <si>
    <t>=IF($AE4=XV$2,$AJ4,)</t>
  </si>
  <si>
    <t>=IF($AE4=XW$2,$C4,)</t>
  </si>
  <si>
    <t>=IF($AE4=XX$2,$G4,)</t>
  </si>
  <si>
    <t>=IF($AE4=XZ$2,IF($M4=Contract,($AM4+$AN4),(IF($M4=National/International,($GF4+$GG4),(IF($M4=Commercial,($DW4+$ET4),))))),)</t>
  </si>
  <si>
    <t>=IF($AE4=YA$2,IF($M4=Contract,$AK4,(IF($M4=National/International,$GD4,(IF($M4=Commercial,$DU4,))))),)</t>
  </si>
  <si>
    <t>=IFERROR(VLOOKUP($X4,$W:$ZJ,YA$1,FALSE),)</t>
  </si>
  <si>
    <t>=IF($AE4=YC$2,IF($M4=Contract,($BQ4+$BT4+$BV4),(IF($M4=National/International,($GZ4+$HA4),(IF($M4=Commercial,$ED4,))))),)</t>
  </si>
  <si>
    <t>=IF($AE4=YD$2,IF($M4=Contract,$BK4,(IF($M4=National/International,$GT4,(IF($M4=Commercial,$EC4,))))),)</t>
  </si>
  <si>
    <t>=IF($AE4=YE$2,IF($M4=Contract,$BJ4,(IF($M4=National/International,$GS4,(IF($M4=Commercial,$EB4,))))),)</t>
  </si>
  <si>
    <t>=IFERROR(VLOOKUP($X4,$W:$ZJ,YE$1,FALSE),)</t>
  </si>
  <si>
    <t>=IF($AE4=YG$2,IF($M4=Contract,$CH4,(IF($M4=National/International,$HO4,(IF($M4=Commercial,$EJ4,))))),)</t>
  </si>
  <si>
    <t>=IFERROR(VLOOKUP($X4,$W:$ZJ,YG$1,FALSE),)</t>
  </si>
  <si>
    <t>=IF($AE4=YI$2,IF($M4=Contract,$CK4,(IF($M4=National/International,$HR4,(IF($M4=Commercial,$EN4,))))),)</t>
  </si>
  <si>
    <t>=IF($AE4=YJ$2,IF($M4=Contract,$CR4,(IF($M4=National/International,$HY4,(IF($M4=Commercial,$ER4,))))),)</t>
  </si>
  <si>
    <t>=IF($AE4=YK$2,IF($M4=Contract,$CM4,(IF($M4=National/International,$HS4,(IF($M4=Commercial,$EP4,))))),)</t>
  </si>
  <si>
    <t>=IF($AE4=YL$2,IF($M4=Contract,$CO4,(IF($M4=National/International,IF($HX4=,$JI4,$HX4),(IF($M4=Commercial,$EQ4,))))),)</t>
  </si>
  <si>
    <t>=IF($AE4=YM$2,$S4,)</t>
  </si>
  <si>
    <t>=IF($AE4=YN$2,$AI4,)</t>
  </si>
  <si>
    <t>=IF($AE4=YP$2,OFF,)</t>
  </si>
  <si>
    <t>Data Type</t>
  </si>
  <si>
    <t>Column Name</t>
  </si>
  <si>
    <t>Column Letter</t>
  </si>
  <si>
    <t>Excel Formula</t>
  </si>
  <si>
    <t>Python Formula</t>
  </si>
  <si>
    <t>result_df.groupby('Principal ID')['Assets'].transform('max')</t>
  </si>
  <si>
    <t>result_df['ISO Country']</t>
  </si>
  <si>
    <t>result_df['Analyzed Country']+result_df['Asset Category']</t>
  </si>
  <si>
    <t>Asset Value in USD']&lt;55000000),    (result_df['Max Total Asset Value in USD']&gt;1000000000),    (result_df['Max Total Asset Value in USD']&lt;1000000000)]values=['Below $55M', '&gt; $55M', '&gt; $100M']</t>
  </si>
  <si>
    <t>(Contract, Commercial National) values=[(result_df['Inventory']),(result_df ['Stock (Inventory)']), (result_df['Inventory'])]</t>
  </si>
  <si>
    <t>(Contract, Commercial, National) conditions=[    (result_df['Max Total [(df__['Revolving Line of Credit']+df__['Equipment Debt']+df__['Notes Payable - Other']+df__['Real Estate Debt']+df__['OtherInterest Bearing Debt']+df__["Other Long-Term Debt (Non-Interest Bearing)"]),(df__['Long Term Debt and Notes Payable']), (df__['Loans 1-5 Years - Unsecured']+df__['Loans 1-5 Years - Secured']+df__['Loans Over 5 Years - Unsecured']+df__['Loans Over 5 Years - Secured']+df__['Non-Recourse Debt 1-5 Years']+df__['Non-Recourse Debt - Over 5 Years']</t>
  </si>
  <si>
    <t>result_df['Principal ID'].astype(str)+result_df['Statement Date - Year']</t>
  </si>
  <si>
    <t>result_df['Principal ID'].astype(str)+ result_df['Prior Year']</t>
  </si>
  <si>
    <t>result_df['Risk Calc Model 2.0']=result_df['Country &amp; Asset Category'].map({'ARG&gt; $100M'</t>
  </si>
  <si>
    <t>'Emerging Markets',</t>
  </si>
  <si>
    <t>'ARG&gt; $55M'</t>
  </si>
  <si>
    <t>'ARGBelow $55M'</t>
  </si>
  <si>
    <t>'AUS&gt; $100M'</t>
  </si>
  <si>
    <t>'Australia',</t>
  </si>
  <si>
    <t>'AUS&gt; $55M'</t>
  </si>
  <si>
    <t>'AUSBelow $55M'</t>
  </si>
  <si>
    <t>'AUT&gt; $100M'</t>
  </si>
  <si>
    <t>'Europe Large Firm',</t>
  </si>
  <si>
    <t>'AUT&gt; $55M'</t>
  </si>
  <si>
    <t>'AUTBelow $55M'</t>
  </si>
  <si>
    <t>'BHS&gt; $100M'</t>
  </si>
  <si>
    <t>'BHS&gt; $55M'</t>
  </si>
  <si>
    <t>'BHSBelow $55M'</t>
  </si>
  <si>
    <t>'BEL&gt; $100M'</t>
  </si>
  <si>
    <t>'BEL&gt; $55M'</t>
  </si>
  <si>
    <t>'BELBelow $55M'</t>
  </si>
  <si>
    <t>'BMU&gt; $100M'</t>
  </si>
  <si>
    <t>'BMU&gt; $55M'</t>
  </si>
  <si>
    <t>'BMUBelow $55M'</t>
  </si>
  <si>
    <t>'BRA&gt; $100M'</t>
  </si>
  <si>
    <t>'BRA&gt; $55M'</t>
  </si>
  <si>
    <t>'BRABelow $55M'</t>
  </si>
  <si>
    <t>'VGB&gt; $100M'</t>
  </si>
  <si>
    <t>'VGB&gt; $55M'</t>
  </si>
  <si>
    <t>'VGBBelow $55M'</t>
  </si>
  <si>
    <t>'CAN&gt; $100M'</t>
  </si>
  <si>
    <t>'North America Large Firm',</t>
  </si>
  <si>
    <t>'CAN&gt; $55M'</t>
  </si>
  <si>
    <t>'Canada',</t>
  </si>
  <si>
    <t>'CANBelow $55M'</t>
  </si>
  <si>
    <t>'CHL&gt; $100M'</t>
  </si>
  <si>
    <t>'CHL&gt; $55M'</t>
  </si>
  <si>
    <t>'CHLBelow $55M'</t>
  </si>
  <si>
    <t>'CHN&gt; $100M'</t>
  </si>
  <si>
    <t xml:space="preserve">'Emerging Markets', </t>
  </si>
  <si>
    <t>'CHN&gt; $55M'</t>
  </si>
  <si>
    <t>'CHNBelow $55M'</t>
  </si>
  <si>
    <t>'COL&gt; $100M'</t>
  </si>
  <si>
    <t>'COL&gt; $55M'</t>
  </si>
  <si>
    <t>'COLBelow $55M'</t>
  </si>
  <si>
    <t>'CRI&gt; $100M'</t>
  </si>
  <si>
    <t>'CRI&gt; $55M'</t>
  </si>
  <si>
    <t>'CRIBelow $55M'</t>
  </si>
  <si>
    <t>'DNK&gt; $100M'</t>
  </si>
  <si>
    <t>'DNK&gt; $55M'</t>
  </si>
  <si>
    <t>'DNKBelow $55M'</t>
  </si>
  <si>
    <t>'FIN&gt; $100M'</t>
  </si>
  <si>
    <t>'FIN&gt; $55M'</t>
  </si>
  <si>
    <t>'FINBelow $55M'</t>
  </si>
  <si>
    <t>'FRA&gt; $100M'</t>
  </si>
  <si>
    <t>'FRA&gt; $55M'</t>
  </si>
  <si>
    <t>'FRABelow $55M'</t>
  </si>
  <si>
    <t>'DEU&gt; $100M'</t>
  </si>
  <si>
    <t>'DEU&gt; $55M'</t>
  </si>
  <si>
    <t>'DEUBelow $55M'</t>
  </si>
  <si>
    <t>'GRC&gt; $100M'</t>
  </si>
  <si>
    <t>'GRC&gt; $55M'</t>
  </si>
  <si>
    <t>'GTM&gt; $100M'</t>
  </si>
  <si>
    <t>'GTM&gt; $55M'</t>
  </si>
  <si>
    <t>'GTMBelow $55M'</t>
  </si>
  <si>
    <t>'HND&gt; $100M'</t>
  </si>
  <si>
    <t>'HND&gt; $55M'</t>
  </si>
  <si>
    <t>'HNDBelow $55M'</t>
  </si>
  <si>
    <t>'HKG&gt; $100M'</t>
  </si>
  <si>
    <t>'HKG&gt; $55M'</t>
  </si>
  <si>
    <t>'HKGBelow $55M'</t>
  </si>
  <si>
    <t>'IRL&gt; $100M'</t>
  </si>
  <si>
    <t>'IRL&gt; $55M'</t>
  </si>
  <si>
    <t>'IRLBelow $55M'</t>
  </si>
  <si>
    <t>'ISR&gt; $100M'</t>
  </si>
  <si>
    <t>'ISR&gt; $55M'</t>
  </si>
  <si>
    <t>'ISRBelow $55M'</t>
  </si>
  <si>
    <t>'ITA&gt; $100M'</t>
  </si>
  <si>
    <t>'ITA&gt; $55M'</t>
  </si>
  <si>
    <t>'ITABelow $55M'</t>
  </si>
  <si>
    <t>'JPN&gt; $100M'</t>
  </si>
  <si>
    <t>'JPN&gt; $55M'</t>
  </si>
  <si>
    <t>'JPNBelow $55M'</t>
  </si>
  <si>
    <t>'KOR&gt; $100M'</t>
  </si>
  <si>
    <t>'KOR&gt; $55M'</t>
  </si>
  <si>
    <t>'KORBelow $55M'</t>
  </si>
  <si>
    <t>'LUX&gt; $100M'</t>
  </si>
  <si>
    <t>'LUX&gt; $55M'</t>
  </si>
  <si>
    <t>'LUXBelow $55M'</t>
  </si>
  <si>
    <t>'MDG&gt; $100M'</t>
  </si>
  <si>
    <t>'MDG&gt; $55M'</t>
  </si>
  <si>
    <t>'MDGBelow $55M'</t>
  </si>
  <si>
    <t>'MEX&gt; $100M'</t>
  </si>
  <si>
    <t>'MEX&gt; $55M'</t>
  </si>
  <si>
    <t>'Mexico',</t>
  </si>
  <si>
    <t>'MEXBelow $55M'</t>
  </si>
  <si>
    <t>'NLD&gt; $100M'</t>
  </si>
  <si>
    <t>'NLD&gt; $55M'</t>
  </si>
  <si>
    <t>'NLDBelow $55M'</t>
  </si>
  <si>
    <t>'NZL&gt; $100M'</t>
  </si>
  <si>
    <t>'NZL&gt; $55M'</t>
  </si>
  <si>
    <t>'NZLBelow $55M'</t>
  </si>
  <si>
    <t>'NOR&gt; $100M'</t>
  </si>
  <si>
    <t>'NOR&gt; $55M'</t>
  </si>
  <si>
    <t>'NORBelow $55M'</t>
  </si>
  <si>
    <t>'PAN&gt; $100M'</t>
  </si>
  <si>
    <t>'PAN&gt; $55M'</t>
  </si>
  <si>
    <t>'PANBelow $55M'</t>
  </si>
  <si>
    <t>'PNG&gt; $100M'</t>
  </si>
  <si>
    <t>'PNG&gt; $55M'</t>
  </si>
  <si>
    <t>'PNGBelow $55M'</t>
  </si>
  <si>
    <t>'PER&gt; $100M'</t>
  </si>
  <si>
    <t>'PER&gt; $55M'</t>
  </si>
  <si>
    <t>'PERBelow $55M'</t>
  </si>
  <si>
    <t>'POL&gt; $100M'</t>
  </si>
  <si>
    <t>'POL&gt; $55M'</t>
  </si>
  <si>
    <t>'POLBelow $55M'</t>
  </si>
  <si>
    <t>'PRT&gt; $100M'</t>
  </si>
  <si>
    <t>'PRT&gt; $55M'</t>
  </si>
  <si>
    <t>'PRTBelow $55M'</t>
  </si>
  <si>
    <t>'RUS&gt; $100M'</t>
  </si>
  <si>
    <t>' ',</t>
  </si>
  <si>
    <t>'RUS&gt; $55M'</t>
  </si>
  <si>
    <t>'RUSBelow $55M'</t>
  </si>
  <si>
    <t>'SGP&gt; $100M'</t>
  </si>
  <si>
    <t>'SGP&gt; $55M'</t>
  </si>
  <si>
    <t>'SGPBelow $55M'</t>
  </si>
  <si>
    <t>'SVN&gt; $100M'</t>
  </si>
  <si>
    <t>'SVN&gt; $55M'</t>
  </si>
  <si>
    <t>'SVNBelow $55M'</t>
  </si>
  <si>
    <t>'ZAF&gt; $100M'</t>
  </si>
  <si>
    <t>'ZAF&gt; $55M'</t>
  </si>
  <si>
    <t>'ZAFBelow $55M'</t>
  </si>
  <si>
    <t>'KRW&gt; $100M'</t>
  </si>
  <si>
    <t>'KRW&gt; $55M'</t>
  </si>
  <si>
    <t>'KRWBelow $55M'</t>
  </si>
  <si>
    <t>'ESP&gt; $100M'</t>
  </si>
  <si>
    <t>'ESP&gt; $55M'</t>
  </si>
  <si>
    <t>'ESPBelow $55M'</t>
  </si>
  <si>
    <t>'SWE&gt; $100M'</t>
  </si>
  <si>
    <t>'SWE&gt; $55M'</t>
  </si>
  <si>
    <t>'SWEBelow $55M'</t>
  </si>
  <si>
    <t>'CHE&gt; $100M'</t>
  </si>
  <si>
    <t>'CHE&gt; $55M'</t>
  </si>
  <si>
    <t>'CHEBelow $55M'</t>
  </si>
  <si>
    <t xml:space="preserve"> 'Europe Large Firm',</t>
  </si>
  <si>
    <t>'TWN&gt; $100M'</t>
  </si>
  <si>
    <t>'TWN&gt; $55M'</t>
  </si>
  <si>
    <t>'TWNBelow $55M'</t>
  </si>
  <si>
    <t>'TUR&gt; $100M'</t>
  </si>
  <si>
    <t>'TUR&gt; $55M'</t>
  </si>
  <si>
    <t>'TURBelow $55M'</t>
  </si>
  <si>
    <t>'ARE&gt; $100M'</t>
  </si>
  <si>
    <t>'ARE&gt; $55M'</t>
  </si>
  <si>
    <t>'AREBelow $55M'</t>
  </si>
  <si>
    <t>'GBR&gt; $100M'</t>
  </si>
  <si>
    <t>'GBR&gt; $55M'</t>
  </si>
  <si>
    <t>'GBRBelow $55M'</t>
  </si>
  <si>
    <t>'USA&gt; $100M'</t>
  </si>
  <si>
    <t>'USA&gt; $55M'</t>
  </si>
  <si>
    <t>'United States',</t>
  </si>
  <si>
    <t>'USABelow $55M'</t>
  </si>
  <si>
    <t>'URY&gt; $100M'</t>
  </si>
  <si>
    <t>'URY&gt; $55M'</t>
  </si>
  <si>
    <t>'URYBelow $55M'</t>
  </si>
  <si>
    <t>'QAR&gt; $100M'</t>
  </si>
  <si>
    <t>'QAR&gt; $55M'</t>
  </si>
  <si>
    <t>'QARBelow $55M'</t>
  </si>
  <si>
    <t>'SAU&gt; $100M'</t>
  </si>
  <si>
    <t>'SAU&gt; $55M'</t>
  </si>
  <si>
    <t>'SAUBelow $55M'</t>
  </si>
  <si>
    <t>'DOM&gt; $100M'</t>
  </si>
  <si>
    <t>'DOM&gt; $55M'</t>
  </si>
  <si>
    <t>'DOMBelow $55M'</t>
  </si>
  <si>
    <t>'IMN&gt; $100M'</t>
  </si>
  <si>
    <t>'IMN&gt; $55M'</t>
  </si>
  <si>
    <t>'IMNBelow $55M'</t>
  </si>
  <si>
    <t>'ECU&gt; $100M'</t>
  </si>
  <si>
    <t>'ECU&gt; $55M'</t>
  </si>
  <si>
    <t>'ECUBelow $55M'</t>
  </si>
  <si>
    <t>'MYS&gt; $100M'</t>
  </si>
  <si>
    <t>'MYS&gt; $55M'</t>
  </si>
  <si>
    <t>'MYSBelow $55M'</t>
  </si>
  <si>
    <t>'CYM&gt; $100M'</t>
  </si>
  <si>
    <t>'CYM&gt; $55M'</t>
  </si>
  <si>
    <t>'CYMBelow $55M'</t>
  </si>
  <si>
    <t>'United States'})</t>
  </si>
  <si>
    <t xml:space="preserve">Risk Calc Category </t>
  </si>
  <si>
    <t>Python Model Assignment</t>
  </si>
  <si>
    <t>Risk Calc Model Assignment Tab</t>
  </si>
  <si>
    <t>*Manually Done**</t>
  </si>
  <si>
    <t>**Manually Done**</t>
  </si>
  <si>
    <t>result_df['Pilot?']</t>
  </si>
  <si>
    <t>result_df['Principal ID']</t>
  </si>
  <si>
    <t>**See country Assignment Mapping Table**</t>
  </si>
  <si>
    <t>dfmerge['ISO Country']=dfmerge['Country'].map({'Argentina'</t>
  </si>
  <si>
    <t>'ARG',</t>
  </si>
  <si>
    <t>'Australia'</t>
  </si>
  <si>
    <t>'AUS',</t>
  </si>
  <si>
    <t>'Austria'</t>
  </si>
  <si>
    <t>'AUT',</t>
  </si>
  <si>
    <t>'Bahamas'</t>
  </si>
  <si>
    <t>'BHS',</t>
  </si>
  <si>
    <t>'Belgium'</t>
  </si>
  <si>
    <t>'BEL',</t>
  </si>
  <si>
    <t>'Bermuda'</t>
  </si>
  <si>
    <t>'BMU',</t>
  </si>
  <si>
    <t>'Brazil'</t>
  </si>
  <si>
    <t>'BRA',</t>
  </si>
  <si>
    <t>'British Virgin Islands'</t>
  </si>
  <si>
    <t>'VGB',</t>
  </si>
  <si>
    <t>'Canada'</t>
  </si>
  <si>
    <t>'CAN',</t>
  </si>
  <si>
    <t>'Chile'</t>
  </si>
  <si>
    <t>'CHL',</t>
  </si>
  <si>
    <t>'China'</t>
  </si>
  <si>
    <t>'CHN',</t>
  </si>
  <si>
    <t>'Colombia'</t>
  </si>
  <si>
    <t>'COL',</t>
  </si>
  <si>
    <t>'Costa Rica'</t>
  </si>
  <si>
    <t>'CRI',</t>
  </si>
  <si>
    <t>'Denmark'</t>
  </si>
  <si>
    <t>'DNK',</t>
  </si>
  <si>
    <t>'Finland'</t>
  </si>
  <si>
    <t>'FIN',</t>
  </si>
  <si>
    <t>'France'</t>
  </si>
  <si>
    <t>'FRA',</t>
  </si>
  <si>
    <t>'Germany'</t>
  </si>
  <si>
    <t>'DEU',</t>
  </si>
  <si>
    <t>'Greece'</t>
  </si>
  <si>
    <t>'GRC',</t>
  </si>
  <si>
    <t>'Guatemala'</t>
  </si>
  <si>
    <t>'GTM',</t>
  </si>
  <si>
    <t>'Honduras'</t>
  </si>
  <si>
    <t>'HND',</t>
  </si>
  <si>
    <t>'Hong Kong'</t>
  </si>
  <si>
    <t>'HKG',</t>
  </si>
  <si>
    <t>'Ireland'</t>
  </si>
  <si>
    <t>'IRL',</t>
  </si>
  <si>
    <t>'Israel'</t>
  </si>
  <si>
    <t>'ISR',</t>
  </si>
  <si>
    <t>'Italy'</t>
  </si>
  <si>
    <t>'ITA',</t>
  </si>
  <si>
    <t>'Japan'</t>
  </si>
  <si>
    <t>'JPN',</t>
  </si>
  <si>
    <t>'Korea'</t>
  </si>
  <si>
    <t>'KOR',</t>
  </si>
  <si>
    <t>'Korea, South'</t>
  </si>
  <si>
    <t>'Luxembourg'</t>
  </si>
  <si>
    <t>'LUX',</t>
  </si>
  <si>
    <t>'Madagascar'</t>
  </si>
  <si>
    <t>'MDG',</t>
  </si>
  <si>
    <t>'Mexico'</t>
  </si>
  <si>
    <t>'MEX',</t>
  </si>
  <si>
    <t>'Netherlands'</t>
  </si>
  <si>
    <t>'NLD',</t>
  </si>
  <si>
    <t>'New Zealand'</t>
  </si>
  <si>
    <t>'NZL',</t>
  </si>
  <si>
    <t>'Norway'</t>
  </si>
  <si>
    <t>'NOR',</t>
  </si>
  <si>
    <t>'Panama'</t>
  </si>
  <si>
    <t>'PAN',</t>
  </si>
  <si>
    <t>'Papua New Guinea'</t>
  </si>
  <si>
    <t>'PNG',</t>
  </si>
  <si>
    <t>'Peru'</t>
  </si>
  <si>
    <t xml:space="preserve"> 'PER',</t>
  </si>
  <si>
    <t>'Poland'</t>
  </si>
  <si>
    <t xml:space="preserve"> 'POL',</t>
  </si>
  <si>
    <t>'Portugal'</t>
  </si>
  <si>
    <t>'PRT',</t>
  </si>
  <si>
    <t>'Russia'</t>
  </si>
  <si>
    <t>'RUS',</t>
  </si>
  <si>
    <t>'Singapore'</t>
  </si>
  <si>
    <t>'SGP',</t>
  </si>
  <si>
    <t>'Slovenia'</t>
  </si>
  <si>
    <t>'SVN',</t>
  </si>
  <si>
    <t>'South Africa'</t>
  </si>
  <si>
    <t>'ZAF',</t>
  </si>
  <si>
    <t>'South Korea'</t>
  </si>
  <si>
    <t>'KRW',</t>
  </si>
  <si>
    <t>'Spain'</t>
  </si>
  <si>
    <t>'ESP',</t>
  </si>
  <si>
    <t>'Sweden'</t>
  </si>
  <si>
    <t>'SWE',</t>
  </si>
  <si>
    <t>'Switzerland'</t>
  </si>
  <si>
    <t>'CHE',</t>
  </si>
  <si>
    <t>'Taiwan'</t>
  </si>
  <si>
    <t>'TWN',</t>
  </si>
  <si>
    <t>'Turkey'</t>
  </si>
  <si>
    <t>'TUR',</t>
  </si>
  <si>
    <t>'United Arab Emirates'</t>
  </si>
  <si>
    <t>'ARE',</t>
  </si>
  <si>
    <t>'United Kingdom'</t>
  </si>
  <si>
    <t>'GBR',</t>
  </si>
  <si>
    <t>'United States'</t>
  </si>
  <si>
    <t>'USA',</t>
  </si>
  <si>
    <t>'Uruguay'</t>
  </si>
  <si>
    <t>'URY',</t>
  </si>
  <si>
    <t>'Qatar'</t>
  </si>
  <si>
    <t>'QAR',</t>
  </si>
  <si>
    <t>'Saudi Arabia'</t>
  </si>
  <si>
    <t>'SAU',</t>
  </si>
  <si>
    <t>'Dominican Republic'</t>
  </si>
  <si>
    <t>'DOM',</t>
  </si>
  <si>
    <t>'Isle of Man'</t>
  </si>
  <si>
    <t>'IMN',</t>
  </si>
  <si>
    <t>'Ecuador'</t>
  </si>
  <si>
    <t>'ECU',</t>
  </si>
  <si>
    <t>'Malaysia'</t>
  </si>
  <si>
    <t>'MYS',</t>
  </si>
  <si>
    <t>'Cayman Islands'</t>
  </si>
  <si>
    <t>'CYM',</t>
  </si>
  <si>
    <t>'United States Virgin Islands'</t>
  </si>
  <si>
    <t>'USA'})</t>
  </si>
  <si>
    <t>Country Name</t>
  </si>
  <si>
    <t>ISO Code Assginment</t>
  </si>
  <si>
    <t>df['Datadate'].dt.year</t>
  </si>
  <si>
    <t>df['Datadate'].dt.month</t>
  </si>
  <si>
    <t>date.strftime('%Y')</t>
  </si>
  <si>
    <t>date.strftime('%m')</t>
  </si>
  <si>
    <t>(In Order Contract, Commercial, National)=[(result_df['Inventory']),(result_df ['Stock (Inventory)']), (result_df['Inventory'])]</t>
  </si>
  <si>
    <t>df__['Prev Yr Inventory']=df__.groupby('Statement Date - Year')['Inventory'].shift()</t>
  </si>
  <si>
    <t>In order, Contract, Commercial, National : values=[(df__['Accounts Receivable - Trade']+df__['Accounts Receivable - Other']+df__['Accounts and Notes Receivable - Related Parties']+df__['Accounts and Notes Receivable - Officers and Employees']+df__["Accounts and Notes Receivable - Stockholders'.1"]), (df__['Accounts Receivable']), (df__['Trade Accounts Receivable']+df__['Other Accounts Receivable'])]</t>
  </si>
  <si>
    <t>df__.groupby('Statement Date - Year')['Accounts Receivable'].shift()</t>
  </si>
  <si>
    <t>ALL STATEMENT TYPES SAME FORMULA: df__['Cash']+df__['CDs and Marketable Securities']</t>
  </si>
  <si>
    <t>All STATEMENT TYPES SAME FORMULA: df__['Assets']</t>
  </si>
  <si>
    <t>df__.groupby('Statement Date - Year')['Total Assets'].shift()</t>
  </si>
  <si>
    <t>In order, Contract, Commercial, National : [(df__['Accounts Payable - Trade']+df__['Accounts Payable - Related Parties']+ df__['Accounts Payable - Other']), (df__['Accounts Payable']), (df__['Trade Accounts Payable']+df__['Other Accounts Payable'])]</t>
  </si>
  <si>
    <t>df__.groupby('Statement Date - Year')['Accounts Payable'].shift()</t>
  </si>
  <si>
    <t>df__.groupby('Statement Date - Year')['Sales'].shift()</t>
  </si>
  <si>
    <t>df__.groupby('Statement Date - Year')['Net Income'].shift()</t>
  </si>
  <si>
    <t>in order, Contract, Commercial, National :df__['Current Liabilities']</t>
  </si>
  <si>
    <t>in order, contract, commercial, national=[(df__['Revolving Line of Credit']+df__['Equipment Debt']+df__['Notes Payable - Other']+df__['Real Estate Debt']+df__['Other Interest Bearing Debt']+df__["Other Long-Term Debt (Non-Interest Bearing)"]),(df__['Long Term Debt and Notes Payable']), (df__['Loans 1-5 Years - Unsecured']+df__['Loans 1-5 Years - Secured']+df__['Loans Over 5 Years - Unsecured']+df__['Loans Over 5 Years - Secured']+df__['Non-Recourse Debt 1-5 Years']+df__['Non-Recourse Debt - Over 5 Years']</t>
  </si>
  <si>
    <t>df__['Total Liabilities']</t>
  </si>
  <si>
    <t>df__['Retained Earnings']</t>
  </si>
  <si>
    <t>df__['Industry Classification']</t>
  </si>
  <si>
    <t>df__['Industry Definition']</t>
  </si>
  <si>
    <t>df__['Obligor Name']</t>
  </si>
  <si>
    <t>df__['Obligor Key']</t>
  </si>
  <si>
    <t>df__['Total Assets']</t>
  </si>
  <si>
    <t>df__['Current Liabilities']</t>
  </si>
  <si>
    <t>df__['Operating Profit']</t>
  </si>
  <si>
    <t>df__['Interest Expense']</t>
  </si>
  <si>
    <t>df__['Country']</t>
  </si>
  <si>
    <t>df__['Currency']</t>
  </si>
  <si>
    <t>df__['Exchange Rate']</t>
  </si>
  <si>
    <t>df__['Total Inventory']</t>
  </si>
  <si>
    <t>df__['Net Sales']</t>
  </si>
  <si>
    <t>df__['Gross Profit']</t>
  </si>
  <si>
    <t>df__['Product Segment']</t>
  </si>
  <si>
    <t>in order contract, commercial, national =[(result_df['Revenues']),(df__['Sales']), (df__["Revenue (Turnover)"])]</t>
  </si>
  <si>
    <t>in order contract, commercial, national =[(result_df['Revenues']),(df__['Inventory']), (df__["Revenue (Turnover)"])]</t>
  </si>
  <si>
    <t>in order contract, commercial, national =[(result_df['Revenues']),(df__['totalSales']), (df__["Revenue (Turnover)"])]</t>
  </si>
  <si>
    <t>df__.groupby('Statement Date - Year')['Net Sales'].shift()</t>
  </si>
  <si>
    <t>df__.groupby('Statement Date - Year')['Cash &amp; Securities'].shift()</t>
  </si>
  <si>
    <t>df__.groupby('Statement Date - Year')['Total Current Assets'].shift()</t>
  </si>
  <si>
    <t>df__.groupby('Statement Date - Year')['Short Term Debt'].shift()</t>
  </si>
  <si>
    <t>df__.groupby('Statement Date - Year')['Total Current Liabilities'].shift()</t>
  </si>
  <si>
    <t>df__.groupby('Statement Date - Year')['Long Term Debt'].shift()</t>
  </si>
  <si>
    <t>df__.groupby('Statement Date - Year')['Inventory'].shift()</t>
  </si>
  <si>
    <t>in order contract, commercial, national =[(result_df['Revenues']),(df__['totalAssetsPreviousYear']), (df__["Revenue (Turnover)"])]</t>
  </si>
  <si>
    <t>df__.groupby('Statement Date - Year')['LongTermDebt'].shift()</t>
  </si>
  <si>
    <t>in order contract, commercial, national=[(df__['Revenues']),(df__['Depreciation and Amortization']), (df__['Net Profit (Loss) Before Dividends'])]</t>
  </si>
  <si>
    <t>pa order contract, commercial, contract,($bq4+$bt4+$bv4),(if($m4=national=[(df__['Revenues']),(df__['Depreciation and Amortization']), (df__['Accounts Profit (Loss) Before Dividends'])]</t>
  </si>
  <si>
    <t>ra order contract, commercial, contract,($ao4+$ap4+$aq4+$ar4+$as4),(if($m4=national=[(df__['Revenues']),(df__['Depreciation and Amortization']), (df__['Accounts Profit (Loss) Before Dividends'])]</t>
  </si>
  <si>
    <t>dfdivide['User-Defined Time Period']=1</t>
  </si>
  <si>
    <t>dfdivide['Finanancial Statement Only EDF']='OFF'</t>
  </si>
  <si>
    <t>df__['Liabilities']</t>
  </si>
  <si>
    <t>in order contract, commercial, national= [(df__['Depreciation and Amortization']),(df__['Depreciation and Amortization']), (df__['Depreciation, Amortization and Impairment'])]</t>
  </si>
  <si>
    <t>df__["Operating Profit (%)"]</t>
  </si>
  <si>
    <t>in order contract, commercial, contract,($bq4+$bt4+$bv4),(if($m4=national=[(df__['Revenues']),(df__['Depreciation and Amortization']), (df__['Accounts Profit (Loss) Before Dividends'])]</t>
  </si>
  <si>
    <t>in order contract, commercial, contract,($am4+$an4),(if($m4=national=[(df__['Revenues']),(df__['Depreciation and Amortization']), (df__['Cash &amp; Marketable Profit (Loss) Before Dividends'])]</t>
  </si>
  <si>
    <t>df_['Total Liabilities']</t>
  </si>
  <si>
    <t>df__.groupby('Statement Date - Year')['Liabilities'].shift()</t>
  </si>
  <si>
    <t>df__['Total Operating Profit']</t>
  </si>
  <si>
    <t>in order contract, commercial, national =[(df__['Depreciation and Amortization']),(df__['Depreciation and Amortization']), (df__['Depreciation, Amortization and Impairment'])]</t>
  </si>
  <si>
    <t>in order, contract, commercial, national=[(df__['Interest Expense (-)']),(df__["Interest Expense (-)"]), (df__['Gross Interest Expense'])]</t>
  </si>
  <si>
    <t>in order, contract, commercial, national =[(df__['Revenues']),(df__['Depreciation and Amortization']), (df__['Net Profit (Loss) Before Dividends'])]</t>
  </si>
  <si>
    <t>Plant/Equipment</t>
  </si>
  <si>
    <t>Fiscal Year</t>
  </si>
  <si>
    <t>Total Assets (Previous Year)</t>
  </si>
  <si>
    <t>Intangible Assets</t>
  </si>
  <si>
    <t>Sales (Previous Year)</t>
  </si>
  <si>
    <t>Net Income (Previous Year)</t>
  </si>
  <si>
    <t xml:space="preserve">Extraordinary items </t>
  </si>
  <si>
    <t>Cash &amp; Equivalents</t>
  </si>
  <si>
    <t xml:space="preserve">Current Liabilities </t>
  </si>
  <si>
    <t>ANZ SIC</t>
  </si>
  <si>
    <t>Industry Group</t>
  </si>
  <si>
    <t>Cash and Marketable Securities</t>
  </si>
  <si>
    <t>Total Assets (Prev. Year)</t>
  </si>
  <si>
    <t>Equity</t>
  </si>
  <si>
    <t>Sales (Prev. Year)</t>
  </si>
  <si>
    <t>Net Income (Prev. Year)</t>
  </si>
  <si>
    <t>Concessions</t>
  </si>
  <si>
    <t>Land, Land Rights and Buildings</t>
  </si>
  <si>
    <t>Short Term Securities</t>
  </si>
  <si>
    <t>Total Equity</t>
  </si>
  <si>
    <t>Special Item with Equity Character</t>
  </si>
  <si>
    <t>Provisions</t>
  </si>
  <si>
    <t>Liabilities to Banks</t>
  </si>
  <si>
    <t>Liabilities to Banks (&lt; 1Yr)</t>
  </si>
  <si>
    <t>Trade Payables</t>
  </si>
  <si>
    <t>Trade Payables (&lt; 1Yr)</t>
  </si>
  <si>
    <t>Notes Payable</t>
  </si>
  <si>
    <t>Liabilities to Affiliated Companies (&lt; 1Yr)</t>
  </si>
  <si>
    <t>Liabilities to Enterprises (&lt; 1Yr)</t>
  </si>
  <si>
    <t>Other Liabilities (&lt; 1Yr)</t>
  </si>
  <si>
    <t>Stock Movements (GKV)</t>
  </si>
  <si>
    <t>Goods and Services (GKV)</t>
  </si>
  <si>
    <t>Other Operating Income</t>
  </si>
  <si>
    <t>Cost of Materials (GKV)</t>
  </si>
  <si>
    <t>Personnel Expenses</t>
  </si>
  <si>
    <t>Depreciation</t>
  </si>
  <si>
    <t>Other Operating Expenses</t>
  </si>
  <si>
    <t>Security and Similar Income</t>
  </si>
  <si>
    <t>Taxes on Income</t>
  </si>
  <si>
    <t>Other Taxes</t>
  </si>
  <si>
    <t>Net Income for the Year</t>
  </si>
  <si>
    <t>Cost Of Goods Sold (UKV)</t>
  </si>
  <si>
    <t>Selling &amp; General Administrative Expenses (UKV)</t>
  </si>
  <si>
    <t>Accounting Mode</t>
  </si>
  <si>
    <t>Liquid Funds</t>
  </si>
  <si>
    <t>Total Receivables due within 1 year</t>
  </si>
  <si>
    <t>Total Receivables due within 1 year (Previous Year)</t>
  </si>
  <si>
    <t>Total Liabilities due within 1 year</t>
  </si>
  <si>
    <t>Shareholder’ s Equity</t>
  </si>
  <si>
    <t>Revenue</t>
  </si>
  <si>
    <t>Revenue (Previous Year)</t>
  </si>
  <si>
    <t>Depreciation of Tangible Fixed Assets</t>
  </si>
  <si>
    <t>Amortization of Intangible Fixed Assets</t>
  </si>
  <si>
    <t>Profit (Loss) after Taxation</t>
  </si>
  <si>
    <t>Accounts Receivable (Previous Year)</t>
  </si>
  <si>
    <t>Net Worth (Shareholder's Equity)</t>
  </si>
  <si>
    <t>Net Sales (Previous Year)</t>
  </si>
  <si>
    <t>Operating Profit (Loss)</t>
  </si>
  <si>
    <t>Cash at Bank and in Hand</t>
  </si>
  <si>
    <t>Trade Debtors</t>
  </si>
  <si>
    <t>Trade Debtors (Prev. Year)</t>
  </si>
  <si>
    <t>Total Assets Less Current Liabilities</t>
  </si>
  <si>
    <t>Total Assets Less Current Liabilities (Prev. Year)</t>
  </si>
  <si>
    <t>Trade Creditors</t>
  </si>
  <si>
    <t>Provisions for Liabilities And Charges</t>
  </si>
  <si>
    <t>Creditors (&lt;1 Yr)</t>
  </si>
  <si>
    <t>Creditors (&lt;1 Yr) (Prev. Year)</t>
  </si>
  <si>
    <t>Creditors (&gt;1 Yr)</t>
  </si>
  <si>
    <t>Turnover</t>
  </si>
  <si>
    <t>Turnover (Prev. Year)</t>
  </si>
  <si>
    <t>Interest Payable</t>
  </si>
  <si>
    <t>Profit (Loss) For Period</t>
  </si>
  <si>
    <t>Profit (Loss) For Period (Prev. Year)</t>
  </si>
  <si>
    <t>Removed Reason</t>
  </si>
  <si>
    <t>Unique ID</t>
  </si>
  <si>
    <t>Capital Lease Obligations - Short Term</t>
  </si>
  <si>
    <t>Operating Lease Obligations - Short Term</t>
  </si>
  <si>
    <t>Current Portion - Other</t>
  </si>
  <si>
    <t>Capital Lease Obligations - Long Term</t>
  </si>
  <si>
    <t>Operating Lease Obligations - Long Term</t>
  </si>
  <si>
    <t>NET PGE</t>
  </si>
  <si>
    <t>YEAR(G4)</t>
  </si>
  <si>
    <t>MONTH(G4)</t>
  </si>
  <si>
    <t>C4&amp;O4&amp;AJ4</t>
  </si>
  <si>
    <t>C4&amp;(O4-1)&amp;AJ4</t>
  </si>
  <si>
    <t>IF($M4"Contract",$AK4,(IF($M4"National/International",$GD4,(IF($M4"Commercial",$DU4,)))))*(VLOOKUP(I4,Mapping!$H$3:$J$200,3,FALSE))</t>
  </si>
  <si>
    <t>MAXIFS(Y:Y,C:$C,C4)</t>
  </si>
  <si>
    <t>VLOOKUP($I4,Mapping!$H$2:$I$100,2,FALSE)</t>
  </si>
  <si>
    <t>INDEX('Mapping 2'!$O:$O,MATCH('Consolidated FAWs'!H4,'Mapping 2'!$N:$N,0))</t>
  </si>
  <si>
    <t>IF(Z4&gt;100000000,"&gt; $100M",IF(Z4&gt;55000000,"&gt; $55M","Below $55M"))</t>
  </si>
  <si>
    <t>AB4&amp;AC4</t>
  </si>
  <si>
    <t>INDEX('Mapping 2'!$S:$S,MATCH('Consolidated FAWs'!AD4,'Mapping 2'!$Q:$Q,0))</t>
  </si>
  <si>
    <t>IF(VLOOKUP(C4,Mapping!$T:$AE,9,FALSE)0,"",VLOOKUP(C4,Mapping!$T:$AE,9,FALSE))</t>
  </si>
  <si>
    <t>IF(VLOOKUP(C4,Mapping!$T:$AF,7,FALSE)0,"Unassigned",VLOOKUP(C4,Mapping!$T:$AF,7,FALSE))</t>
  </si>
  <si>
    <t>AE4&amp;AG4</t>
  </si>
  <si>
    <t>VLOOKUP(AH4,Mapping!$AV$2:$AW$1000,2,FALSE)</t>
  </si>
  <si>
    <t>IF($AE4LO$2,"Not Used","")</t>
  </si>
  <si>
    <t>IF($AE4LP$2,$C4,"")</t>
  </si>
  <si>
    <t>IF($AE4LQ$2,$O4,"")</t>
  </si>
  <si>
    <t>IF($AE4LR$2,$P4,"")</t>
  </si>
  <si>
    <t>IF($AE4LS$2,$Q4,"")</t>
  </si>
  <si>
    <t>IF($AE4LT$2,$R4,"")</t>
  </si>
  <si>
    <t>IF($AE4LU$2,IF($M4"Contract",($AM4+$AN4),(IF($M4"National/International",($GF4+$GG4),(IF($M4"Commercial",($DW4+$ET4),))))),"")</t>
  </si>
  <si>
    <t>IF($AE4LV$2,IF($M4"Contract",($BD4+$BE4),(IF($M4"National/International",($GQ4+$GR4),(IF($M4"Commercial",($DZ4+$ES4),))))),"")</t>
  </si>
  <si>
    <t>IF($AE4LW$2,IF($M4"Contract",$AK4,(IF($M4"National/International",$GD4,(IF($M4"Commercial",$DU4,))))),"")</t>
  </si>
  <si>
    <t>IFERROR(VLOOKUP($X4,$W:$ZI,LW$1,FALSE),"")</t>
  </si>
  <si>
    <t>IF($AE4LY$2,IF($M4"Contract",($BQ4+$BT4+$BV4),(IF($M4"National/International",($GZ4+$HA4),(IF($M4"Commercial",$ED4,))))),"")</t>
  </si>
  <si>
    <t>IF($AE4LZ$2,IF($M4"Contract",$BK4,(IF($M4"National/International",$GT4,(IF($M4"Commercial",$EC4,))))),"")</t>
  </si>
  <si>
    <t>IF($AE4MA$2,IF($M4"Contract",$BJ4,(IF($M4"National/International",$GS4,(IF($M4"Commercial",$EB4,))))),"")</t>
  </si>
  <si>
    <t>IF($AE4MB$2,IF($M4"Contract",$CF4,(IF($M4"National/International",$HM4,(IF($M4"Commercial",$EH4,))))),"")</t>
  </si>
  <si>
    <t>IF($AE4MC$2,IF($M4"Contract",$CH4,(IF($M4"National/International",$HO4,(IF($M4"Commercial",$EJ4,))))),"")</t>
  </si>
  <si>
    <t>IFERROR(VLOOKUP($X4,$W:$ZI,MC$1,FALSE),"")</t>
  </si>
  <si>
    <t>IF($AE4ME$2,IF($M4"Contract",$CR4,(IF($M4"National/International",$HY4,(IF($M4"Commercial",$ER4,))))),"")</t>
  </si>
  <si>
    <t>IF($AE4MF$2,IF($M4"Contract",$CK4,(IF($M4"National/International",$HR4,(IF($M4"Commercial",$EN4,))))),"")</t>
  </si>
  <si>
    <t>IF($AE4MG$2,IF($M4"Contract",$CM4,(IF($M4"National/International",$HS4,(IF($M4"Commercial",$EP4,))))),"")</t>
  </si>
  <si>
    <t>IF($AE4MH$2,IF($M4"Contract",$CO4,(IF($M4"National/International",IF($HX4"",$JI4,$HX4),(IF($M4"Commercial",$EQ4,))))),"")</t>
  </si>
  <si>
    <t>IFERROR(VLOOKUP($X4,$W:$ZI,MH$1,FALSE),"")</t>
  </si>
  <si>
    <t>IF($AE4MJ$2,$S4,"")</t>
  </si>
  <si>
    <t>IF($AE4MK$2,$AI4,"")</t>
  </si>
  <si>
    <t>IF($AE4ML$2,"1","")</t>
  </si>
  <si>
    <t>IF($AE4MM$2,"OFF","")</t>
  </si>
  <si>
    <t>IF($AE4MN$2,$AJ4,"")</t>
  </si>
  <si>
    <t>IF($AE4MO$2,$C4,"")</t>
  </si>
  <si>
    <t>IF($AE4MP$2,$O4,"")</t>
  </si>
  <si>
    <t>IF($AE4MQ$2,$P4,"")</t>
  </si>
  <si>
    <t>IF($AE4MR$2,$Q4,"")</t>
  </si>
  <si>
    <t>IF($AE4MS$2,$R4,"")</t>
  </si>
  <si>
    <t>IF($AE4MT$2,IF($M4"Contract",$AV4,(IF($M4"National/International",$GJ4,(IF($M4"Commercial",$DY4,))))),"")</t>
  </si>
  <si>
    <t>IFERROR(VLOOKUP($X4,$W:$ZI,MT$1,FALSE),"")</t>
  </si>
  <si>
    <t>IF($AE4MV$2,IF($M4"Contract",($AO4+$AP4+$AQ4+$AR4+$AS4),(IF($M4"National/International",($GH4+$GI4),(IF($M4"Commercial",$DX4,))))),"")</t>
  </si>
  <si>
    <t>IFERROR(VLOOKUP($X4,$W:$ZI,MV$1,FALSE),"")</t>
  </si>
  <si>
    <t>IF($AE4MX$2,IF($M4"Contract",($AM4+$AN4),(IF($M4"National/International",($GF4+$GG4),(IF($M4"Commercial",($DW4+$ET4),))))),"")</t>
  </si>
  <si>
    <t>IF($AE4MY$2,IF($M4"Contract",$AK4,(IF($M4"National/International",$GD4,(IF($M4"Commercial",$DU4,))))),"")</t>
  </si>
  <si>
    <t>IFERROR(VLOOKUP($X4,$W:$ZI,MY$1,FALSE),"")</t>
  </si>
  <si>
    <t>IF($AE4NA$2,IF($M4"Contract",($BQ4+$BT4+$BV4),(IF($M4"National/International",($GZ4+$HA4),(IF($M4"Commercial",$ED4,))))),"")</t>
  </si>
  <si>
    <t>IFERROR(VLOOKUP($X4,$W:$ZI,NA$1,FALSE),"")</t>
  </si>
  <si>
    <t>IF($AE4NC$2,IF($M4"Contract",$BK4,(IF($M4"National/International",$GT4,(IF($M4"Commercial",$EC4,))))),"")</t>
  </si>
  <si>
    <t>IF($AE4ND$2,IF($M4"Contract",($BX4+$BZ4+$CB4+$CC4+$CD4+$CE4),(IF($M4"National/International",($HD4+$HE4+$HF4+$HG4+$HH4+$HI4),(IF($M4"Commercial",$EF4,))))),"")</t>
  </si>
  <si>
    <t>IF($AE4NE$2,IF($M4"Contract",$BJ4,(IF($M4"National/International",$GS4,(IF($M4"Commercial",$EB4,))))),"")</t>
  </si>
  <si>
    <t>IF($AE4NF$2,IF($M4"Contract",$CG4,(IF($M4"National/International",$HN4,(IF($M4"Commercial",$EI4,))))),"")</t>
  </si>
  <si>
    <t>IF($AE4NG$2,IF($M4"Contract",$CH4,(IF($M4"National/International",$HO4,(IF($M4"Commercial",$EJ4,))))),"")</t>
  </si>
  <si>
    <t>IFERROR(VLOOKUP($X4,$W:$ZI,NG$1,FALSE),"")</t>
  </si>
  <si>
    <t>IF($AE4NI$2,IF($M4"Contract",($CN4+$CM4+$CR4),(IF($M4"National/International",$IA4,(IF($M4"Commercial",$FC4,))))),"")</t>
  </si>
  <si>
    <t>IF($AE4NJ$2,IF($M4"Contract",$CM4,(IF($M4"National/International",$HS4,(IF($M4"Commercial",$EP4,))))),"")</t>
  </si>
  <si>
    <t>IF($AE4NK$2,IF($M4"Contract",$CO4,(IF($M4"National/International",IF($HX4"",$JI4,$HX4),(IF($M4"Commercial",$EQ4,))))),"")</t>
  </si>
  <si>
    <t>IFERROR(VLOOKUP($X4,$W:$ZI,NK$1,FALSE),"")</t>
  </si>
  <si>
    <t>IF($AE4NM$2,$S4,"")</t>
  </si>
  <si>
    <t>IF($AE4NN$2,$AI4,"")</t>
  </si>
  <si>
    <t>IF($AE4NO$2,"1","")</t>
  </si>
  <si>
    <t>IF($AE4NP$2,"OFF","")</t>
  </si>
  <si>
    <t>IF($AE4NQ$2,$AJ4,"")</t>
  </si>
  <si>
    <t>IF($AE4NR$2,$C4,"")</t>
  </si>
  <si>
    <t>IF($AE4NS$2,$O4,"")</t>
  </si>
  <si>
    <t>IF($AE4NT$2,$P4,"")</t>
  </si>
  <si>
    <t>IF($AE4NU$2,$Q4,"")</t>
  </si>
  <si>
    <t>IF($AE4NV$2,$R4,"")</t>
  </si>
  <si>
    <t>IF($AE4NW$2,IF($M4"Contract",($AM4+$AN4),(IF($M4"National/International",($GF4+$GG4),(IF($M4"Commercial",($DW4+$ET4),))))),"")</t>
  </si>
  <si>
    <t>IF($AE4NX$2,IF($M4"Contract",$AV4,(IF($M4"National/International",$GJ4,(IF($M4"Commercial",$DY4,))))),"")</t>
  </si>
  <si>
    <t>IF($AE4NY$2,IF($M4"Contract",$AL4,(IF($M4"National/International",$GE4,(IF($M4"Commercial",$DV4,))))),"")</t>
  </si>
  <si>
    <t>IF($AE4NZ$2,IF($M4"Contract",$AK4,(IF($M4"National/International",$GD4,(IF($M4"Commercial",$DU4,))))),"")</t>
  </si>
  <si>
    <t>IF($AE4OA$2,IF($M4"Contract",$BK4,(IF($M4"National/International",$GT4,(IF($M4"Commercial",$EC4,))))),"")</t>
  </si>
  <si>
    <t>IF($AE4OB$2,IF($M4"Contract",$BJ4,(IF($M4"National/International",$GS4,(IF($M4"Commercial",$EB4,))))),"")</t>
  </si>
  <si>
    <t>IF($AE4OC$2,IF($M4"Contract",$CH4,(IF($M4"National/International",$HO4,(IF($M4"Commercial",$EJ4,))))),"")</t>
  </si>
  <si>
    <t>IFERROR(VLOOKUP($X4,$W:$ZI,OC$1,FALSE),"")</t>
  </si>
  <si>
    <t>IF($AE4OE$2,IF($M4"Contract",$CR4,(IF($M4"National/International",$HY4,(IF($M4"Commercial",$ER4,))))),"")</t>
  </si>
  <si>
    <t>IF($AE4OF$2,IF($M4"Contract",$CK4,(IF($M4"National/International",$HR4,(IF($M4"Commercial",$EN4,))))),"")</t>
  </si>
  <si>
    <t>IF($AE4OG$2,IF($M4"Contract",$CM4,(IF($M4"National/International",$HS4,(IF($M4"Commercial",$EP4,))))),"")</t>
  </si>
  <si>
    <t>IF($AE4OH$2,IF($M4"Contract",$CO4,(IF($M4"National/International",IF($HX4"",$JI4,$HX4),(IF($M4"Commercial",$EQ4,))))),"")</t>
  </si>
  <si>
    <t>IF($AE4OI$2,IFERROR(INDEX('Mapping 2'!$AI$7:$AI$64,MATCH('Consolidated FAWs'!H4,'Mapping 2'!$AH$7:$AH$64,0)),""),"")</t>
  </si>
  <si>
    <t>IF($AE4OJ$2,$S4,"")</t>
  </si>
  <si>
    <t>IF($AE4OK$2,$AI4,"")</t>
  </si>
  <si>
    <t>IF($AE4OL$2,"1","")</t>
  </si>
  <si>
    <t>IF($AE4OM$2,"OFF","")</t>
  </si>
  <si>
    <t>IF($AE4ON$2,$AA4,"")</t>
  </si>
  <si>
    <t>""</t>
  </si>
  <si>
    <t>IF($AE4OP$2,$AJ4,"")</t>
  </si>
  <si>
    <t>IF($AE4OQ$2,$C4,"")</t>
  </si>
  <si>
    <t>IF($AE4OR$2,$O4,"")</t>
  </si>
  <si>
    <t>IF($AE4OS$2,$P4,"")</t>
  </si>
  <si>
    <t>IF($AE4OT$2,$Q4,"")</t>
  </si>
  <si>
    <t>IF($AE4OU$2,$R4,"")</t>
  </si>
  <si>
    <t>IF($AE4OV$2,IF($M4"Contract",($AM4+$AN4),(IF($M4"National/International",($GF4+$GG4),(IF($M4"Commercial",($DW4+$ET4),))))),"")</t>
  </si>
  <si>
    <t>IF($AE4OW$2,IF($M4"Contract",$AK4,(IF($M4"National/International",$GD4,(IF($M4"Commercial",$DU4,))))),"")</t>
  </si>
  <si>
    <t>IFERROR(VLOOKUP($X4,$W:$ZI,OW$1,FALSE),"")</t>
  </si>
  <si>
    <t>IF($AE4OY$2,IF($M4"Contract",($BQ4+$BT4+$BV4),(IF($M4"National/International",($GZ4+$HA4),(IF($M4"Commercial",$ED4,))))),"")</t>
  </si>
  <si>
    <t>IF($AE4OZ$2,IF($M4"Contract",$BK4,(IF($M4"National/International",$GT4,(IF($M4"Commercial",$EC4,))))),"")</t>
  </si>
  <si>
    <t>IF($AE4PA$2,IF($M4"Contract",$BJ4,(IF($M4"National/International",$GS4,(IF($M4"Commercial",$EB4,))))),"")</t>
  </si>
  <si>
    <t>IF($AE4PB$2,IF($M4"Contract",$CH4,(IF($M4"National/International",$HO4,(IF($M4"Commercial",$EJ4,))))),"")</t>
  </si>
  <si>
    <t>IFERROR(VLOOKUP($X4,$W:$ZI,PB$1,FALSE),"")</t>
  </si>
  <si>
    <t>IF($AE4PD$2,IF($M4"Contract",$CR4,(IF($M4"National/International",$HY4,(IF($M4"Commercial",$ER4,))))),"")</t>
  </si>
  <si>
    <t>IF($AE4PE$2,IF($M4"Contract",$CK4,(IF($M4"National/International",$HR4,(IF($M4"Commercial",$EN4,))))),"")</t>
  </si>
  <si>
    <t>IF($AE4PF$2,IF($M4"Contract",$CM4,(IF($M4"National/International",$HS4,(IF($M4"Commercial",$EP4,))))),"")</t>
  </si>
  <si>
    <t>IF($AE4PG$2,IF($M4"Contract",$CO4,(IF($M4"National/International",IF($HX4"",$JI4,$HX4),(IF($M4"Commercial",$EQ4,))))),"")</t>
  </si>
  <si>
    <t>IFERROR(VLOOKUP($X4,$W:$ZI,PG$1,FALSE),"")</t>
  </si>
  <si>
    <t>IF($AE4PI$2,$AB4,"")</t>
  </si>
  <si>
    <t>IF($AE4PJ$2,$S4,"")</t>
  </si>
  <si>
    <t>IF($AE4PK$2,$AI4,"")</t>
  </si>
  <si>
    <t>IF($AE4PL$2,"1","")</t>
  </si>
  <si>
    <t>IF($AE4PM$2,"OFF","")</t>
  </si>
  <si>
    <t>IF($AE4PN$2,$AA4,"")</t>
  </si>
  <si>
    <t>IF($AE4PP$2,"Not Used","")</t>
  </si>
  <si>
    <t>IF($AE4PQ$2,$C4,"")</t>
  </si>
  <si>
    <t>IF($AE4PR$2,$O4,"")</t>
  </si>
  <si>
    <t>IF($AE4PS$2,$P4,"")</t>
  </si>
  <si>
    <t>IF($AE4PT$2,$Q4,"")</t>
  </si>
  <si>
    <t>IF($AE4PU$2,$R4,"")</t>
  </si>
  <si>
    <t>IF($AE4PV$2,$S4,"")</t>
  </si>
  <si>
    <t>IF($AE4PW$2,$AI4,"")</t>
  </si>
  <si>
    <t>IF($AE4PX$2,"1","")</t>
  </si>
  <si>
    <t>IF($AE4PY$2,"OFF","")</t>
  </si>
  <si>
    <t>IF($AE4PZ$2,"Not Used","")</t>
  </si>
  <si>
    <t>IF($AE4QA$2,$C4,"")</t>
  </si>
  <si>
    <t>IF($AE4QB$2,$O4,"")</t>
  </si>
  <si>
    <t>IF($AE4QC$2,$P4,"")</t>
  </si>
  <si>
    <t>IF($AE4QD$2,$Q4,"")</t>
  </si>
  <si>
    <t>IF($AE4QE$2,$R4,"")</t>
  </si>
  <si>
    <t>IF($AE4QG$2,IF($M4"Contract",($AM4+$AN4),(IF($M4"National/International",($GF4+$GG4),(IF($M4"Commercial",($DW4+$ET4),))))),"")</t>
  </si>
  <si>
    <t>IF($AE4QK$2,IF($M4"Contract",$AK4,(IF($M4"National/International",$GD4,(IF($M4"Commercial",$DU4,))))),"")</t>
  </si>
  <si>
    <t>IF($AE4QK$2,IF($M4"Contract",$CF4,(IF($M4"National/International",$HM4,(IF($M4"Commercial",$EH4,))))),"")</t>
  </si>
  <si>
    <t>IF($AE4QP$2,IF($M4"Contract",($BQ4+$BT4+$BV4),(IF($M4"National/International",($GZ4+$HA4),(IF($M4"Commercial",$ED4,))))),"")</t>
  </si>
  <si>
    <t>IF($AE4QQ$2,IF($M4"Contract",($BQ4+$BT4+$BV4),(IF($M4"National/International",($GZ4+$HA4),(IF($M4"Commercial",$ED4,))))),"")</t>
  </si>
  <si>
    <t>IF($AE4QX$2,IF($M4"Contract",$BJ4,(IF($M4"National/International",$GS4,(IF($M4"Commercial",$EB4,))))),"")</t>
  </si>
  <si>
    <t>IF($AE4QX$2,IF($M4"Contract",$CH4,(IF($M4"National/International",$HO4,(IF($M4"Commercial",$EJ4,))))),"")</t>
  </si>
  <si>
    <t>IFERROR(VLOOKUP($X4,$W:$ZI,QY$1,FALSE),"")</t>
  </si>
  <si>
    <t>IF($AE4RF$2,IF($M4"Contract",$CR4,(IF($M4"National/International",$HY4,(IF($M4"Commercial",$ER4,))))),"")</t>
  </si>
  <si>
    <t>IF($AE4RJ$2,IF($M4"Contract",$CM4,(IF($M4"National/International",$HS4,(IF($M4"Commercial",$EP4,))))),"")</t>
  </si>
  <si>
    <t>IF($AE4RM$2,IF($M4"Contract",$CO4,(IF($M4"National/International",IF($HX4"",$JI4,$HX4),(IF($M4"Commercial",$EQ4,))))),"")</t>
  </si>
  <si>
    <t>IF($AE4RP$2,$S4,"")</t>
  </si>
  <si>
    <t>IF($AE4RQ$2,$AI4,"")</t>
  </si>
  <si>
    <t>IF($AE4RR$2,"1","")</t>
  </si>
  <si>
    <t>IF($AE4RS$2,"OFF","")</t>
  </si>
  <si>
    <t>IF($AE4RT$2,"UKV","")</t>
  </si>
  <si>
    <t>IF($AE4RU$2,"Not Used","")</t>
  </si>
  <si>
    <t>IF($AE4RV$2,$C4,"")</t>
  </si>
  <si>
    <t>IF($AE4RW$2,$O4,"")</t>
  </si>
  <si>
    <t>IF($AE4RX$2,$P4,"")</t>
  </si>
  <si>
    <t>IF($AE4RY$2,$Q4,"")</t>
  </si>
  <si>
    <t>IF($AE4RZ$2,$R4,"")</t>
  </si>
  <si>
    <t>IF($AE4SA$2,IF($M4"Contract",($AM4+$AN4),(IF($M4"National/International",($GF4+$GG4),(IF($M4"Commercial",($DW4+$ET4),))))),"")</t>
  </si>
  <si>
    <t>IF($AE4SB$2,IF($M4"Contract",($AO4+$AP4+$AQ4+$AR4+$AS4),(IF($M4"National/International",($GH4+$GI4),(IF($M4"Commercial",$DX4,))))),"")</t>
  </si>
  <si>
    <t>IFERROR(VLOOKUP($X4,$W:$ZI,SB$1,FALSE),"")</t>
  </si>
  <si>
    <t>IF($AE4SD$2,IF($M4"Contract",$AL4,(IF($M4"National/International",$GE4,(IF($M4"Commercial",$DV4,))))),"")</t>
  </si>
  <si>
    <t>IF($AE4SE$2,IF($M4"Contract",($BD4+$BE4),(IF($M4"National/International",($GQ4+$GR4),(IF($M4"Commercial",($DZ4+$ES4),))))),"")</t>
  </si>
  <si>
    <t>IF($AE4SF$2,IF($M4"Contract",$AK4,(IF($M4"National/International",$GD4,(IF($M4"Commercial",$DU4,))))),"")</t>
  </si>
  <si>
    <t>IF($AE4SG$2,IF($M4"Contract",$BK4,(IF($M4"National/International",$GT4,(IF($M4"Commercial",$EC4,))))),"")</t>
  </si>
  <si>
    <t>IF($AE4SH$2,IF($M4"Contract",$CF4,(IF($M4"National/International",$HM4,(IF($M4"Commercial",$EH4,))))),"")</t>
  </si>
  <si>
    <t>IF($AE4SI$2,IF($M4"Contract",$CH4,(IF($M4"National/International",$HO4,(IF($M4"Commercial",$EJ4,))))),"")</t>
  </si>
  <si>
    <t>IFERROR(VLOOKUP($X4,$W:$ZI,SI$1,FALSE),"")</t>
  </si>
  <si>
    <t>IF($AE4SK$2,IF($M4"Contract",$CR4,(IF($M4"National/International",$HY4,(IF($M4"Commercial",$ER4,))))),"")</t>
  </si>
  <si>
    <t>IF($AE4SM$2,IF($M4"Contract",$CK4,(IF($M4"National/International",$HR4,(IF($M4"Commercial",$EN4,))))),"")</t>
  </si>
  <si>
    <t>IF($AE4SN$2,IF($M4"Contract",$CM4,(IF($M4"National/International",$HS4,(IF($M4"Commercial",$EP4,))))),"")</t>
  </si>
  <si>
    <t>IF($AE4SO$2,IF($M4"Contract",$CO4,(IF($M4"National/International",IF($HX4"",$JI4,$HX4),(IF($M4"Commercial",$EQ4,))))),"")</t>
  </si>
  <si>
    <t>IF($AE4SP$2,$S4,"")</t>
  </si>
  <si>
    <t>IF($AE4SQ$2,$AI4,"")</t>
  </si>
  <si>
    <t>IF($AE4SR$2,"1","")</t>
  </si>
  <si>
    <t>IF($AE4SS$2,"OFF","")</t>
  </si>
  <si>
    <t>IF($AE4ST$2,$AJ4,"")</t>
  </si>
  <si>
    <t>IF($AE4SU$2,$C4,"")</t>
  </si>
  <si>
    <t>IF($AE4SV$2,$O4,"")</t>
  </si>
  <si>
    <t>IF($AE4SW$2,$P4,"")</t>
  </si>
  <si>
    <t>IF($AE4SX$2,$Q4,"")</t>
  </si>
  <si>
    <t>IF($AE4SY$2,$R4,"")</t>
  </si>
  <si>
    <t>IF($AE4SZ$2,IF($M4"Contract",($AM4+$AN4),(IF($M4"National/International",($GF4+$GG4),(IF($M4"Commercial",($DW4+$ET4),))))),"")</t>
  </si>
  <si>
    <t>IF($AE4TA$2,IF($M4"Contract",$AV4,(IF($M4"National/International",$GJ4,(IF($M4"Commercial",$DY4,))))),"")</t>
  </si>
  <si>
    <t>IF($AE4TB$2,IF($M4"Contract",($BF4+$BG4+$BH4+$BI4),(IF($M4"National/International",($GM4+$GN4),(IF($M4"Commercial",$EA4,))))),"")</t>
  </si>
  <si>
    <t>IF($AE4TC$2,IF($M4"Contract",($BD4+$BE4),(IF($M4"National/International",($GQ4+$GR4),(IF($M4"Commercial",($DZ4+$ES4),))))),"")</t>
  </si>
  <si>
    <t>IF($AE4TD$2,IF($M4"Contract",$AK4,(IF($M4"National/International",$GD4,(IF($M4"Commercial",$DU4,))))),"")</t>
  </si>
  <si>
    <t>IF($AE4TE$2,IF($M4"Contract",$BJ4,(IF($M4"National/International",$GS4,(IF($M4"Commercial",$EB4,))))),"")</t>
  </si>
  <si>
    <t>IF($AE4TF$2,IF($M4"Contract",$CH4,(IF($M4"National/International",$HO4,(IF($M4"Commercial",$EJ4,))))),"")</t>
  </si>
  <si>
    <t>IFERROR(VLOOKUP($X4,$W:$ZI,TF$1,FALSE),"")</t>
  </si>
  <si>
    <t>IF($AE4TH$2,IF($M4"Contract",$CJ4,(IF($M4"National/International",$HQ4,(IF($M4"Commercial",$EL4,))))),"")</t>
  </si>
  <si>
    <t>IF($AE4TI$2,IF($M4"Contract",$CR4,(IF($M4"National/International",$HY4,(IF($M4"Commercial",$ER4,))))),"")</t>
  </si>
  <si>
    <t>IF($AE4TJ$2,IF($M4"Contract",$CK4,(IF($M4"National/International",$HR4,(IF($M4"Commercial",$EN4,))))),"")</t>
  </si>
  <si>
    <t>IF($AE4TK$2,IF($M4"Contract",$CM4,(IF($M4"National/International",$HS4,(IF($M4"Commercial",$EP4,))))),"")</t>
  </si>
  <si>
    <t>IF($AE4TL$2,"1","")</t>
  </si>
  <si>
    <t>IF($AE4TM$2,"OFF","")</t>
  </si>
  <si>
    <t>IF($AE4TN$2,$AJ4,"")</t>
  </si>
  <si>
    <t>IF($AE4TO$2,$C4,"")</t>
  </si>
  <si>
    <t>IF($AE4TP$2,$O4,"")</t>
  </si>
  <si>
    <t>IF($AE4TQ$2,$P4,"")</t>
  </si>
  <si>
    <t>IF($AE4TR$2,$Q4,"")</t>
  </si>
  <si>
    <t>IF($AE4TS$2,$R4,"")</t>
  </si>
  <si>
    <t>IF($AE4TT$2,IF($M4"Contract",($AM4+$AN4),(IF($M4"National/International",($GF4+$GG4),(IF($M4"Commercial",($DW4+$ET4),))))),"")</t>
  </si>
  <si>
    <t>IFERROR(VLOOKUP($X4,$W:$ZI,TT$1,FALSE),"")</t>
  </si>
  <si>
    <t>IF($AE4TV$2,IF($M4"Contract",$AL4,(IF($M4"National/International",$GE4,(IF($M4"Commercial",$DV4,))))),"")</t>
  </si>
  <si>
    <t>IFERROR(VLOOKUP($X4,$W:$ZI,TV$1,FALSE),"")</t>
  </si>
  <si>
    <t>IF($AE4TX$2,IF($M4"Contract",$AK4,(IF($M4"National/International",$GD4,(IF($M4"Commercial",$DU4,))))),"")</t>
  </si>
  <si>
    <t>IFERROR(VLOOKUP($X4,$W:$ZI,TX$1,FALSE),"")</t>
  </si>
  <si>
    <t>IF($AE4TZ$2,IF($M4"Contract",($BL4+$BM4+$BN4+$BO4+$BP4+$BU4),(IF($M4"National/International",($GU4+$GV4+$GW4+$GX4+$GY4),(IF($M4"Commercial",($EU4+$EV4),))))),"")</t>
  </si>
  <si>
    <t>IFERROR(VLOOKUP($X4,$W:$ZI,TZ$1,FALSE),"")</t>
  </si>
  <si>
    <t>IF($AE4UB$2,IF($M4"Contract",$BK4,(IF($M4"National/International",$GT4,(IF($M4"Commercial",$EC4,))))),"")</t>
  </si>
  <si>
    <t>IFERROR(VLOOKUP($X4,$W:$ZI,UB$1,FALSE),"")</t>
  </si>
  <si>
    <t>IF($AE4UD$2,IF($M4"Contract",($BX4+$BZ4+$CB4+$CC4+$CD4+$CE4),(IF($M4"National/International",($HD4+$HE4+$HF4+$HG4+$HH4+$HI4),(IF($M4"Commercial",$EF4,))))),"")</t>
  </si>
  <si>
    <t>IFERROR(VLOOKUP($X4,$W:$ZI,UD$1,FALSE),"")</t>
  </si>
  <si>
    <t>IF($AE4UF$2,IF($M4"Contract",$CH4,(IF($M4"National/International",$HO4,(IF($M4"Commercial",$EJ4,))))),"")</t>
  </si>
  <si>
    <t>IFERROR(VLOOKUP($X4,$W:$ZI,UF$1,FALSE),"")</t>
  </si>
  <si>
    <t>IF($AE4UH$2,IF($M4"Contract",$CK4,(IF($M4"National/International",$HR4,(IF($M4"Commercial",$EN4,))))),"")</t>
  </si>
  <si>
    <t>IF($AE4UI$2,IF($M4"Contract",$CR4,(IF($M4"National/International",$HY4,(IF($M4"Commercial",$ER4,))))),"")</t>
  </si>
  <si>
    <t>IF($AE4UJ$2,IF($M4"Contract",$CM4,(IF($M4"National/International",$HS4,(IF($M4"Commercial",$EP4,))))),"")</t>
  </si>
  <si>
    <t>IF($AE4UK$2,IF($M4"Contract",$CO4,(IF($M4"National/International",IF($HX4"",$JI4,$HX4),(IF($M4"Commercial",$EQ4,))))),"")</t>
  </si>
  <si>
    <t>IFERROR(VLOOKUP($X4,$W:$ZI,UK$1,FALSE),"")</t>
  </si>
  <si>
    <t>IF($AE4UM$2,$S4,"")</t>
  </si>
  <si>
    <t>IF($AE4UN$2,$AI4,"")</t>
  </si>
  <si>
    <t>IF($AE4UO$2,"1","")</t>
  </si>
  <si>
    <t>IF($AE4UP$2,"OFF","")</t>
  </si>
  <si>
    <t>IF($AE4UQ$2,$AJ4,"")</t>
  </si>
  <si>
    <t>IF($AE4UR$2,$C4,"")</t>
  </si>
  <si>
    <t>IF($AE4US$2,$O4,"")</t>
  </si>
  <si>
    <t>IF($AE4UT$2,$P4,"")</t>
  </si>
  <si>
    <t>IF($AE4UU$2,$Q4,"")</t>
  </si>
  <si>
    <t>IF($AE4UV$2,$R4,"")</t>
  </si>
  <si>
    <t>IF($AE4UW$2,IF($M4"Contract",($AM4+$AN4),(IF($M4"National/International",($GF4+$GG4),(IF($M4"Commercial",($DW4+$ET4),))))),"")</t>
  </si>
  <si>
    <t>IF($AE4UX$2,IF($M4"Contract",$AV4,(IF($M4"National/International",$GJ4,(IF($M4"Commercial",$DY4,))))),"")</t>
  </si>
  <si>
    <t>IFERROR(VLOOKUP($X4,$W:$ZI,UX$1,FALSE),"")</t>
  </si>
  <si>
    <t>IF($AE4UZ$2,IF($M4"Contract",($AO4+$AP4+$AQ4+$AR4+$AS4),(IF($M4"National/International",($GH4+$GI4),(IF($M4"Commercial",$DX4,))))),"")</t>
  </si>
  <si>
    <t>IFERROR(VLOOKUP($X4,$W:$ZI,UZ$1,FALSE),"")</t>
  </si>
  <si>
    <t>IF($AE4VB$2,IF($M4"Contract",$AK4,(IF($M4"National/International",$GD4,(IF($M4"Commercial",$DU4,))))),"")</t>
  </si>
  <si>
    <t>IFERROR(VLOOKUP($X4,$W:$ZI,VB$1,FALSE),"")</t>
  </si>
  <si>
    <t>IF($AE4VD$2,IF($M4"Contract",($BQ4+$BT4+$BV4),(IF($M4"National/International",($GZ4+$HA4),(IF($M4"Commercial",$ED4,))))),"")</t>
  </si>
  <si>
    <t>IFERROR(VLOOKUP($X4,$W:$ZI,VD$1,FALSE),"")</t>
  </si>
  <si>
    <t>IF($AE4VF$2,IF($M4"Contract",$BK4,(IF($M4"National/International",$GT4,(IF($M4"Commercial",$EC4,))))),"")</t>
  </si>
  <si>
    <t>IF($AE4VG$2,IF($M4"Contract",($BX4+$BZ4+$CB4+$CC4+$CD4+$CE4),(IF($M4"National/International",($HD4+$HE4+$HF4+$HG4+$HH4+$HI4),(IF($M4"Commercial",$EF4,))))),"")</t>
  </si>
  <si>
    <t>IF($AE4VH$2,IF($M4"Contract",$BJ4,(IF($M4"National/International",$GS4,(IF($M4"Commercial",$EB4,))))),"")</t>
  </si>
  <si>
    <t>IF($AE4VI$2,IF($M4"Contract",$CG4,(IF($M4"National/International",$HN4,(IF($M4"Commercial",$EI4,))))),"")</t>
  </si>
  <si>
    <t>IF($AE4VJ$2,IF($M4"Contract",$CH4,(IF($M4"National/International",$HO4,(IF($M4"Commercial",$EJ4,))))),"")</t>
  </si>
  <si>
    <t>IFERROR(VLOOKUP($X4,$W:$ZI,VJ$1,FALSE),"")</t>
  </si>
  <si>
    <t>IF($AE4VL$2,IF($M4"Contract",$CR4,(IF($M4"National/International",$HY4,(IF($M4"Commercial",$ER4,))))),"")</t>
  </si>
  <si>
    <t>IF($AE4VM$2,IF($M4"Contract",$CK4,(IF($M4"National/International",$HR4,(IF($M4"Commercial",$EN4,))))),"")</t>
  </si>
  <si>
    <t>IF($AE4VN$2,IF($M4"Contract",$CM4,(IF($M4"National/International",$HS4,(IF($M4"Commercial",$EP4,))))),"")</t>
  </si>
  <si>
    <t>IF($AE4VO$2,IF($M4"Contract",$CO4,(IF($M4"National/International",IF($HX4"",$JI4,$HX4),(IF($M4"Commercial",$EQ4,))))),"")</t>
  </si>
  <si>
    <t>IFERROR(VLOOKUP($X4,$W:$ZI,VO$1,FALSE),"")</t>
  </si>
  <si>
    <t>IF($AE4VQ$2,"Nation","")</t>
  </si>
  <si>
    <t>IF($AE4VR$2,$S4,"")</t>
  </si>
  <si>
    <t>IF($AE4VS$2,$AI4,"")</t>
  </si>
  <si>
    <t>IF($AE4VT$2,"1","")</t>
  </si>
  <si>
    <t>IF($AE4VU$2,"OFF","")</t>
  </si>
  <si>
    <t>IF($AE4VV$2,"Not Used","")</t>
  </si>
  <si>
    <t>IF($AE4VW$2,$C4,"")</t>
  </si>
  <si>
    <t>IF($AE4VX$2,$O4,"")</t>
  </si>
  <si>
    <t>IF($AE4VY$2,$P4,"")</t>
  </si>
  <si>
    <t>IF($AE4VZ$2,$Q4,"")</t>
  </si>
  <si>
    <t>IF($AE4WA$2,$R4,"")</t>
  </si>
  <si>
    <t>IF($AE4WB$2,IF($M4"Contract",($AM4+$AN4),(IF($M4"National/International",($GF4+$GG4),(IF($M4"Commercial",($DW4+$ET4),))))),"")</t>
  </si>
  <si>
    <t>IF($AE4WC$2,IF($M4"Contract",($AO4+$AP4+$AQ4+$AR4+$AS4),(IF($M4"National/International",($GH4+$GI4),(IF($M4"Commercial",$DX4,))))),"")</t>
  </si>
  <si>
    <t>IFERROR(VLOOKUP($X4,$W:$ZI,WC$1,FALSE),"")</t>
  </si>
  <si>
    <t>IF($AE4WE$2,IF($M4"Contract",$AK4,(IF($M4"National/International",$GD4,(IF($M4"Commercial",$DU4,))))),"")</t>
  </si>
  <si>
    <t>IF($AE4WF$2,IF($M4"Contract",$CF4,(IF($M4"National/International",$HM4,(IF($M4"Commercial",$EH4,))))),"")</t>
  </si>
  <si>
    <t>IF($AE4WG$2,IF($M4"Contract",$CH4,(IF($M4"National/International",$HO4,(IF($M4"Commercial",$EJ4,))))),"")</t>
  </si>
  <si>
    <t>IFERROR(VLOOKUP($X4,$W:$ZI,WG$1,FALSE),"")</t>
  </si>
  <si>
    <t>IF($AE4WI$2,IF($M4"Contract",$CR4,(IF($M4"National/International",$HY4,(IF($M4"Commercial",$ER4,))))),"")</t>
  </si>
  <si>
    <t>IF($AE4WJ$2,IF($M4"Contract",$CK4,(IF($M4"National/International",$HR4,(IF($M4"Commercial",$EN4,))))),"")</t>
  </si>
  <si>
    <t>IF($AE4WK$2,IF($M4"Contract",$CM4,(IF($M4"National/International",$HS4,(IF($M4"Commercial",$EP4,))))),"")</t>
  </si>
  <si>
    <t>IF($AE4WL$2,IF($M4"Contract",$CO4,(IF($M4"National/International",IF($HX4"",$JI4,$HX4),(IF($M4"Commercial",$EQ4,))))),"")</t>
  </si>
  <si>
    <t>IF($AE4WM$2,$S4,"")</t>
  </si>
  <si>
    <t>IF($AE4WN$2,$AI4,"")</t>
  </si>
  <si>
    <t>IF($AE4WO$2,"1","")</t>
  </si>
  <si>
    <t>IF($AE4WP$2,"OFF","")</t>
  </si>
  <si>
    <t>IF($AE4WQ$2,"Not Used","")</t>
  </si>
  <si>
    <t>IF($AE4WR$2,$C4,"")</t>
  </si>
  <si>
    <t>IF($AE4WS$2,$O4,"")</t>
  </si>
  <si>
    <t>IF($AE4WT$2,$P4,"")</t>
  </si>
  <si>
    <t>IF($AE4WU$2,$Q4,"")</t>
  </si>
  <si>
    <t>IF($AE4WV$2,$R4,"")</t>
  </si>
  <si>
    <t>IF($AE4WW$2,IF($M4"Contract",($AM4+$AN4),(IF($M4"National/International",($GF4+$GG4),(IF($M4"Commercial",($DW4+$ET4),))))),"")</t>
  </si>
  <si>
    <t>IF($AE4WX$2,IF($M4"Contract",($AO4+$AP4+$AQ4+$AR4+$AS4),(IF($M4"National/International",($GH4+$GI4),(IF($M4"Commercial",$DX4,))))),"")</t>
  </si>
  <si>
    <t>IFERROR(VLOOKUP($X4,$W:$ZI,WX$1,FALSE),"")</t>
  </si>
  <si>
    <t>IF($AE4WZ$2,IF($M4"Contract",($AK4-$BK4),(IF($M4"National/International",($GD4-$GT4),(IF($M4"Commercial",($DU4-$EC4),))))),"")</t>
  </si>
  <si>
    <t>IFERROR(VLOOKUP($X4,$W:$ZI,WZ$1,FALSE),"")</t>
  </si>
  <si>
    <t>IF($AE4XB$2,IF($M4"Contract",($BQ4+$BT4+$BV4),(IF($M4"National/International",($GZ4+$HA4),(IF($M4"Commercial",$ED4,))))),"")</t>
  </si>
  <si>
    <t>IF($AE4XC$2,IF($M4"Contract","",(IF($M4"National/International",$HL4,(IF($M4"Commercial",$EG4,))))),"")</t>
  </si>
  <si>
    <t>IF($AE4XD$2,IF($M4"Contract",$BK4,(IF($M4"National/International",$GT4,(IF($M4"Commercial",$EC4,))))),"")</t>
  </si>
  <si>
    <t>IFERROR(VLOOKUP($X4,$W:$ZI,XD$1,FALSE),"")</t>
  </si>
  <si>
    <t>IF($AE4XF$2,IF($M4"Contract",$BW4,(IF($M4"National/International",$HC4,(IF($M4"Commercial",$EE4,))))),"")</t>
  </si>
  <si>
    <t>IF($AE4XG$2,IF($M4"Contract",$CH4,(IF($M4"National/International",$HO4,(IF($M4"Commercial",$EJ4,))))),"")</t>
  </si>
  <si>
    <t>IFERROR(VLOOKUP($X4,$W:$ZI,XG$1,FALSE),"")</t>
  </si>
  <si>
    <t>IF($AE4XI$2,IF($M4"Contract",$CR4,(IF($M4"National/International",$HY4,(IF($M4"Commercial",$ER4,))))),"")</t>
  </si>
  <si>
    <t>IF($AE4XJ$2,IF($M4"Contract",$CM4,(IF($M4"National/International",$HS4,(IF($M4"Commercial",$EP4,))))),"")</t>
  </si>
  <si>
    <t>IF($AE4XK$2,IF($M4"Contract",$CK4,(IF($M4"National/International",$HR4,(IF($M4"Commercial",$EN4,))))),"")</t>
  </si>
  <si>
    <t>IF($AE4XL$2,IF($M4"Contract",$CO4,(IF($M4"National/International",IF($HX4"",$JI4,$HX4),(IF($M4"Commercial",$EQ4,))))),"")</t>
  </si>
  <si>
    <t>IFERROR(VLOOKUP($X4,$W:$ZI,XL$1,FALSE),"")</t>
  </si>
  <si>
    <t>IF($AE4XN$2,$S4,"")</t>
  </si>
  <si>
    <t>IF($AE4XO$2,$AI4,"")</t>
  </si>
  <si>
    <t>IF($AE4XP$2,"1","")</t>
  </si>
  <si>
    <t>IF($AE4XQ$2,"OFF","")</t>
  </si>
  <si>
    <t>IFERROR(INDEX(Mapping!$BE:$BE,MATCH('Consolidated FAWs'!N4,Mapping!$BD:$BD,0)),"")</t>
  </si>
  <si>
    <t>INDEX(Mapping!$Y:$Y,MATCH('Consolidated FAWs'!C4,Mapping!$T:$T,0))</t>
  </si>
  <si>
    <t>IF(XT4"Score it","Score it",IF(XT4"Exposure Below $1M; Do Not Score",IF(YY4&gt;1000000,"Score it","Exposure Below $1M; Do Not Score"),""))</t>
  </si>
  <si>
    <t>INDEX('Proposed Scoring'!$R$4:$R$10000,MATCH('Consolidated FAWs'!C4,'Proposed Scoring'!$M$4:$M$10000,0))</t>
  </si>
  <si>
    <t>IF($AE4XW$2,$AJ4,"")</t>
  </si>
  <si>
    <t>IF($AE4XX$2,$C4,"")</t>
  </si>
  <si>
    <t>IF($AE4XY$2,$G4,"")</t>
  </si>
  <si>
    <t>DATE(YEAR(TODAY()-30),MONTH(TODAY()-30),1)</t>
  </si>
  <si>
    <t>IF($AE4YA$2,IF($M4"Contract",($AM4+$AN4),(IF($M4"National/International",($GF4+$GG4),(IF($M4"Commercial",($DW4+$ET4),))))),"")</t>
  </si>
  <si>
    <t>IF($AE4YB$2,IF($M4"Contract",$AK4,(IF($M4"National/International",$GD4,(IF($M4"Commercial",$DU4,))))),"")</t>
  </si>
  <si>
    <t>IFERROR(VLOOKUP($X4,$W:$ZI,YB$1,FALSE),"")</t>
  </si>
  <si>
    <t>IF($AE4YD$2,IF($M4"Contract",($BQ4+$BT4+$BV4),(IF($M4"National/International",($GZ4+$HA4),(IF($M4"Commercial",$ED4,))))),"")</t>
  </si>
  <si>
    <t>IF($AE4YE$2,IF($M4"Contract",$BK4,(IF($M4"National/International",$GT4,(IF($M4"Commercial",$EC4,))))),"")</t>
  </si>
  <si>
    <t>IF($AE4YF$2,IF($M4"Contract",$BJ4,(IF($M4"National/International",$GS4,(IF($M4"Commercial",$EB4,))))),"")</t>
  </si>
  <si>
    <t>IFERROR(VLOOKUP($X4,$W:$ZI,YF$1,FALSE),"")</t>
  </si>
  <si>
    <t>IF($AE4YH$2,IF($M4"Contract",$CH4,(IF($M4"National/International",$HO4,(IF($M4"Commercial",$EJ4,))))),"")</t>
  </si>
  <si>
    <t>IFERROR(VLOOKUP($X4,$W:$ZI,YH$1,FALSE),"")</t>
  </si>
  <si>
    <t>IF($AE4YJ$2,IF($M4"Contract",$CK4,(IF($M4"National/International",$HR4,(IF($M4"Commercial",$EN4,))))),"")</t>
  </si>
  <si>
    <t>IF($AE4YK$2,IF($M4"Contract",$CR4,(IF($M4"National/International",$HY4,(IF($M4"Commercial",$ER4,))))),"")</t>
  </si>
  <si>
    <t>IF($AE4YL$2,IF($M4"Contract",$CM4,(IF($M4"National/International",$HS4,(IF($M4"Commercial",$EP4,))))),"")</t>
  </si>
  <si>
    <t>IF($AE4YM$2,IF($M4"Contract",$CO4,(IF($M4"National/International",IF($HX4"",$JI4,$HX4),(IF($M4"Commercial",$EQ4,))))),"")</t>
  </si>
  <si>
    <t>IF($AE4YN$2,$S4,"")</t>
  </si>
  <si>
    <t>IF($AE4YO$2,$AI4,"")</t>
  </si>
  <si>
    <t>IF($AE4YQ$2,"OFF","")</t>
  </si>
  <si>
    <t>C4&amp;AJ4&amp;G4&amp;M4&amp;L4&amp;N4</t>
  </si>
  <si>
    <t>IF(DT41,IF(AJ4"Adjusted",INDEX('https://libertymutual-my.sharepoint.com/personal/rajiv_raina_libertymutual_com/Documents/Documents/Kurt Projects/Global Risks Benchmarking Tool/June 2022/GIBBS/[FAW Data Request Contract Adjusted.xlsx]Sheet1'!$DI:$DI,MATCH(YS4,'https://libertymutual-my.sharepoint.com/personal/rajiv_raina_libertymutual_com/Documents/Documents/Kurt Projects/Global Risks Benchmarking Tool/June 2022/GIBBS/[FAW Data Request Contract Adjusted.xlsx]Sheet1'!$A:$A,0)),INDEX('https://libertymutual-my.sharepoint.com/personal/rajiv_raina_libertymutual_com/Documents/Documents/Kurt Projects/Global Risks Benchmarking Tool/June 2022/GIBBS/[FAW Data Request Contract Stated.xlsx]Sheet1'!$DK:$DK,MATCH(YS4,'https://libertymutual-my.sharepoint.com/personal/rajiv_raina_libertymutual_com/Documents/Documents/Kurt Projects/Global Risks Benchmarking Tool/June 2022/GIBBS/[FAW Data Request Contract Stated.xlsx]Sheet1'!$C:$C,0))),"")</t>
  </si>
  <si>
    <t>IF(DT41,IF(AJ4"Adjusted",INDEX('https://libertymutual-my.sharepoint.com/personal/rajiv_raina_libertymutual_com/Documents/Documents/Kurt Projects/Global Risks Benchmarking Tool/June 2022/GIBBS/[FAW Data Request Contract Adjusted.xlsx]Sheet1'!$DJ:$DJ,MATCH(YS4,'https://libertymutual-my.sharepoint.com/personal/rajiv_raina_libertymutual_com/Documents/Documents/Kurt Projects/Global Risks Benchmarking Tool/June 2022/GIBBS/[FAW Data Request Contract Adjusted.xlsx]Sheet1'!$A:$A,0)),INDEX('https://libertymutual-my.sharepoint.com/personal/rajiv_raina_libertymutual_com/Documents/Documents/Kurt Projects/Global Risks Benchmarking Tool/June 2022/GIBBS/[FAW Data Request Contract Stated.xlsx]Sheet1'!$DL:$DL,MATCH(YS4,'https://libertymutual-my.sharepoint.com/personal/rajiv_raina_libertymutual_com/Documents/Documents/Kurt Projects/Global Risks Benchmarking Tool/June 2022/GIBBS/[FAW Data Request Contract Stated.xlsx]Sheet1'!$C:$C,0))),"")</t>
  </si>
  <si>
    <t>IF(DT41,IF(AJ4"Adjusted",INDEX('https://libertymutual-my.sharepoint.com/personal/rajiv_raina_libertymutual_com/Documents/Documents/Kurt Projects/Global Risks Benchmarking Tool/June 2022/GIBBS/[FAW Data Request Contract Adjusted.xlsx]Sheet1'!$DK:$DK,MATCH(YS4,'https://libertymutual-my.sharepoint.com/personal/rajiv_raina_libertymutual_com/Documents/Documents/Kurt Projects/Global Risks Benchmarking Tool/June 2022/GIBBS/[FAW Data Request Contract Adjusted.xlsx]Sheet1'!$A:$A,0)),INDEX('https://libertymutual-my.sharepoint.com/personal/rajiv_raina_libertymutual_com/Documents/Documents/Kurt Projects/Global Risks Benchmarking Tool/June 2022/GIBBS/[FAW Data Request Contract Stated.xlsx]Sheet1'!$DM:$DM,MATCH(YS4,'https://libertymutual-my.sharepoint.com/personal/rajiv_raina_libertymutual_com/Documents/Documents/Kurt Projects/Global Risks Benchmarking Tool/June 2022/GIBBS/[FAW Data Request Contract Stated.xlsx]Sheet1'!$C:$C,0))),"")</t>
  </si>
  <si>
    <t>IF(DT41,IF(AJ4"Adjusted",INDEX('https://libertymutual-my.sharepoint.com/personal/rajiv_raina_libertymutual_com/Documents/Documents/Kurt Projects/Global Risks Benchmarking Tool/June 2022/GIBBS/[FAW Data Request Contract Adjusted.xlsx]Sheet1'!$DL:$DL,MATCH(YS4,'https://libertymutual-my.sharepoint.com/personal/rajiv_raina_libertymutual_com/Documents/Documents/Kurt Projects/Global Risks Benchmarking Tool/June 2022/GIBBS/[FAW Data Request Contract Adjusted.xlsx]Sheet1'!$A:$A,0)),INDEX('https://libertymutual-my.sharepoint.com/personal/rajiv_raina_libertymutual_com/Documents/Documents/Kurt Projects/Global Risks Benchmarking Tool/June 2022/GIBBS/[FAW Data Request Contract Stated.xlsx]Sheet1'!$DN:$DN,MATCH(YS4,'https://libertymutual-my.sharepoint.com/personal/rajiv_raina_libertymutual_com/Documents/Documents/Kurt Projects/Global Risks Benchmarking Tool/June 2022/GIBBS/[FAW Data Request Contract Stated.xlsx]Sheet1'!$C:$C,0))),"")</t>
  </si>
  <si>
    <t>IF(DT41,IF(AJ4"Adjusted",INDEX('https://libertymutual-my.sharepoint.com/personal/rajiv_raina_libertymutual_com/Documents/Documents/Kurt Projects/Global Risks Benchmarking Tool/June 2022/GIBBS/[FAW Data Request Contract Adjusted.xlsx]Sheet1'!$DM:$DM,MATCH(YS4,'https://libertymutual-my.sharepoint.com/personal/rajiv_raina_libertymutual_com/Documents/Documents/Kurt Projects/Global Risks Benchmarking Tool/June 2022/GIBBS/[FAW Data Request Contract Adjusted.xlsx]Sheet1'!$A:$A,0)),INDEX('https://libertymutual-my.sharepoint.com/personal/rajiv_raina_libertymutual_com/Documents/Documents/Kurt Projects/Global Risks Benchmarking Tool/June 2022/GIBBS/[FAW Data Request Contract Stated.xlsx]Sheet1'!$DO:$DO,MATCH(YS4,'https://libertymutual-my.sharepoint.com/personal/rajiv_raina_libertymutual_com/Documents/Documents/Kurt Projects/Global Risks Benchmarking Tool/June 2022/GIBBS/[FAW Data Request Contract Stated.xlsx]Sheet1'!$C:$C,0))),"")</t>
  </si>
  <si>
    <t>A</t>
  </si>
  <si>
    <t>I</t>
  </si>
  <si>
    <t>DE</t>
  </si>
  <si>
    <t>GG</t>
  </si>
  <si>
    <t>GX</t>
  </si>
  <si>
    <t>SM</t>
  </si>
  <si>
    <t>Match?</t>
  </si>
  <si>
    <t>Missing Column</t>
  </si>
  <si>
    <t>IF($M4Contract,$AK4,(IF($M4National/International,$GD4,(IF($M4Commercial,$DU4,)))))*(VLOOKUP(I4,Mapping!$H$3:$J$200,3,FALSE))</t>
  </si>
  <si>
    <t>INDEX('Mapping</t>
  </si>
  <si>
    <t>IF(Z4&gt;100000000,&gt; $100M,IF(Z4&gt;55000000,&gt; $55M,Below $55M))</t>
  </si>
  <si>
    <t>IF(VLOOKUP(C4,Mapping!$T:$AE,9,FALSE)0,,VLOOKUP(C4,Mapping!$T:$AE,9,FALSE))</t>
  </si>
  <si>
    <t>IF(VLOOKUP(C4,Mapping!$T:$AF,7,FALSE)0,Unassigned,VLOOKUP(C4,Mapping!$T:$AF,7,FALSE))</t>
  </si>
  <si>
    <t>IF($AE4MN$2,$AJ4,)</t>
  </si>
  <si>
    <t>IF($AE4MO$2,$C4,)</t>
  </si>
  <si>
    <t>IF($AE4MP$2,$O4,)</t>
  </si>
  <si>
    <t>IF($AE4MQ$2,$P4,)</t>
  </si>
  <si>
    <t>IF($AE4MR$2,$Q4,)</t>
  </si>
  <si>
    <t>IF($AE4MS$2,$R4,)</t>
  </si>
  <si>
    <t>IF($AE4MT$2,IF($M4Contract,$AV4,(IF($M4National/International,$GJ4,(IF($M4Commercial,$DY4,))))),)</t>
  </si>
  <si>
    <t>IFERROR(VLOOKUP($X4,$W:$ZJ,MT$1,FALSE),)</t>
  </si>
  <si>
    <t>IF($AE4MV$2,IF($M4Contract,($AO4+$AP4+$AQ4+$AR4+$AS4),(IF($M4National/International,($GH4+$GI4),(IF($M4Commercial,$DX4,))))),)</t>
  </si>
  <si>
    <t>IFERROR(VLOOKUP($X4,$W:$ZJ,MV$1,FALSE),)</t>
  </si>
  <si>
    <t>IF($AE4MX$2,IF($M4Contract,($AM4+$AN4),(IF($M4National/International,($GF4+$GG4),(IF($M4Commercial,($DW4+$ET4),))))),)</t>
  </si>
  <si>
    <t>IF($AE4MY$2,IF($M4Contract,$AK4,(IF($M4National/International,$GD4,(IF($M4Commercial,$DU4,))))),)</t>
  </si>
  <si>
    <t>IFERROR(VLOOKUP($X4,$W:$ZJ,MY$1,FALSE),)</t>
  </si>
  <si>
    <t>IF($AE4NA$2,IF($M4Contract,($BQ4+$BT4+$BV4),(IF($M4National/International,($GZ4+$HA4),(IF($M4Commercial,$ED4,))))),)</t>
  </si>
  <si>
    <t>IFERROR(VLOOKUP($X4,$W:$ZJ,NA$1,FALSE),)</t>
  </si>
  <si>
    <t>IF($AE4NC$2,IF($M4Contract,$BK4,(IF($M4National/International,$GT4,(IF($M4Commercial,$EC4,))))),)</t>
  </si>
  <si>
    <t>IF($AE4ND$2,IF($M4Contract,($BX4+$BZ4+$CB4+$CC4+$CD4+$CE4),(IF($M4National/International,($HD4+$HE4+$HF4+$HG4+$HH4+$HI4),(IF($M4Commercial,$EF4,))))),)</t>
  </si>
  <si>
    <t>IF($AE4NE$2,IF($M4Contract,$BJ4,(IF($M4National/International,$GS4,(IF($M4Commercial,$EB4,))))),)</t>
  </si>
  <si>
    <t>IF($AE4NF$2,IF($M4Contract,$CG4,(IF($M4National/International,$HN4,(IF($M4Commercial,$EI4,))))),)</t>
  </si>
  <si>
    <t>IF($AE4NG$2,IF($M4Contract,$CH4,(IF($M4National/International,$HO4,(IF($M4Commercial,$EJ4,))))),)</t>
  </si>
  <si>
    <t>IFERROR(VLOOKUP($X4,$W:$ZJ,NG$1,FALSE),)</t>
  </si>
  <si>
    <t>IF($AE4NJ$2,IF($M4Contract,$CM4,(IF($M4National/International,$HS4,(IF($M4Commercial,$EP4,))))),)</t>
  </si>
  <si>
    <t>IF($AE4NK$2,IF($M4Contract,$CO4,(IF($M4National/International,IF($HX4,$JI4,$HX4),(IF($M4Commercial,$EQ4,))))),)</t>
  </si>
  <si>
    <t>IFERROR(VLOOKUP($X4,$W:$ZJ,NK$1,FALSE),)</t>
  </si>
  <si>
    <t>IF($AE4NM$2,$S4,)</t>
  </si>
  <si>
    <t>IF($AE4NN$2,$AI4,)</t>
  </si>
  <si>
    <t>IF($AE4NO$2,1,)</t>
  </si>
  <si>
    <t>IF($AE4NP$2,OFF,)</t>
  </si>
  <si>
    <t>IF($AE4NQ$2,$AJ4,)</t>
  </si>
  <si>
    <t>IF($AE4NR$2,$C4,)</t>
  </si>
  <si>
    <t>IF($AE4NS$2,$O4,)</t>
  </si>
  <si>
    <t>IF($AE4NT$2,$P4,)</t>
  </si>
  <si>
    <t>IF($AE4NU$2,$Q4,)</t>
  </si>
  <si>
    <t>IF($AE4NV$2,$R4,)</t>
  </si>
  <si>
    <t>IF($AE4NW$2,IF($M4Contract,($AM4+$AN4),(IF($M4National/International,($GF4+$GG4),(IF($M4Commercial,($DW4+$ET4),))))),)</t>
  </si>
  <si>
    <t>IF($AE4NX$2,IF($M4Contract,$AV4,(IF($M4National/International,$GJ4,(IF($M4Commercial,$DY4,))))),)</t>
  </si>
  <si>
    <t>IF($AE4NY$2,IF($M4Contract,$AL4,(IF($M4National/International,$GE4,(IF($M4Commercial,$DV4,))))),)</t>
  </si>
  <si>
    <t>IF($AE4NZ$2,IF($M4Contract,$AK4,(IF($M4National/International,$GD4,(IF($M4Commercial,$DU4,))))),)</t>
  </si>
  <si>
    <t>IF($AE4OA$2,IF($M4Contract,$BK4,(IF($M4National/International,$GT4,(IF($M4Commercial,$EC4,))))),)</t>
  </si>
  <si>
    <t>IF($AE4OB$2,IF($M4Contract,$BJ4,(IF($M4National/International,$GS4,(IF($M4Commercial,$EB4,))))),)</t>
  </si>
  <si>
    <t>IF($AE4OC$2,IF($M4Contract,$CH4,(IF($M4National/International,$HO4,(IF($M4Commercial,$EJ4,))))),)</t>
  </si>
  <si>
    <t>IFERROR(VLOOKUP($X4,$W:$ZJ,OC$1,FALSE),)</t>
  </si>
  <si>
    <t>IF($AE4OE$2,IF($M4Contract,$CR4,(IF($M4National/International,$HY4,(IF($M4Commercial,$ER4,))))),)</t>
  </si>
  <si>
    <t>IF($AE4OF$2,IF($M4Contract,$CK4,(IF($M4National/International,$HR4,(IF($M4Commercial,$EN4,))))),)</t>
  </si>
  <si>
    <t>IF($AE4OG$2,IF($M4Contract,$CM4,(IF($M4National/International,$HS4,(IF($M4Commercial,$EP4,))))),)</t>
  </si>
  <si>
    <t>IF($AE4OH$2,IF($M4Contract,$CO4,(IF($M4National/International,IF($HX4,$JI4,$HX4),(IF($M4Commercial,$EQ4,))))),)</t>
  </si>
  <si>
    <t>IF($AE4OI$2,IFERROR(INDEX('Mapping</t>
  </si>
  <si>
    <t>IF($AE4OJ$2,$S4,)</t>
  </si>
  <si>
    <t>IF($AE4OK$2,$AI4,)</t>
  </si>
  <si>
    <t>IF($AE4OL$2,1,)</t>
  </si>
  <si>
    <t>IF($AE4OM$2,OFF,)</t>
  </si>
  <si>
    <t>IF($AE4ON$2,$AA4,)</t>
  </si>
  <si>
    <t>IF($AE4OP$2,$AJ4,)</t>
  </si>
  <si>
    <t>IF($AE4OQ$2,$C4,)</t>
  </si>
  <si>
    <t>IF($AE4OR$2,$O4,)</t>
  </si>
  <si>
    <t>IF($AE4OS$2,$P4,)</t>
  </si>
  <si>
    <t>IF($AE4OT$2,$Q4,)</t>
  </si>
  <si>
    <t>IF($AE4OU$2,$R4,)</t>
  </si>
  <si>
    <t>IF($AE4OV$2,IF($M4Contract,($AM4+$AN4),(IF($M4National/International,($GF4+$GG4),(IF($M4Commercial,($DW4+$ET4),))))),)</t>
  </si>
  <si>
    <t>IF($AE4OW$2,IF($M4Contract,$AK4,(IF($M4National/International,$GD4,(IF($M4Commercial,$DU4,))))),)</t>
  </si>
  <si>
    <t>IFERROR(VLOOKUP($X4,$W:$ZJ,OW$1,FALSE),)</t>
  </si>
  <si>
    <t>IF($AE4OY$2,IF($M4Contract,($BQ4+$BT4+$BV4),(IF($M4National/International,($GZ4+$HA4),(IF($M4Commercial,$ED4,))))),)</t>
  </si>
  <si>
    <t>IF($AE4OZ$2,IF($M4Contract,$BK4,(IF($M4National/International,$GT4,(IF($M4Commercial,$EC4,))))),)</t>
  </si>
  <si>
    <t>IF($AE4PA$2,IF($M4Contract,$BJ4,(IF($M4National/International,$GS4,(IF($M4Commercial,$EB4,))))),)</t>
  </si>
  <si>
    <t>IF($AE4PB$2,IF($M4Contract,$CH4,(IF($M4National/International,$HO4,(IF($M4Commercial,$EJ4,))))),)</t>
  </si>
  <si>
    <t>IFERROR(VLOOKUP($X4,$W:$ZJ,PB$1,FALSE),)</t>
  </si>
  <si>
    <t>IF($AE4PD$2,IF($M4Contract,$CR4,(IF($M4National/International,$HY4,(IF($M4Commercial,$ER4,))))),)</t>
  </si>
  <si>
    <t>IF($AE4PE$2,IF($M4Contract,$CK4,(IF($M4National/International,$HR4,(IF($M4Commercial,$EN4,))))),)</t>
  </si>
  <si>
    <t>IF($AE4PF$2,IF($M4Contract,$CM4,(IF($M4National/International,$HS4,(IF($M4Commercial,$EP4,))))),)</t>
  </si>
  <si>
    <t>IF($AE4PG$2,IF($M4Contract,$CO4,(IF($M4National/International,IF($HX4,$JI4,$HX4),(IF($M4Commercial,$EQ4,))))),)</t>
  </si>
  <si>
    <t>IFERROR(VLOOKUP($X4,$W:$ZJ,PG$1,FALSE),)</t>
  </si>
  <si>
    <t>IF($AE4PI$2,$AB4,)</t>
  </si>
  <si>
    <t>IF($AE4PJ$2,$S4,)</t>
  </si>
  <si>
    <t>IF($AE4PK$2,$AI4,)</t>
  </si>
  <si>
    <t>IF($AE4PL$2,1,)</t>
  </si>
  <si>
    <t>IF($AE4PM$2,OFF,)</t>
  </si>
  <si>
    <t>IF($AE4PN$2,$AA4,)</t>
  </si>
  <si>
    <t>IF($AE4ST$2,$AJ4,)</t>
  </si>
  <si>
    <t>IF($AE4SU$2,$C4,)</t>
  </si>
  <si>
    <t>IF($AE4SV$2,$O4,)</t>
  </si>
  <si>
    <t>IF($AE4SW$2,$P4,)</t>
  </si>
  <si>
    <t>IF($AE4SX$2,$Q4,)</t>
  </si>
  <si>
    <t>IF($AE4SY$2,$R4,)</t>
  </si>
  <si>
    <t>IF($AE4SZ$2,IF($M4Contract,($AM4+$AN4),(IF($M4National/International,($GF4+$GG4),(IF($M4Commercial,($DW4+$ET4),))))),)</t>
  </si>
  <si>
    <t>IF($AE4TA$2,IF($M4Contract,$AV4,(IF($M4National/International,$GJ4,(IF($M4Commercial,$DY4,))))),)</t>
  </si>
  <si>
    <t>IF($AE4TB$2,IF($M4Contract,($BF4+$BG4+$BH4+$BI4),(IF($M4National/International,($GM4+$GN4),(IF($M4Commercial,$EA4,))))),)</t>
  </si>
  <si>
    <t>IF($AE4TC$2,IF($M4Contract,($BD4+$BE4),(IF($M4National/International,($GQ4+$GR4),(IF($M4Commercial,($DZ4+$ES4),))))),)</t>
  </si>
  <si>
    <t>IF($AE4TD$2,IF($M4Contract,$AK4,(IF($M4National/International,$GD4,(IF($M4Commercial,$DU4,))))),)</t>
  </si>
  <si>
    <t>IF($AE4TE$2,IF($M4Contract,$BJ4,(IF($M4National/International,$GS4,(IF($M4Commercial,$EB4,))))),)</t>
  </si>
  <si>
    <t>IF($AE4TF$2,IF($M4Contract,$CH4,(IF($M4National/International,$HO4,(IF($M4Commercial,$EJ4,))))),)</t>
  </si>
  <si>
    <t>IFERROR(VLOOKUP($X4,$W:$ZJ,TF$1,FALSE),)</t>
  </si>
  <si>
    <t>IF($AE4TH$2,IF($M4Contract,$CJ4,(IF($M4National/International,$HQ4,(IF($M4Commercial,$EL4,))))),)</t>
  </si>
  <si>
    <t>IF($AE4TI$2,IF($M4Contract,$CR4,(IF($M4National/International,$HY4,(IF($M4Commercial,$ER4,))))),)</t>
  </si>
  <si>
    <t>IF($AE4TJ$2,IF($M4Contract,$CK4,(IF($M4National/International,$HR4,(IF($M4Commercial,$EN4,))))),)</t>
  </si>
  <si>
    <t>IF($AE4TK$2,IF($M4Contract,$CM4,(IF($M4National/International,$HS4,(IF($M4Commercial,$EP4,))))),)</t>
  </si>
  <si>
    <t>IF($AE4TL$2,1,)</t>
  </si>
  <si>
    <t>IF($AE4TM$2,OFF,)</t>
  </si>
  <si>
    <t>IF($AE4TN$2,$AJ4,)</t>
  </si>
  <si>
    <t>IF($AE4TO$2,$C4,)</t>
  </si>
  <si>
    <t>IF($AE4TP$2,$O4,)</t>
  </si>
  <si>
    <t>IF($AE4TQ$2,$P4,)</t>
  </si>
  <si>
    <t>IF($AE4TR$2,$Q4,)</t>
  </si>
  <si>
    <t>IF($AE4TS$2,$R4,)</t>
  </si>
  <si>
    <t>IF($AE4TT$2,IF($M4Contract,($AM4+$AN4),(IF($M4National/International,($GF4+$GG4),(IF($M4Commercial,($DW4+$ET4),))))),)</t>
  </si>
  <si>
    <t>IFERROR(VLOOKUP($X4,$W:$ZJ,TT$1,FALSE),)</t>
  </si>
  <si>
    <t>IF($AE4TV$2,IF($M4Contract,$AL4,(IF($M4National/International,$GE4,(IF($M4Commercial,$DV4,))))),)</t>
  </si>
  <si>
    <t>IFERROR(VLOOKUP($X4,$W:$ZJ,TV$1,FALSE),)</t>
  </si>
  <si>
    <t>IF($AE4TX$2,IF($M4Contract,$AK4,(IF($M4National/International,$GD4,(IF($M4Commercial,$DU4,))))),)</t>
  </si>
  <si>
    <t>IFERROR(VLOOKUP($X4,$W:$ZJ,TX$1,FALSE),)</t>
  </si>
  <si>
    <t>IF($AE4TZ$2,IF($M4Contract,($BL4+$BM4+$BN4+$BO4+$BP4+$BU4),(IF($M4National/International,($GU4+$GV4+$GW4+$GX4+$GY4),(IF($M4Commercial,($EU4+$EV4),))))),)</t>
  </si>
  <si>
    <t>IFERROR(VLOOKUP($X4,$W:$ZJ,TZ$1,FALSE),)</t>
  </si>
  <si>
    <t>IF($AE4UB$2,IF($M4Contract,$BK4,(IF($M4National/International,$GT4,(IF($M4Commercial,$EC4,))))),)</t>
  </si>
  <si>
    <t>IFERROR(VLOOKUP($X4,$W:$ZJ,UB$1,FALSE),)</t>
  </si>
  <si>
    <t>IF($AE4UD$2,IF($M4Contract,($BX4+$BZ4+$CB4+$CC4+$CD4+$CE4),(IF($M4National/International,($HD4+$HE4+$HF4+$HG4+$HH4+$HI4),(IF($M4Commercial,$EF4,))))),)</t>
  </si>
  <si>
    <t>IFERROR(VLOOKUP($X4,$W:$ZJ,UD$1,FALSE),)</t>
  </si>
  <si>
    <t>IF($AE4UF$2,IF($M4Contract,$CH4,(IF($M4National/International,$HO4,(IF($M4Commercial,$EJ4,))))),)</t>
  </si>
  <si>
    <t>IFERROR(VLOOKUP($X4,$W:$ZJ,UF$1,FALSE),)</t>
  </si>
  <si>
    <t>IF($AE4UH$2,IF($M4Contract,$CK4,(IF($M4National/International,$HR4,(IF($M4Commercial,$EN4,))))),)</t>
  </si>
  <si>
    <t>IF($AE4UI$2,IF($M4Contract,$CR4,(IF($M4National/International,$HY4,(IF($M4Commercial,$ER4,))))),)</t>
  </si>
  <si>
    <t>IF($AE4UJ$2,IF($M4Contract,$CM4,(IF($M4National/International,$HS4,(IF($M4Commercial,$EP4,))))),)</t>
  </si>
  <si>
    <t>IF($AE4UK$2,IF($M4Contract,$CO4,(IF($M4National/International,IF($HX4,$JI4,$HX4),(IF($M4Commercial,$EQ4,))))),)</t>
  </si>
  <si>
    <t>IFERROR(VLOOKUP($X4,$W:$ZJ,UK$1,FALSE),)</t>
  </si>
  <si>
    <t>IF($AE4UM$2,$S4,)</t>
  </si>
  <si>
    <t>IF($AE4UN$2,$AI4,)</t>
  </si>
  <si>
    <t>IF($AE4UO$2,1,)</t>
  </si>
  <si>
    <t>IF($AE4UP$2,OFF,)</t>
  </si>
  <si>
    <t>IF($AE4UQ$2,$AJ4,)</t>
  </si>
  <si>
    <t>IF($AE4UR$2,$C4,)</t>
  </si>
  <si>
    <t>IF($AE4US$2,$O4,)</t>
  </si>
  <si>
    <t>IF($AE4UT$2,$P4,)</t>
  </si>
  <si>
    <t>IF($AE4UU$2,$Q4,)</t>
  </si>
  <si>
    <t>IF($AE4UV$2,$R4,)</t>
  </si>
  <si>
    <t>IF($AE4UW$2,IF($M4Contract,($AM4+$AN4),(IF($M4National/International,($GF4+$GG4),(IF($M4Commercial,($DW4+$ET4),))))),)</t>
  </si>
  <si>
    <t>IF($AE4UX$2,IF($M4Contract,$AV4,(IF($M4National/International,$GJ4,(IF($M4Commercial,$DY4,))))),)</t>
  </si>
  <si>
    <t>IFERROR(VLOOKUP($X4,$W:$ZJ,UX$1,FALSE),)</t>
  </si>
  <si>
    <t>IF($AE4UZ$2,IF($M4Contract,($AO4+$AP4+$AQ4+$AR4+$AS4),(IF($M4National/International,($GH4+$GI4),(IF($M4Commercial,$DX4,))))),)</t>
  </si>
  <si>
    <t>IFERROR(VLOOKUP($X4,$W:$ZJ,UZ$1,FALSE),)</t>
  </si>
  <si>
    <t>IF($AE4VB$2,IF($M4Contract,$AK4,(IF($M4National/International,$GD4,(IF($M4Commercial,$DU4,))))),)</t>
  </si>
  <si>
    <t>IFERROR(VLOOKUP($X4,$W:$ZJ,VB$1,FALSE),)</t>
  </si>
  <si>
    <t>IF($AE4VD$2,IF($M4Contract,($BQ4+$BT4+$BV4),(IF($M4National/International,($GZ4+$HA4),(IF($M4Commercial,$ED4,))))),)</t>
  </si>
  <si>
    <t>IFERROR(VLOOKUP($X4,$W:$ZJ,VD$1,FALSE),)</t>
  </si>
  <si>
    <t>IF($AE4VF$2,IF($M4Contract,$BK4,(IF($M4National/International,$GT4,(IF($M4Commercial,$EC4,))))),)</t>
  </si>
  <si>
    <t>IF($AE4VG$2,IF($M4Contract,($BX4+$BZ4+$CB4+$CC4+$CD4+$CE4),(IF($M4National/International,($HD4+$HE4+$HF4+$HG4+$HH4+$HI4),(IF($M4Commercial,$EF4,))))),)</t>
  </si>
  <si>
    <t>IF($AE4VH$2,IF($M4Contract,$BJ4,(IF($M4National/International,$GS4,(IF($M4Commercial,$EB4,))))),)</t>
  </si>
  <si>
    <t>IF($AE4VI$2,IF($M4Contract,$CG4,(IF($M4National/International,$HN4,(IF($M4Commercial,$EI4,))))),)</t>
  </si>
  <si>
    <t>IF($AE4VJ$2,IF($M4Contract,$CH4,(IF($M4National/International,$HO4,(IF($M4Commercial,$EJ4,))))),)</t>
  </si>
  <si>
    <t>IFERROR(VLOOKUP($X4,$W:$ZJ,VJ$1,FALSE),)</t>
  </si>
  <si>
    <t>IF($AE4VL$2,IF($M4Contract,$CR4,(IF($M4National/International,$HY4,(IF($M4Commercial,$ER4,))))),)</t>
  </si>
  <si>
    <t>IF($AE4VM$2,IF($M4Contract,$CK4,(IF($M4National/International,$HR4,(IF($M4Commercial,$EN4,))))),)</t>
  </si>
  <si>
    <t>IF($AE4VN$2,IF($M4Contract,$CM4,(IF($M4National/International,$HS4,(IF($M4Commercial,$EP4,))))),)</t>
  </si>
  <si>
    <t>IF($AE4VO$2,IF($M4Contract,$CO4,(IF($M4National/International,IF($HX4,$JI4,$HX4),(IF($M4Commercial,$EQ4,))))),)</t>
  </si>
  <si>
    <t>IFERROR(VLOOKUP($X4,$W:$ZJ,VO$1,FALSE),)</t>
  </si>
  <si>
    <t>IF($AE4VQ$2,Nation,)</t>
  </si>
  <si>
    <t>IF($AE4VR$2,$S4,)</t>
  </si>
  <si>
    <t>IF($AE4VS$2,$AI4,)</t>
  </si>
  <si>
    <t>IF($AE4VT$2,1,)</t>
  </si>
  <si>
    <t>IF($AE4VU$2,OFF,)</t>
  </si>
  <si>
    <t>IF($AE4XV$2,$AJ4,)</t>
  </si>
  <si>
    <t>IF($AE4XW$2,$C4,)</t>
  </si>
  <si>
    <t>IF($AE4XX$2,$G4,)</t>
  </si>
  <si>
    <t>IF($AE4XZ$2,IF($M4Contract,($AM4+$AN4),(IF($M4National/International,($GF4+$GG4),(IF($M4Commercial,($DW4+$ET4),))))),)</t>
  </si>
  <si>
    <t>IF($AE4YA$2,IF($M4Contract,$AK4,(IF($M4National/International,$GD4,(IF($M4Commercial,$DU4,))))),)</t>
  </si>
  <si>
    <t>IFERROR(VLOOKUP($X4,$W:$ZJ,YA$1,FALSE),)</t>
  </si>
  <si>
    <t>IF($AE4YC$2,IF($M4Contract,($BQ4+$BT4+$BV4),(IF($M4National/International,($GZ4+$HA4),(IF($M4Commercial,$ED4,))))),)</t>
  </si>
  <si>
    <t>IF($AE4YD$2,IF($M4Contract,$BK4,(IF($M4National/International,$GT4,(IF($M4Commercial,$EC4,))))),)</t>
  </si>
  <si>
    <t>IF($AE4YE$2,IF($M4Contract,$BJ4,(IF($M4National/International,$GS4,(IF($M4Commercial,$EB4,))))),)</t>
  </si>
  <si>
    <t>IFERROR(VLOOKUP($X4,$W:$ZJ,YE$1,FALSE),)</t>
  </si>
  <si>
    <t>IF($AE4YG$2,IF($M4Contract,$CH4,(IF($M4National/International,$HO4,(IF($M4Commercial,$EJ4,))))),)</t>
  </si>
  <si>
    <t>IFERROR(VLOOKUP($X4,$W:$ZJ,YG$1,FALSE),)</t>
  </si>
  <si>
    <t>IF($AE4YI$2,IF($M4Contract,$CK4,(IF($M4National/International,$HR4,(IF($M4Commercial,$EN4,))))),)</t>
  </si>
  <si>
    <t>IF($AE4YJ$2,IF($M4Contract,$CR4,(IF($M4National/International,$HY4,(IF($M4Commercial,$ER4,))))),)</t>
  </si>
  <si>
    <t>IF($AE4YK$2,IF($M4Contract,$CM4,(IF($M4National/International,$HS4,(IF($M4Commercial,$EP4,))))),)</t>
  </si>
  <si>
    <t>IF($AE4YL$2,IF($M4Contract,$CO4,(IF($M4National/International,IF($HX4,$JI4,$HX4),(IF($M4Commercial,$EQ4,))))),)</t>
  </si>
  <si>
    <t>IF($AE4YM$2,$S4,)</t>
  </si>
  <si>
    <t>IF($AE4YN$2,$AI4,)</t>
  </si>
  <si>
    <t>IF($AE4YP$2,OFF,)</t>
  </si>
  <si>
    <t>Note: all excel formulas on this sheet have had any "=" signs replaced with blanks.</t>
  </si>
  <si>
    <t>Section Header</t>
  </si>
  <si>
    <t>UNASSIGNED</t>
  </si>
  <si>
    <t>Netherlands</t>
  </si>
  <si>
    <t>France</t>
  </si>
  <si>
    <t>Italy</t>
  </si>
  <si>
    <t>Spain</t>
  </si>
  <si>
    <t>United Kingdom</t>
  </si>
  <si>
    <t>KATS FORMULA-pasted incorrectly-Left for posterity</t>
  </si>
  <si>
    <t>Description of Python Code</t>
  </si>
  <si>
    <t xml:space="preserve">This takes the Assets that were combined in a previous step based on statement type. It then creates a new column that sections the three levels of asset values for each row of data. </t>
  </si>
  <si>
    <t>This uses the analyzed country that was populated based on the country code. It cretaes a concatenated column that aligns with the levels of asset category and the country,</t>
  </si>
  <si>
    <t>This the mapping table "Risk Calc Model 2.0" from the Mapping 2 tab. The table was copy and pasted in as an array to Python.</t>
  </si>
  <si>
    <t>This is mapped in from the column "Pilot?" which simply lists Stated or Adjusted</t>
  </si>
  <si>
    <t>Statement Year</t>
  </si>
  <si>
    <t>Combined Total assets mapped in based on Contract, Commercial or National/International</t>
  </si>
  <si>
    <t>this uses the shift function in Python whereby we take the Statement year and subtract one year from that value. Then the code searches for the Total assets where all columns align to that previous year.</t>
  </si>
  <si>
    <t>This maps in the current assests from the Commercial/Contract/National Side</t>
  </si>
  <si>
    <t>This uses the shift function in Python whereby we take the Statement year and subtract one year from that value. Then the code searches for the Sales where all columns align to that previous year.</t>
  </si>
  <si>
    <t>This formats the data's data in %m%d%y</t>
  </si>
  <si>
    <t>The Country Assignment table is copy and pasted into the Python code. This uses the Account Office and assigns the country accordingly.</t>
  </si>
  <si>
    <t>This looks at the ISO country and maps in the respective currency</t>
  </si>
  <si>
    <t>This uses a call for the current year based on when the code is run.</t>
  </si>
  <si>
    <t>This uses a call for the current month based on when the code is run.</t>
  </si>
  <si>
    <t>Manual Lookup</t>
  </si>
  <si>
    <t>*Manual Lookup</t>
  </si>
  <si>
    <t>create a blank column</t>
  </si>
  <si>
    <t>This creates a concatenated column that includees principal ID with the Statement Year</t>
  </si>
  <si>
    <t>This creates a concatenated column that includees principal ID with the Statement prior Year</t>
  </si>
  <si>
    <t>This keeps the row aligned with max assets in USD-even when split by National/Contract/Commercial</t>
  </si>
  <si>
    <t>This finds within a respective principal ID the highest value of the Asset column and returns that value</t>
  </si>
  <si>
    <t>ISO Country</t>
  </si>
  <si>
    <t>Input whether the row is State or Adjusted</t>
  </si>
  <si>
    <t>Data Provided 1. All six raw files combined together, and data is split with consideration to whether it is Contract, Commercial, National/International</t>
  </si>
  <si>
    <t xml:space="preserve">This uses a shift function whereby the Statement Year is subtracted by one. The function then searches all rows for matching principal ID with a net income for the year prior. </t>
  </si>
  <si>
    <r>
      <rPr>
        <b/>
        <sz val="11"/>
        <color theme="1"/>
        <rFont val="Calibri"/>
        <family val="2"/>
        <scheme val="minor"/>
      </rPr>
      <t>Contract:</t>
    </r>
    <r>
      <rPr>
        <sz val="11"/>
        <color theme="1"/>
        <rFont val="Calibri"/>
        <family val="2"/>
        <scheme val="minor"/>
      </rPr>
      <t xml:space="preserve"> Net Income Before Taxes+Interest Expense (+-) + Depreciation and Amortization </t>
    </r>
    <r>
      <rPr>
        <b/>
        <sz val="11"/>
        <color theme="1"/>
        <rFont val="Calibri"/>
        <family val="2"/>
        <scheme val="minor"/>
      </rPr>
      <t xml:space="preserve">Commercial: </t>
    </r>
    <r>
      <rPr>
        <sz val="11"/>
        <color theme="1"/>
        <rFont val="Calibri"/>
        <family val="2"/>
        <scheme val="minor"/>
      </rPr>
      <t xml:space="preserve">Issuance of Common Shares </t>
    </r>
    <r>
      <rPr>
        <b/>
        <sz val="11"/>
        <color theme="1"/>
        <rFont val="Calibri"/>
        <family val="2"/>
        <scheme val="minor"/>
      </rPr>
      <t xml:space="preserve">National: </t>
    </r>
    <r>
      <rPr>
        <sz val="11"/>
        <color theme="1"/>
        <rFont val="Calibri"/>
        <family val="2"/>
        <scheme val="minor"/>
      </rPr>
      <t>EBITDA (EBIT + Depreciation Amortization and Impairment)</t>
    </r>
  </si>
  <si>
    <r>
      <rPr>
        <b/>
        <sz val="11"/>
        <color theme="1"/>
        <rFont val="Calibri"/>
        <family val="2"/>
        <scheme val="minor"/>
      </rPr>
      <t xml:space="preserve">Contract: </t>
    </r>
    <r>
      <rPr>
        <sz val="11"/>
        <color theme="1"/>
        <rFont val="Calibri"/>
        <family val="2"/>
        <scheme val="minor"/>
      </rPr>
      <t xml:space="preserve">Revenues </t>
    </r>
    <r>
      <rPr>
        <b/>
        <sz val="11"/>
        <color theme="1"/>
        <rFont val="Calibri"/>
        <family val="2"/>
        <scheme val="minor"/>
      </rPr>
      <t xml:space="preserve">Commercial: </t>
    </r>
    <r>
      <rPr>
        <sz val="11"/>
        <color theme="1"/>
        <rFont val="Calibri"/>
        <family val="2"/>
        <scheme val="minor"/>
      </rPr>
      <t xml:space="preserve">Depreciation and Amortization </t>
    </r>
    <r>
      <rPr>
        <b/>
        <sz val="11"/>
        <color theme="1"/>
        <rFont val="Calibri"/>
        <family val="2"/>
        <scheme val="minor"/>
      </rPr>
      <t xml:space="preserve">National: </t>
    </r>
    <r>
      <rPr>
        <sz val="11"/>
        <color theme="1"/>
        <rFont val="Calibri"/>
        <family val="2"/>
        <scheme val="minor"/>
      </rPr>
      <t>Net Profit (Loss) Before Dividends</t>
    </r>
  </si>
  <si>
    <r>
      <rPr>
        <b/>
        <sz val="11"/>
        <color theme="1"/>
        <rFont val="Calibri"/>
        <family val="2"/>
        <scheme val="minor"/>
      </rPr>
      <t xml:space="preserve">Contract: </t>
    </r>
    <r>
      <rPr>
        <sz val="11"/>
        <color theme="1"/>
        <rFont val="Calibri"/>
        <family val="2"/>
        <scheme val="minor"/>
      </rPr>
      <t xml:space="preserve">Revenues </t>
    </r>
    <r>
      <rPr>
        <b/>
        <sz val="11"/>
        <color theme="1"/>
        <rFont val="Calibri"/>
        <family val="2"/>
        <scheme val="minor"/>
      </rPr>
      <t xml:space="preserve">Commercial: </t>
    </r>
    <r>
      <rPr>
        <sz val="11"/>
        <color theme="1"/>
        <rFont val="Calibri"/>
        <family val="2"/>
        <scheme val="minor"/>
      </rPr>
      <t xml:space="preserve">Sales </t>
    </r>
    <r>
      <rPr>
        <b/>
        <sz val="11"/>
        <color theme="1"/>
        <rFont val="Calibri"/>
        <family val="2"/>
        <scheme val="minor"/>
      </rPr>
      <t xml:space="preserve">National/International: </t>
    </r>
    <r>
      <rPr>
        <sz val="11"/>
        <color theme="1"/>
        <rFont val="Calibri"/>
        <family val="2"/>
        <scheme val="minor"/>
      </rPr>
      <t>Revenue (Turnover)</t>
    </r>
  </si>
  <si>
    <t>This maps in based on Commercial, Contract or National -all values are the same for each</t>
  </si>
  <si>
    <t>Taken from the Datadate in where it parses of the month</t>
  </si>
  <si>
    <t>Uses the current year of when the code is run</t>
  </si>
  <si>
    <t>Uses the current month of when the code was run</t>
  </si>
  <si>
    <t>Combines Cases and CDs and Marketable Securities</t>
  </si>
  <si>
    <r>
      <rPr>
        <b/>
        <sz val="11"/>
        <color theme="1"/>
        <rFont val="Calibri"/>
        <family val="2"/>
        <scheme val="minor"/>
      </rPr>
      <t xml:space="preserve">Contract: </t>
    </r>
    <r>
      <rPr>
        <sz val="11"/>
        <color theme="1"/>
        <rFont val="Calibri"/>
        <family val="2"/>
        <scheme val="minor"/>
      </rPr>
      <t xml:space="preserve">Goodwill+Other Intangible Fixed Assets </t>
    </r>
    <r>
      <rPr>
        <b/>
        <sz val="11"/>
        <color theme="1"/>
        <rFont val="Calibri"/>
        <family val="2"/>
        <scheme val="minor"/>
      </rPr>
      <t xml:space="preserve">Commercial: </t>
    </r>
    <r>
      <rPr>
        <sz val="11"/>
        <color theme="1"/>
        <rFont val="Calibri"/>
        <family val="2"/>
        <scheme val="minor"/>
      </rPr>
      <t xml:space="preserve">Goodwill </t>
    </r>
    <r>
      <rPr>
        <b/>
        <sz val="11"/>
        <color theme="1"/>
        <rFont val="Calibri"/>
        <family val="2"/>
        <scheme val="minor"/>
      </rPr>
      <t xml:space="preserve">National: </t>
    </r>
    <r>
      <rPr>
        <sz val="11"/>
        <color theme="1"/>
        <rFont val="Calibri"/>
        <family val="2"/>
        <scheme val="minor"/>
      </rPr>
      <t>Goodwill + Other Intangibles</t>
    </r>
  </si>
  <si>
    <t>this takes a shift function that identifies the year prior and pulls in the Total assets based on principal id</t>
  </si>
  <si>
    <r>
      <t xml:space="preserve">Contract: </t>
    </r>
    <r>
      <rPr>
        <sz val="11"/>
        <color theme="1"/>
        <rFont val="Calibri"/>
        <family val="2"/>
        <scheme val="minor"/>
      </rPr>
      <t xml:space="preserve">Accounts Payable, Trade+ Accounts Payable- Related Parties+Accounts Payable Other </t>
    </r>
    <r>
      <rPr>
        <b/>
        <sz val="11"/>
        <color theme="1"/>
        <rFont val="Calibri"/>
        <family val="2"/>
        <scheme val="minor"/>
      </rPr>
      <t xml:space="preserve">Commercial: </t>
    </r>
    <r>
      <rPr>
        <sz val="11"/>
        <color theme="1"/>
        <rFont val="Calibri"/>
        <family val="2"/>
        <scheme val="minor"/>
      </rPr>
      <t xml:space="preserve">Accounts Payable </t>
    </r>
    <r>
      <rPr>
        <b/>
        <sz val="11"/>
        <color theme="1"/>
        <rFont val="Calibri"/>
        <family val="2"/>
        <scheme val="minor"/>
      </rPr>
      <t xml:space="preserve">National/International: </t>
    </r>
    <r>
      <rPr>
        <sz val="11"/>
        <color theme="1"/>
        <rFont val="Calibri"/>
        <family val="2"/>
        <scheme val="minor"/>
      </rPr>
      <t>Tade Accounts Payable + Other Accounts Receivable</t>
    </r>
  </si>
  <si>
    <t>Liabilities for all three types</t>
  </si>
  <si>
    <t>Uses same Total Liabilities for all three types.</t>
  </si>
  <si>
    <t>Uses same Depreciation for all three types</t>
  </si>
  <si>
    <t>Uses same operating income for all three types</t>
  </si>
  <si>
    <t>Uses same interest expense for all three types</t>
  </si>
  <si>
    <t>input column so all rows read 1</t>
  </si>
  <si>
    <t>input column so all rows read "OFF"</t>
  </si>
  <si>
    <t>Takes the year of the datadate</t>
  </si>
  <si>
    <t>takes the current year of when the code is run</t>
  </si>
  <si>
    <t>takes the current month of when the code was run</t>
  </si>
  <si>
    <t>takes the prior years statement date and find the inventory for matching principal id</t>
  </si>
  <si>
    <r>
      <t xml:space="preserve">Contract: </t>
    </r>
    <r>
      <rPr>
        <sz val="11"/>
        <color theme="1"/>
        <rFont val="Calibri"/>
        <family val="2"/>
        <scheme val="minor"/>
      </rPr>
      <t xml:space="preserve">Accounts Receiveable-Trade+Accounts Receieable Other+Accounts and Notes Receiveable-Relationed Parties+Accounts and Notes Receiveable- Officers and Employees+Accounts Recevieable Stockholders </t>
    </r>
    <r>
      <rPr>
        <b/>
        <sz val="11"/>
        <color theme="1"/>
        <rFont val="Calibri"/>
        <family val="2"/>
        <scheme val="minor"/>
      </rPr>
      <t xml:space="preserve">Commercial </t>
    </r>
    <r>
      <rPr>
        <sz val="11"/>
        <color theme="1"/>
        <rFont val="Calibri"/>
        <family val="2"/>
        <scheme val="minor"/>
      </rPr>
      <t xml:space="preserve">Accounts Receiveable </t>
    </r>
    <r>
      <rPr>
        <b/>
        <sz val="11"/>
        <color theme="1"/>
        <rFont val="Calibri"/>
        <family val="2"/>
        <scheme val="minor"/>
      </rPr>
      <t xml:space="preserve">National International: </t>
    </r>
    <r>
      <rPr>
        <sz val="11"/>
        <color theme="1"/>
        <rFont val="Calibri"/>
        <family val="2"/>
        <scheme val="minor"/>
      </rPr>
      <t>Trade Accounts Receiveable+Other Accounts Receiveable</t>
    </r>
  </si>
  <si>
    <t>Looks at the prior years accounts receivable and returns based on principal id</t>
  </si>
  <si>
    <t>All three statement types include Cash+ CDs and Marketable Securities</t>
  </si>
  <si>
    <t>Takes the prior years statement date and find the assets for matching principal id</t>
  </si>
  <si>
    <t xml:space="preserve">Takes the prior years Accounts Payable </t>
  </si>
  <si>
    <r>
      <t>Contract:</t>
    </r>
    <r>
      <rPr>
        <sz val="11"/>
        <color theme="1"/>
        <rFont val="Calibri"/>
        <family val="2"/>
        <scheme val="minor"/>
      </rPr>
      <t xml:space="preserve">Revolving Line of Credit+ Equipment Debt+ Notes Payable Other+ Real Estate Debt+Other Interest Bearing Debt+Other Lont Term Debt (Non Interest Bearing) </t>
    </r>
    <r>
      <rPr>
        <b/>
        <sz val="11"/>
        <color theme="1"/>
        <rFont val="Calibri"/>
        <family val="2"/>
        <scheme val="minor"/>
      </rPr>
      <t xml:space="preserve">Commercial: </t>
    </r>
    <r>
      <rPr>
        <sz val="11"/>
        <color theme="1"/>
        <rFont val="Calibri"/>
        <family val="2"/>
        <scheme val="minor"/>
      </rPr>
      <t>Long Term Debt and Notes Payable</t>
    </r>
    <r>
      <rPr>
        <b/>
        <sz val="11"/>
        <color theme="1"/>
        <rFont val="Calibri"/>
        <family val="2"/>
        <scheme val="minor"/>
      </rPr>
      <t xml:space="preserve"> National: </t>
    </r>
    <r>
      <rPr>
        <sz val="11"/>
        <color theme="1"/>
        <rFont val="Calibri"/>
        <family val="2"/>
        <scheme val="minor"/>
      </rPr>
      <t>Loans 1-5 Years Unsecrued+Loans Over 5 Years Secured+Non Recourse Debt 1-5 year+Non Recourse Debt Over 5 Years</t>
    </r>
  </si>
  <si>
    <t>Retained Earnings for all three types</t>
  </si>
  <si>
    <t>shift function to lookup the previous year sales based on principal id</t>
  </si>
  <si>
    <t>Uses interest expense from all three types</t>
  </si>
  <si>
    <t>takes the prior statement year and returns the Net Income for the Principal Id</t>
  </si>
  <si>
    <t>Column Created to all rows set to 1</t>
  </si>
  <si>
    <t>Column Create to all rows set to OFF</t>
  </si>
  <si>
    <t>takes the current year when the code is run</t>
  </si>
  <si>
    <t>takes the current month when the code is run</t>
  </si>
  <si>
    <t>Cash+ Cd's and Marketable Securities</t>
  </si>
  <si>
    <t>Looks at Assets for all statement types</t>
  </si>
  <si>
    <r>
      <t xml:space="preserve">Contract: </t>
    </r>
    <r>
      <rPr>
        <sz val="11"/>
        <color theme="1"/>
        <rFont val="Calibri"/>
        <family val="2"/>
        <scheme val="minor"/>
      </rPr>
      <t xml:space="preserve">Revolving Line of Credit+ Equipment Debt +Notes Payable+ Real Estate Debt+ Other Interest Bearing Debt+ Other Long Term Debt (Non Interest Bearing) </t>
    </r>
    <r>
      <rPr>
        <b/>
        <sz val="11"/>
        <color theme="1"/>
        <rFont val="Calibri"/>
        <family val="2"/>
        <scheme val="minor"/>
      </rPr>
      <t xml:space="preserve">Commercial </t>
    </r>
    <r>
      <rPr>
        <sz val="11"/>
        <color theme="1"/>
        <rFont val="Calibri"/>
        <family val="2"/>
        <scheme val="minor"/>
      </rPr>
      <t xml:space="preserve">Long Term Debt and Notes Payable </t>
    </r>
    <r>
      <rPr>
        <b/>
        <sz val="11"/>
        <color theme="1"/>
        <rFont val="Calibri"/>
        <family val="2"/>
        <scheme val="minor"/>
      </rPr>
      <t xml:space="preserve"> National/ International: </t>
    </r>
    <r>
      <rPr>
        <sz val="11"/>
        <color theme="1"/>
        <rFont val="Calibri"/>
        <family val="2"/>
        <scheme val="minor"/>
      </rPr>
      <t>Long Term Debt and Notes Payable+ Loans 1-5 Years Unsecured+Loans 1-5 Years Secured+ Loans Over 5 Years Secured + Loans Over 5 Years Unsecured+Non Recourse Debt 1-5 Years+ Non Recourse Debt Over 5 Years</t>
    </r>
  </si>
  <si>
    <r>
      <rPr>
        <b/>
        <sz val="11"/>
        <color theme="1"/>
        <rFont val="Calibri"/>
        <family val="2"/>
        <scheme val="minor"/>
      </rPr>
      <t xml:space="preserve">Contract: </t>
    </r>
    <r>
      <rPr>
        <sz val="11"/>
        <color theme="1"/>
        <rFont val="Calibri"/>
        <family val="2"/>
        <scheme val="minor"/>
      </rPr>
      <t xml:space="preserve">Inventory </t>
    </r>
    <r>
      <rPr>
        <b/>
        <sz val="11"/>
        <color theme="1"/>
        <rFont val="Calibri"/>
        <family val="2"/>
        <scheme val="minor"/>
      </rPr>
      <t xml:space="preserve">Commercial </t>
    </r>
    <r>
      <rPr>
        <sz val="11"/>
        <color theme="1"/>
        <rFont val="Calibri"/>
        <family val="2"/>
        <scheme val="minor"/>
      </rPr>
      <t xml:space="preserve">Stock Inventory </t>
    </r>
    <r>
      <rPr>
        <b/>
        <sz val="11"/>
        <color theme="1"/>
        <rFont val="Calibri"/>
        <family val="2"/>
        <scheme val="minor"/>
      </rPr>
      <t xml:space="preserve">National/International: </t>
    </r>
    <r>
      <rPr>
        <sz val="11"/>
        <color theme="1"/>
        <rFont val="Calibri"/>
        <family val="2"/>
        <scheme val="minor"/>
      </rPr>
      <t>Inventory</t>
    </r>
  </si>
  <si>
    <r>
      <t>Contract:</t>
    </r>
    <r>
      <rPr>
        <sz val="11"/>
        <color theme="1"/>
        <rFont val="Calibri"/>
        <family val="2"/>
        <scheme val="minor"/>
      </rPr>
      <t xml:space="preserve"> Goodwill+Other Intangible Fixed Assets</t>
    </r>
    <r>
      <rPr>
        <b/>
        <sz val="11"/>
        <color theme="1"/>
        <rFont val="Calibri"/>
        <family val="2"/>
        <scheme val="minor"/>
      </rPr>
      <t xml:space="preserve"> Commercial: </t>
    </r>
    <r>
      <rPr>
        <sz val="11"/>
        <color theme="1"/>
        <rFont val="Calibri"/>
        <family val="2"/>
        <scheme val="minor"/>
      </rPr>
      <t xml:space="preserve">Goodwill </t>
    </r>
    <r>
      <rPr>
        <b/>
        <sz val="11"/>
        <color theme="1"/>
        <rFont val="Calibri"/>
        <family val="2"/>
        <scheme val="minor"/>
      </rPr>
      <t xml:space="preserve">National: </t>
    </r>
    <r>
      <rPr>
        <sz val="11"/>
        <color theme="1"/>
        <rFont val="Calibri"/>
        <family val="2"/>
        <scheme val="minor"/>
      </rPr>
      <t>Goodwill + Other Intangibles</t>
    </r>
  </si>
  <si>
    <t>Blank</t>
  </si>
  <si>
    <t>Input 1 for all rows</t>
  </si>
  <si>
    <t>Input OFF for all rows</t>
  </si>
  <si>
    <t>takes current date from when code was run</t>
  </si>
  <si>
    <t>Cash and Equvielents from all types</t>
  </si>
  <si>
    <t xml:space="preserve">Takes </t>
  </si>
  <si>
    <t>Takes Prior Years Cash and Securities using a shift function</t>
  </si>
  <si>
    <t>Input from original data file</t>
  </si>
  <si>
    <t>Takes Long term date from Prior year using a shift function</t>
  </si>
  <si>
    <t>Takes Prior year net sales from a shift function</t>
  </si>
  <si>
    <t>Takes piror statement years total current liabilities</t>
  </si>
  <si>
    <t>Takes the year from when the code is run</t>
  </si>
  <si>
    <t>takes the month from when the code is run</t>
  </si>
  <si>
    <t>Cash+ Cds and Marketable Securities</t>
  </si>
  <si>
    <r>
      <rPr>
        <b/>
        <sz val="11"/>
        <color theme="1"/>
        <rFont val="Calibri"/>
        <family val="2"/>
        <scheme val="minor"/>
      </rPr>
      <t>Contract:</t>
    </r>
    <r>
      <rPr>
        <sz val="11"/>
        <color theme="1"/>
        <rFont val="Calibri"/>
        <family val="2"/>
        <scheme val="minor"/>
      </rPr>
      <t xml:space="preserve"> Working Capital Line + Revolving Line of Credit + Bank Overdraft + Note Payable - Other + Current Portion Equipment Debt+ Loans and Payables - Stockholders </t>
    </r>
    <r>
      <rPr>
        <b/>
        <sz val="11"/>
        <color theme="1"/>
        <rFont val="Calibri"/>
        <family val="2"/>
        <scheme val="minor"/>
      </rPr>
      <t xml:space="preserve">Commercial: </t>
    </r>
    <r>
      <rPr>
        <sz val="11"/>
        <color theme="1"/>
        <rFont val="Calibri"/>
        <family val="2"/>
        <scheme val="minor"/>
      </rPr>
      <t xml:space="preserve">Current Bank - Unsecured + Current Bank - Secured + Current Portion of Long Term Debt - Secured + Current Portion of Non-Recourse Debt </t>
    </r>
    <r>
      <rPr>
        <b/>
        <sz val="11"/>
        <color theme="1"/>
        <rFont val="Calibri"/>
        <family val="2"/>
        <scheme val="minor"/>
      </rPr>
      <t>National:</t>
    </r>
    <r>
      <rPr>
        <sz val="11"/>
        <color theme="1"/>
        <rFont val="Calibri"/>
        <family val="2"/>
        <scheme val="minor"/>
      </rPr>
      <t xml:space="preserve"> Long Term Debt Due Within One Year + Other Short Term Interest Bearing Debt</t>
    </r>
  </si>
  <si>
    <t>using shift function to identify previous year</t>
  </si>
  <si>
    <t>Every Row "1"</t>
  </si>
  <si>
    <t>Every Row "OFF"</t>
  </si>
  <si>
    <r>
      <t xml:space="preserve">Contract: </t>
    </r>
    <r>
      <rPr>
        <sz val="11"/>
        <color theme="1"/>
        <rFont val="Calibri"/>
        <family val="2"/>
        <scheme val="minor"/>
      </rPr>
      <t xml:space="preserve">Depreciation and Amortization </t>
    </r>
    <r>
      <rPr>
        <b/>
        <sz val="11"/>
        <color theme="1"/>
        <rFont val="Calibri"/>
        <family val="2"/>
        <scheme val="minor"/>
      </rPr>
      <t xml:space="preserve">Commercial </t>
    </r>
    <r>
      <rPr>
        <sz val="11"/>
        <color theme="1"/>
        <rFont val="Calibri"/>
        <family val="2"/>
        <scheme val="minor"/>
      </rPr>
      <t xml:space="preserve">Depreciation and Amortization </t>
    </r>
    <r>
      <rPr>
        <b/>
        <sz val="11"/>
        <color theme="1"/>
        <rFont val="Calibri"/>
        <family val="2"/>
        <scheme val="minor"/>
      </rPr>
      <t xml:space="preserve">National: </t>
    </r>
    <r>
      <rPr>
        <sz val="11"/>
        <color theme="1"/>
        <rFont val="Calibri"/>
        <family val="2"/>
        <scheme val="minor"/>
      </rPr>
      <t>Depreciation, Amortization and Impairment</t>
    </r>
  </si>
  <si>
    <t>Input all rows to "1"</t>
  </si>
  <si>
    <t>Input all rows to "OFF"</t>
  </si>
  <si>
    <t>shift function to lookup the previous year liabilities based on principal id</t>
  </si>
  <si>
    <t>Amortization and Depreciation Previously populated</t>
  </si>
  <si>
    <t>Set to OFF for all rows</t>
  </si>
  <si>
    <t xml:space="preserve">Set to 1 </t>
  </si>
  <si>
    <t>Net Income from column CM previously populated Column</t>
  </si>
  <si>
    <t>Interest Expense provided</t>
  </si>
  <si>
    <t>Operating profit</t>
  </si>
  <si>
    <t>Table Mapped in from Excel Tab "Score It" to include thresholds whether to score or not (np.where clause in Python)</t>
  </si>
  <si>
    <t>Missing</t>
  </si>
  <si>
    <t>operating profit for all three types</t>
  </si>
  <si>
    <r>
      <t xml:space="preserve">Contract: </t>
    </r>
    <r>
      <rPr>
        <sz val="11"/>
        <color theme="1"/>
        <rFont val="Calibri"/>
        <family val="2"/>
        <scheme val="minor"/>
      </rPr>
      <t>Accounts Payable, Trade+ Accounts Payable- Related Parties+Accounts Payable Other</t>
    </r>
    <r>
      <rPr>
        <b/>
        <sz val="11"/>
        <color theme="1"/>
        <rFont val="Calibri"/>
        <family val="2"/>
        <scheme val="minor"/>
      </rPr>
      <t xml:space="preserve"> Commercial: </t>
    </r>
    <r>
      <rPr>
        <sz val="11"/>
        <color theme="1"/>
        <rFont val="Calibri"/>
        <family val="2"/>
        <scheme val="minor"/>
      </rPr>
      <t>Accounts Payable</t>
    </r>
    <r>
      <rPr>
        <b/>
        <sz val="11"/>
        <color theme="1"/>
        <rFont val="Calibri"/>
        <family val="2"/>
        <scheme val="minor"/>
      </rPr>
      <t xml:space="preserve"> National/International: </t>
    </r>
    <r>
      <rPr>
        <sz val="11"/>
        <color theme="1"/>
        <rFont val="Calibri"/>
        <family val="2"/>
        <scheme val="minor"/>
      </rPr>
      <t>Tade Accounts Payable + Other Accounts Receivable</t>
    </r>
  </si>
  <si>
    <t>Set all rows to 1</t>
  </si>
  <si>
    <t>Set all rows to OFF</t>
  </si>
  <si>
    <t>Year of whenever the code is run</t>
  </si>
  <si>
    <t>Month of whenever the code is run</t>
  </si>
  <si>
    <t>Cash + Cash and CDs</t>
  </si>
  <si>
    <t>Current Assets are the same across all Contract, Commercial and National</t>
  </si>
  <si>
    <t>uses shift function to find the previous years Total Assets</t>
  </si>
  <si>
    <t>Created as column named "Combo"</t>
  </si>
  <si>
    <t>Previous Years Sales already defined</t>
  </si>
  <si>
    <t>Cash already defined</t>
  </si>
  <si>
    <t>Total Assets already defined</t>
  </si>
  <si>
    <t>Current Liabilities already defined</t>
  </si>
  <si>
    <r>
      <t xml:space="preserve">Contract: </t>
    </r>
    <r>
      <rPr>
        <sz val="11"/>
        <color theme="1"/>
        <rFont val="Calibri"/>
        <family val="2"/>
        <scheme val="minor"/>
      </rPr>
      <t>Depreciation and Amortization</t>
    </r>
    <r>
      <rPr>
        <b/>
        <sz val="11"/>
        <color theme="1"/>
        <rFont val="Calibri"/>
        <family val="2"/>
        <scheme val="minor"/>
      </rPr>
      <t xml:space="preserve"> Commercial</t>
    </r>
    <r>
      <rPr>
        <sz val="11"/>
        <color theme="1"/>
        <rFont val="Calibri"/>
        <family val="2"/>
        <scheme val="minor"/>
      </rPr>
      <t xml:space="preserve">: Depreciation and Amortization </t>
    </r>
    <r>
      <rPr>
        <b/>
        <sz val="11"/>
        <color theme="1"/>
        <rFont val="Calibri"/>
        <family val="2"/>
        <scheme val="minor"/>
      </rPr>
      <t>National:</t>
    </r>
    <r>
      <rPr>
        <sz val="11"/>
        <color theme="1"/>
        <rFont val="Calibri"/>
        <family val="2"/>
        <scheme val="minor"/>
      </rPr>
      <t xml:space="preserve">Depreciation, Amortization and Impairment </t>
    </r>
  </si>
  <si>
    <r>
      <t xml:space="preserve">Contract : </t>
    </r>
    <r>
      <rPr>
        <sz val="11"/>
        <color theme="1"/>
        <rFont val="Calibri"/>
        <family val="2"/>
        <scheme val="minor"/>
      </rPr>
      <t>Operating Income</t>
    </r>
    <r>
      <rPr>
        <b/>
        <sz val="11"/>
        <color theme="1"/>
        <rFont val="Calibri"/>
        <family val="2"/>
        <scheme val="minor"/>
      </rPr>
      <t xml:space="preserve"> Commercial:</t>
    </r>
    <r>
      <rPr>
        <sz val="11"/>
        <color theme="1"/>
        <rFont val="Calibri"/>
        <family val="2"/>
        <scheme val="minor"/>
      </rPr>
      <t xml:space="preserve"> Earnings Before Interest and Taxes</t>
    </r>
    <r>
      <rPr>
        <b/>
        <sz val="11"/>
        <color theme="1"/>
        <rFont val="Calibri"/>
        <family val="2"/>
        <scheme val="minor"/>
      </rPr>
      <t xml:space="preserve"> National: </t>
    </r>
    <r>
      <rPr>
        <sz val="11"/>
        <color theme="1"/>
        <rFont val="Calibri"/>
        <family val="2"/>
        <scheme val="minor"/>
      </rPr>
      <t>Earnings Before Interest Taxes, Depreciation and Amortiatization</t>
    </r>
  </si>
  <si>
    <r>
      <t xml:space="preserve">Contract: Interest Expense Commercial: </t>
    </r>
    <r>
      <rPr>
        <sz val="11"/>
        <color theme="1"/>
        <rFont val="Calibri"/>
        <family val="2"/>
        <scheme val="minor"/>
      </rPr>
      <t>Interest Expense (-)</t>
    </r>
    <r>
      <rPr>
        <b/>
        <sz val="11"/>
        <color theme="1"/>
        <rFont val="Calibri"/>
        <family val="2"/>
        <scheme val="minor"/>
      </rPr>
      <t xml:space="preserve"> National:</t>
    </r>
    <r>
      <rPr>
        <sz val="11"/>
        <color theme="1"/>
        <rFont val="Calibri"/>
        <family val="2"/>
        <scheme val="minor"/>
      </rPr>
      <t xml:space="preserve">Gross Interest Expense </t>
    </r>
  </si>
  <si>
    <t>set to blank</t>
  </si>
  <si>
    <t>set to blanlk</t>
  </si>
  <si>
    <t>set to todays date</t>
  </si>
  <si>
    <t>blank</t>
  </si>
  <si>
    <t>set to shift and locate the sales for the year statement year prior</t>
  </si>
  <si>
    <t>shift set to pull total assests based on previous statement year</t>
  </si>
  <si>
    <r>
      <rPr>
        <b/>
        <sz val="11"/>
        <color theme="1"/>
        <rFont val="Calibri"/>
        <family val="2"/>
        <scheme val="minor"/>
      </rPr>
      <t>Contract:</t>
    </r>
    <r>
      <rPr>
        <sz val="11"/>
        <color theme="1"/>
        <rFont val="Calibri"/>
        <family val="2"/>
        <scheme val="minor"/>
      </rPr>
      <t xml:space="preserve"> Gross Profit </t>
    </r>
    <r>
      <rPr>
        <b/>
        <sz val="11"/>
        <color theme="1"/>
        <rFont val="Calibri"/>
        <family val="2"/>
        <scheme val="minor"/>
      </rPr>
      <t xml:space="preserve">Commercial: </t>
    </r>
    <r>
      <rPr>
        <sz val="11"/>
        <color theme="1"/>
        <rFont val="Calibri"/>
        <family val="2"/>
        <scheme val="minor"/>
      </rPr>
      <t xml:space="preserve">Gross Profit </t>
    </r>
    <r>
      <rPr>
        <b/>
        <sz val="11"/>
        <color theme="1"/>
        <rFont val="Calibri"/>
        <family val="2"/>
        <scheme val="minor"/>
      </rPr>
      <t xml:space="preserve">National: </t>
    </r>
    <r>
      <rPr>
        <sz val="11"/>
        <color theme="1"/>
        <rFont val="Calibri"/>
        <family val="2"/>
        <scheme val="minor"/>
      </rPr>
      <t>Gross Profit Margin</t>
    </r>
  </si>
  <si>
    <r>
      <t xml:space="preserve">Contract: Inventory Commercial </t>
    </r>
    <r>
      <rPr>
        <sz val="11"/>
        <color theme="1"/>
        <rFont val="Calibri"/>
        <family val="2"/>
        <scheme val="minor"/>
      </rPr>
      <t>Stock Inventory</t>
    </r>
    <r>
      <rPr>
        <b/>
        <sz val="11"/>
        <color theme="1"/>
        <rFont val="Calibri"/>
        <family val="2"/>
        <scheme val="minor"/>
      </rPr>
      <t xml:space="preserve"> National/International: </t>
    </r>
    <r>
      <rPr>
        <sz val="11"/>
        <color theme="1"/>
        <rFont val="Calibri"/>
        <family val="2"/>
        <scheme val="minor"/>
      </rPr>
      <t>Inventory</t>
    </r>
  </si>
  <si>
    <r>
      <t xml:space="preserve">Contract:Revnues </t>
    </r>
    <r>
      <rPr>
        <sz val="11"/>
        <color theme="1"/>
        <rFont val="Calibri"/>
        <family val="2"/>
        <scheme val="minor"/>
      </rPr>
      <t xml:space="preserve"> </t>
    </r>
    <r>
      <rPr>
        <b/>
        <sz val="11"/>
        <color theme="1"/>
        <rFont val="Calibri"/>
        <family val="2"/>
        <scheme val="minor"/>
      </rPr>
      <t xml:space="preserve">Commercial: </t>
    </r>
    <r>
      <rPr>
        <sz val="10"/>
        <color theme="1"/>
        <rFont val="Arial"/>
        <family val="2"/>
      </rPr>
      <t>Gross Profit Margain</t>
    </r>
    <r>
      <rPr>
        <b/>
        <sz val="11"/>
        <color theme="1"/>
        <rFont val="Calibri"/>
        <family val="2"/>
        <scheme val="minor"/>
      </rPr>
      <t xml:space="preserve"> National: </t>
    </r>
    <r>
      <rPr>
        <sz val="11"/>
        <color theme="1"/>
        <rFont val="Calibri"/>
        <family val="2"/>
        <scheme val="minor"/>
      </rPr>
      <t xml:space="preserve"> Revenue (Turnover)</t>
    </r>
  </si>
  <si>
    <r>
      <rPr>
        <b/>
        <sz val="11"/>
        <color theme="1"/>
        <rFont val="Calibri"/>
        <family val="2"/>
        <scheme val="minor"/>
      </rPr>
      <t>Contract:</t>
    </r>
    <r>
      <rPr>
        <sz val="11"/>
        <color theme="1"/>
        <rFont val="Calibri"/>
        <family val="2"/>
        <scheme val="minor"/>
      </rPr>
      <t xml:space="preserve"> Equipment + Buildings + Other Fixed Assets + Real Estate</t>
    </r>
    <r>
      <rPr>
        <b/>
        <sz val="11"/>
        <color theme="1"/>
        <rFont val="Calibri"/>
        <family val="2"/>
        <scheme val="minor"/>
      </rPr>
      <t xml:space="preserve"> Commercial: </t>
    </r>
    <r>
      <rPr>
        <sz val="11"/>
        <color theme="1"/>
        <rFont val="Calibri"/>
        <family val="2"/>
        <scheme val="minor"/>
      </rPr>
      <t xml:space="preserve">Fixed Assets </t>
    </r>
    <r>
      <rPr>
        <b/>
        <sz val="11"/>
        <color theme="1"/>
        <rFont val="Calibri"/>
        <family val="2"/>
        <scheme val="minor"/>
      </rPr>
      <t xml:space="preserve">National: </t>
    </r>
    <r>
      <rPr>
        <sz val="11"/>
        <color theme="1"/>
        <rFont val="Calibri"/>
        <family val="2"/>
        <scheme val="minor"/>
      </rPr>
      <t>Property + .Plant/Equipment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</si>
</sst>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x14ac:knownFonts="1">
    <font>
      <sz val="11"/>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sz val="10"/>
      <color theme="1"/>
      <name val="Arial"/>
      <family val="2"/>
    </font>
  </fonts>
  <fills count="12">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79998168889431442"/>
        <bgColor theme="9" tint="0.79998168889431442"/>
      </patternFill>
    </fill>
    <fill>
      <patternFill patternType="solid">
        <fgColor theme="2"/>
        <bgColor indexed="64"/>
      </patternFill>
    </fill>
    <fill>
      <patternFill patternType="solid">
        <fgColor rgb="FFFFFF00"/>
        <bgColor indexed="64"/>
      </patternFill>
    </fill>
    <fill>
      <patternFill patternType="solid">
        <fgColor theme="6" tint="0.7999816888943144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8" tint="0.79998168889431442"/>
        <bgColor indexed="64"/>
      </patternFill>
    </fill>
  </fills>
  <borders count="5">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63">
    <xf numFmtId="0" fontId="0" fillId="0" borderId="0" xfId="0"/>
    <xf numFmtId="1" fontId="0" fillId="2" borderId="0" xfId="0" applyNumberFormat="1" applyFill="1"/>
    <xf numFmtId="49" fontId="0" fillId="2" borderId="0" xfId="0" applyNumberFormat="1" applyFill="1"/>
    <xf numFmtId="0" fontId="0" fillId="2" borderId="0" xfId="0" applyFill="1"/>
    <xf numFmtId="14" fontId="0" fillId="2" borderId="0" xfId="0" applyNumberFormat="1" applyFill="1"/>
    <xf numFmtId="164" fontId="0" fillId="2" borderId="0" xfId="1" applyNumberFormat="1" applyFont="1" applyFill="1"/>
    <xf numFmtId="164" fontId="0" fillId="2" borderId="0" xfId="0" applyNumberFormat="1" applyFill="1"/>
    <xf numFmtId="2" fontId="0" fillId="2" borderId="0" xfId="0" applyNumberFormat="1" applyFill="1"/>
    <xf numFmtId="164" fontId="0" fillId="2" borderId="0" xfId="1" applyNumberFormat="1" applyFont="1" applyFill="1" applyBorder="1"/>
    <xf numFmtId="164" fontId="0" fillId="3" borderId="0" xfId="1" applyNumberFormat="1" applyFont="1" applyFill="1" applyBorder="1"/>
    <xf numFmtId="14" fontId="0" fillId="0" borderId="0" xfId="0" applyNumberFormat="1"/>
    <xf numFmtId="0" fontId="0" fillId="0" borderId="0" xfId="0" applyNumberFormat="1"/>
    <xf numFmtId="0" fontId="0" fillId="0" borderId="1" xfId="0" applyNumberFormat="1" applyFont="1" applyBorder="1"/>
    <xf numFmtId="0" fontId="0" fillId="0" borderId="2" xfId="0" applyNumberFormat="1" applyFont="1" applyBorder="1"/>
    <xf numFmtId="1" fontId="0" fillId="0" borderId="0" xfId="0" applyNumberFormat="1" applyAlignment="1">
      <alignment wrapText="1"/>
    </xf>
    <xf numFmtId="0" fontId="0" fillId="0" borderId="0" xfId="0" applyAlignment="1">
      <alignment wrapText="1"/>
    </xf>
    <xf numFmtId="164" fontId="0" fillId="0" borderId="0" xfId="1" applyNumberFormat="1" applyFont="1" applyAlignment="1">
      <alignment wrapText="1"/>
    </xf>
    <xf numFmtId="0" fontId="0" fillId="0" borderId="0" xfId="1" applyNumberFormat="1" applyFont="1" applyAlignment="1">
      <alignment wrapText="1"/>
    </xf>
    <xf numFmtId="2" fontId="0" fillId="0" borderId="0" xfId="0" applyNumberFormat="1" applyAlignment="1">
      <alignment wrapText="1"/>
    </xf>
    <xf numFmtId="0" fontId="0" fillId="4" borderId="4" xfId="0" applyFill="1" applyBorder="1" applyAlignment="1">
      <alignment vertical="center" wrapText="1"/>
    </xf>
    <xf numFmtId="0" fontId="0" fillId="5" borderId="2" xfId="0" applyNumberFormat="1" applyFont="1" applyFill="1" applyBorder="1"/>
    <xf numFmtId="0" fontId="0" fillId="5" borderId="3" xfId="0" applyNumberFormat="1" applyFont="1" applyFill="1" applyBorder="1"/>
    <xf numFmtId="0" fontId="2" fillId="6" borderId="0" xfId="0" applyFont="1" applyFill="1"/>
    <xf numFmtId="0" fontId="0" fillId="4" borderId="4" xfId="0" applyFill="1" applyBorder="1" applyAlignment="1">
      <alignment vertical="center"/>
    </xf>
    <xf numFmtId="1" fontId="0" fillId="4" borderId="4" xfId="0" applyNumberFormat="1" applyFill="1" applyBorder="1" applyAlignment="1">
      <alignment vertical="center"/>
    </xf>
    <xf numFmtId="0" fontId="0" fillId="0" borderId="0" xfId="0" applyAlignment="1"/>
    <xf numFmtId="1" fontId="0" fillId="0" borderId="0" xfId="0" applyNumberFormat="1" applyAlignment="1"/>
    <xf numFmtId="1" fontId="0" fillId="2" borderId="0" xfId="0" applyNumberFormat="1" applyFill="1" applyAlignment="1"/>
    <xf numFmtId="49" fontId="0" fillId="2" borderId="0" xfId="0" applyNumberFormat="1" applyFill="1" applyAlignment="1"/>
    <xf numFmtId="0" fontId="0" fillId="2" borderId="0" xfId="0" applyFill="1" applyAlignment="1"/>
    <xf numFmtId="14" fontId="0" fillId="0" borderId="0" xfId="0" applyNumberFormat="1" applyAlignment="1"/>
    <xf numFmtId="14" fontId="0" fillId="2" borderId="0" xfId="0" applyNumberFormat="1" applyFill="1" applyAlignment="1"/>
    <xf numFmtId="164" fontId="0" fillId="0" borderId="0" xfId="1" applyNumberFormat="1" applyFont="1" applyAlignment="1"/>
    <xf numFmtId="164" fontId="0" fillId="2" borderId="0" xfId="1" applyNumberFormat="1" applyFont="1" applyFill="1" applyAlignment="1"/>
    <xf numFmtId="0" fontId="0" fillId="0" borderId="0" xfId="1" applyNumberFormat="1" applyFont="1" applyAlignment="1"/>
    <xf numFmtId="164" fontId="0" fillId="2" borderId="0" xfId="0" applyNumberFormat="1" applyFill="1" applyAlignment="1"/>
    <xf numFmtId="0" fontId="0" fillId="7" borderId="0" xfId="0" applyFill="1" applyAlignment="1"/>
    <xf numFmtId="2" fontId="0" fillId="0" borderId="0" xfId="0" applyNumberFormat="1" applyAlignment="1"/>
    <xf numFmtId="2" fontId="0" fillId="2" borderId="0" xfId="0" applyNumberFormat="1" applyFill="1" applyAlignment="1"/>
    <xf numFmtId="164" fontId="0" fillId="2" borderId="0" xfId="1" applyNumberFormat="1" applyFont="1" applyFill="1" applyBorder="1" applyAlignment="1"/>
    <xf numFmtId="2" fontId="0" fillId="2" borderId="0" xfId="1" applyNumberFormat="1" applyFont="1" applyFill="1" applyBorder="1" applyAlignment="1"/>
    <xf numFmtId="0" fontId="0" fillId="0" borderId="4" xfId="0" applyBorder="1" applyAlignment="1">
      <alignment vertical="center"/>
    </xf>
    <xf numFmtId="2" fontId="0" fillId="3" borderId="0" xfId="1" applyNumberFormat="1" applyFont="1" applyFill="1" applyBorder="1" applyAlignment="1"/>
    <xf numFmtId="49" fontId="0" fillId="0" borderId="0" xfId="0" applyNumberFormat="1" applyAlignment="1"/>
    <xf numFmtId="1" fontId="0" fillId="2" borderId="0" xfId="1" applyNumberFormat="1" applyFont="1" applyFill="1" applyBorder="1" applyAlignment="1"/>
    <xf numFmtId="0" fontId="3" fillId="0" borderId="0" xfId="0" applyFont="1" applyAlignment="1"/>
    <xf numFmtId="0" fontId="2" fillId="0" borderId="0" xfId="0" applyFont="1" applyFill="1" applyAlignment="1"/>
    <xf numFmtId="0" fontId="2" fillId="0" borderId="0" xfId="0" applyNumberFormat="1" applyFont="1" applyFill="1" applyAlignment="1"/>
    <xf numFmtId="0" fontId="0" fillId="0" borderId="0" xfId="0" applyNumberFormat="1" applyFill="1" applyAlignment="1"/>
    <xf numFmtId="0" fontId="2" fillId="6" borderId="0" xfId="0" applyNumberFormat="1" applyFont="1" applyFill="1"/>
    <xf numFmtId="1" fontId="3" fillId="8" borderId="0" xfId="0" applyNumberFormat="1" applyFont="1" applyFill="1" applyAlignment="1"/>
    <xf numFmtId="0" fontId="0" fillId="0" borderId="0" xfId="0" applyNumberFormat="1" applyFont="1" applyFill="1" applyAlignment="1"/>
    <xf numFmtId="0" fontId="3" fillId="8" borderId="0" xfId="0" applyFont="1" applyFill="1" applyAlignment="1"/>
    <xf numFmtId="14" fontId="3" fillId="8" borderId="0" xfId="0" applyNumberFormat="1" applyFont="1" applyFill="1" applyAlignment="1"/>
    <xf numFmtId="0" fontId="3" fillId="9" borderId="0" xfId="0" applyFont="1" applyFill="1" applyAlignment="1"/>
    <xf numFmtId="164" fontId="3" fillId="9" borderId="0" xfId="1" applyNumberFormat="1" applyFont="1" applyFill="1" applyAlignment="1"/>
    <xf numFmtId="0" fontId="3" fillId="9" borderId="0" xfId="1" applyNumberFormat="1" applyFont="1" applyFill="1" applyAlignment="1"/>
    <xf numFmtId="0" fontId="3" fillId="4" borderId="0" xfId="0" applyFont="1" applyFill="1" applyAlignment="1"/>
    <xf numFmtId="0" fontId="3" fillId="10" borderId="0" xfId="0" applyFont="1" applyFill="1" applyAlignment="1"/>
    <xf numFmtId="0" fontId="3" fillId="7" borderId="0" xfId="0" applyFont="1" applyFill="1" applyAlignment="1"/>
    <xf numFmtId="0" fontId="0" fillId="11" borderId="4" xfId="0" applyFill="1" applyBorder="1" applyAlignment="1">
      <alignment vertical="center"/>
    </xf>
    <xf numFmtId="1" fontId="3" fillId="0" borderId="0" xfId="0" applyNumberFormat="1" applyFont="1" applyAlignment="1"/>
    <xf numFmtId="0" fontId="3" fillId="0" borderId="0" xfId="0" applyFont="1" applyAlignment="1">
      <alignment wrapText="1"/>
    </xf>
  </cellXfs>
  <cellStyles count="2">
    <cellStyle name="Comma" xfId="1" builtinId="3"/>
    <cellStyle name="Normal" xfId="0" builtinId="0"/>
  </cellStyles>
  <dxfs count="23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10" Type="http://schemas.openxmlformats.org/officeDocument/2006/relationships/externalLink" Target="externalLinks/externalLink2.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 Id="rId22" Type="http://schemas.openxmlformats.org/officeDocument/2006/relationships/customXml" Target="../customXml/item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ams/SuretyERM/Shared%20Documents/Global%20Risks%20Benchmarking%20Tool/Kat%20Test%20Files/Consolidated%20FAWs%20v31%20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1564120\OneDrive%20-%20Liberty%20Mutual\Documents\FAW%20Data%20Request%20Contract%20Adjusted.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n1564120\OneDrive%20-%20Liberty%20Mutual\Documents\FAW%20Data%20Request%20Contract%20Stated.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ody's Data"/>
      <sheetName val="New Principal Check"/>
      <sheetName val="Mapping"/>
      <sheetName val="Sheet4"/>
      <sheetName val="Sheet5"/>
      <sheetName val="Mapping 2"/>
      <sheetName val="Sheet2"/>
      <sheetName val="Sheet1"/>
      <sheetName val="Data Check"/>
      <sheetName val="Consolidated FAWs"/>
      <sheetName val="Removed Data"/>
      <sheetName val="Sheet3"/>
      <sheetName val="FYE Benchmarking"/>
      <sheetName val="Consolidated Scores"/>
      <sheetName val="Max Statement Year"/>
      <sheetName val="Proposed Scoring"/>
      <sheetName val="Q2-20ERM - No LSF-USCore-NB-AIS"/>
      <sheetName val="FYEs by Sector"/>
    </sheetNames>
    <sheetDataSet>
      <sheetData sheetId="0"/>
      <sheetData sheetId="1"/>
      <sheetData sheetId="2">
        <row r="1">
          <cell r="T1" t="str">
            <v>Mapping Table D</v>
          </cell>
        </row>
        <row r="2">
          <cell r="H2" t="str">
            <v>Currency</v>
          </cell>
          <cell r="I2" t="str">
            <v>ISO Currency Code</v>
          </cell>
          <cell r="T2" t="str">
            <v>Principal ID</v>
          </cell>
          <cell r="U2" t="str">
            <v>Principal Name</v>
          </cell>
          <cell r="V2" t="str">
            <v>Account ID from IT</v>
          </cell>
          <cell r="W2" t="str">
            <v>Account Name</v>
          </cell>
          <cell r="X2" t="str">
            <v>Does Principal Exist?</v>
          </cell>
          <cell r="Y2" t="str">
            <v>Remove From Scoring?</v>
          </cell>
          <cell r="Z2" t="str">
            <v>ERM Sector</v>
          </cell>
          <cell r="AA2" t="str">
            <v>Principal Country</v>
          </cell>
          <cell r="AB2" t="str">
            <v>ERM Local ID</v>
          </cell>
          <cell r="AC2" t="str">
            <v>Moody's PID</v>
          </cell>
          <cell r="AD2" t="str">
            <v>ERM Global ID</v>
          </cell>
          <cell r="AE2" t="str">
            <v>Product Segment</v>
          </cell>
          <cell r="AF2" t="str">
            <v>Analyzed Sector</v>
          </cell>
          <cell r="AV2" t="str">
            <v>Model+Sector</v>
          </cell>
          <cell r="AW2" t="str">
            <v>Moody's Sector</v>
          </cell>
        </row>
        <row r="3">
          <cell r="H3" t="str">
            <v>Argentine Peso</v>
          </cell>
          <cell r="I3" t="str">
            <v>ARS</v>
          </cell>
          <cell r="J3">
            <v>1.7000000000000001E-2</v>
          </cell>
          <cell r="T3">
            <v>976425112</v>
          </cell>
          <cell r="U3" t="str">
            <v>MUFG Americas Holdings Corporation (formerly UnionBanCal Corp)</v>
          </cell>
          <cell r="V3">
            <v>100350</v>
          </cell>
          <cell r="W3" t="str">
            <v>MUFG Americas Holdings Corporation (formerly UnionBanCal Corp)</v>
          </cell>
          <cell r="X3" t="str">
            <v>Existing Principal</v>
          </cell>
          <cell r="Y3" t="str">
            <v>Bank - Do Not Score</v>
          </cell>
          <cell r="Z3" t="str">
            <v/>
          </cell>
          <cell r="AA3" t="str">
            <v>United States</v>
          </cell>
          <cell r="AB3">
            <v>100350</v>
          </cell>
          <cell r="AV3" t="str">
            <v>AustraliaAEROSPACE &amp; DEFENSE</v>
          </cell>
          <cell r="AW3" t="str">
            <v>Business_Products</v>
          </cell>
        </row>
        <row r="4">
          <cell r="H4" t="str">
            <v>Australian Dollar</v>
          </cell>
          <cell r="I4" t="str">
            <v>AUD</v>
          </cell>
          <cell r="J4">
            <v>0.68</v>
          </cell>
          <cell r="T4">
            <v>911819742</v>
          </cell>
          <cell r="U4" t="str">
            <v>MUFG Union Bank, N.A.</v>
          </cell>
          <cell r="V4">
            <v>208155</v>
          </cell>
          <cell r="W4" t="str">
            <v>MUFG Americas Holdings Corporation</v>
          </cell>
          <cell r="X4" t="str">
            <v>Existing Principal</v>
          </cell>
          <cell r="Y4" t="str">
            <v>Bank - Do Not Score</v>
          </cell>
          <cell r="Z4" t="str">
            <v>BANKS AND S&amp;LS</v>
          </cell>
          <cell r="AA4" t="str">
            <v>United States</v>
          </cell>
          <cell r="AB4">
            <v>208155</v>
          </cell>
          <cell r="AC4" t="str">
            <v>None - Private</v>
          </cell>
          <cell r="AD4">
            <v>208155</v>
          </cell>
          <cell r="AE4" t="str">
            <v>Core Commercial</v>
          </cell>
          <cell r="AF4" t="str">
            <v>Banks, National &amp; Regional</v>
          </cell>
          <cell r="AV4" t="str">
            <v>AustraliaAGRICULTURE</v>
          </cell>
          <cell r="AW4" t="str">
            <v>Agriculture</v>
          </cell>
        </row>
        <row r="5">
          <cell r="H5" t="str">
            <v>Bahamian Dollar</v>
          </cell>
          <cell r="I5" t="str">
            <v>BSD</v>
          </cell>
          <cell r="J5">
            <v>1</v>
          </cell>
          <cell r="T5">
            <v>65116151</v>
          </cell>
          <cell r="U5" t="str">
            <v>COELHO MEAT COMPANY</v>
          </cell>
          <cell r="V5">
            <v>99501</v>
          </cell>
          <cell r="W5" t="str">
            <v>COELHO MEAT COMPANY</v>
          </cell>
          <cell r="X5" t="str">
            <v>Existing Principal</v>
          </cell>
          <cell r="Y5" t="str">
            <v>Do Not Score</v>
          </cell>
          <cell r="Z5" t="str">
            <v>FOOD &amp; BEVERAGE</v>
          </cell>
          <cell r="AA5" t="str">
            <v>United States</v>
          </cell>
          <cell r="AB5">
            <v>99501</v>
          </cell>
          <cell r="AC5" t="str">
            <v>None - Private</v>
          </cell>
          <cell r="AD5">
            <v>99501</v>
          </cell>
          <cell r="AE5" t="str">
            <v>Core Commercial</v>
          </cell>
          <cell r="AF5" t="str">
            <v>Food Processing &amp; Distribution</v>
          </cell>
          <cell r="AV5" t="str">
            <v>AustraliaAIR TRANSPORTATION</v>
          </cell>
          <cell r="AW5" t="str">
            <v>Transportation</v>
          </cell>
        </row>
        <row r="6">
          <cell r="H6" t="str">
            <v>Balboa</v>
          </cell>
          <cell r="I6" t="str">
            <v>PAB</v>
          </cell>
          <cell r="J6">
            <v>1</v>
          </cell>
          <cell r="T6">
            <v>109164132</v>
          </cell>
          <cell r="U6" t="str">
            <v>Yakima Valley Memorial Hospital Association dba Virginia Mason Memorial</v>
          </cell>
          <cell r="V6">
            <v>101281</v>
          </cell>
          <cell r="W6" t="str">
            <v>Virginia Mason Health System</v>
          </cell>
          <cell r="X6" t="str">
            <v>Existing Principal</v>
          </cell>
          <cell r="Y6" t="str">
            <v>Do Not Score</v>
          </cell>
          <cell r="Z6" t="str">
            <v>MEDICAL SERVICES</v>
          </cell>
          <cell r="AA6" t="str">
            <v>United States</v>
          </cell>
          <cell r="AB6">
            <v>101281</v>
          </cell>
          <cell r="AC6" t="str">
            <v>None - Private</v>
          </cell>
          <cell r="AD6">
            <v>101281</v>
          </cell>
          <cell r="AE6" t="str">
            <v>Core Commercial</v>
          </cell>
          <cell r="AF6" t="str">
            <v>Hospital &amp; Medical Services</v>
          </cell>
          <cell r="AV6" t="str">
            <v>AustraliaAPPAREL &amp; SHOES</v>
          </cell>
          <cell r="AW6" t="str">
            <v>Consumer_Products</v>
          </cell>
        </row>
        <row r="7">
          <cell r="H7" t="str">
            <v>Brazilian Real</v>
          </cell>
          <cell r="I7" t="str">
            <v>BRL</v>
          </cell>
          <cell r="J7">
            <v>0.24</v>
          </cell>
          <cell r="T7">
            <v>96508312</v>
          </cell>
          <cell r="U7" t="str">
            <v>Lehigh Hanson North America</v>
          </cell>
          <cell r="V7">
            <v>120780</v>
          </cell>
          <cell r="W7" t="str">
            <v>Lehigh Hanson, Inc.</v>
          </cell>
          <cell r="X7" t="str">
            <v>Existing Principal</v>
          </cell>
          <cell r="Y7" t="str">
            <v>Do Not Score</v>
          </cell>
          <cell r="Z7" t="str">
            <v>CONSTRUCTION MATERIALS</v>
          </cell>
          <cell r="AA7" t="str">
            <v>United States</v>
          </cell>
          <cell r="AB7">
            <v>120780</v>
          </cell>
          <cell r="AC7" t="str">
            <v>None - Private</v>
          </cell>
          <cell r="AD7">
            <v>120780</v>
          </cell>
          <cell r="AE7" t="str">
            <v>Core Commercial</v>
          </cell>
          <cell r="AF7" t="str">
            <v>Building Materials</v>
          </cell>
          <cell r="AV7" t="str">
            <v>AustraliaAUTOMOTIVE</v>
          </cell>
          <cell r="AW7" t="str">
            <v>Consumer_Products</v>
          </cell>
        </row>
        <row r="8">
          <cell r="H8" t="str">
            <v>Canadian Dollar</v>
          </cell>
          <cell r="I8" t="str">
            <v>CAD</v>
          </cell>
          <cell r="J8">
            <v>0.76</v>
          </cell>
          <cell r="T8">
            <v>346310412</v>
          </cell>
          <cell r="U8" t="str">
            <v>Covenant Retirement Communities, an affiliate of Covenant Ministries of Benevolence, Inc.</v>
          </cell>
          <cell r="V8">
            <v>140462</v>
          </cell>
          <cell r="W8" t="str">
            <v>Covenant Ministries of Benevolence</v>
          </cell>
          <cell r="X8" t="str">
            <v>Existing Principal</v>
          </cell>
          <cell r="Y8" t="str">
            <v>Do Not Score</v>
          </cell>
          <cell r="Z8" t="str">
            <v>MEDICAL SERVICES</v>
          </cell>
          <cell r="AA8" t="str">
            <v>United States</v>
          </cell>
          <cell r="AB8">
            <v>140462</v>
          </cell>
          <cell r="AC8" t="str">
            <v>None - Private</v>
          </cell>
          <cell r="AD8">
            <v>140462</v>
          </cell>
          <cell r="AE8" t="str">
            <v>Core Commercial</v>
          </cell>
          <cell r="AF8" t="str">
            <v>Hospital &amp; Medical Services</v>
          </cell>
          <cell r="AV8" t="str">
            <v>AustraliaBANKS AND S&amp;LS</v>
          </cell>
          <cell r="AW8" t="str">
            <v>Trade</v>
          </cell>
        </row>
        <row r="9">
          <cell r="H9" t="str">
            <v>Chilean Peso</v>
          </cell>
          <cell r="I9" t="str">
            <v>CLP</v>
          </cell>
          <cell r="J9">
            <v>1.2999999999999999E-3</v>
          </cell>
          <cell r="T9">
            <v>744129511</v>
          </cell>
          <cell r="U9" t="str">
            <v>Superior Vision Services, Inc.</v>
          </cell>
          <cell r="V9">
            <v>156566</v>
          </cell>
          <cell r="W9" t="str">
            <v>Superior Vision Holdings, Inc.</v>
          </cell>
          <cell r="X9" t="str">
            <v>Existing Principal</v>
          </cell>
          <cell r="Y9" t="str">
            <v>Do Not Score</v>
          </cell>
          <cell r="Z9" t="str">
            <v>INSURANCE - PROP/CAS/HEALTH</v>
          </cell>
          <cell r="AA9" t="str">
            <v>United States</v>
          </cell>
          <cell r="AB9">
            <v>156566</v>
          </cell>
          <cell r="AC9" t="str">
            <v>None - Private</v>
          </cell>
          <cell r="AD9">
            <v>156566</v>
          </cell>
          <cell r="AE9" t="str">
            <v>Core Commercial</v>
          </cell>
          <cell r="AF9" t="str">
            <v>Insurance &amp; Financial Services</v>
          </cell>
          <cell r="AV9" t="str">
            <v>AustraliaBROADCAST MEDIA</v>
          </cell>
          <cell r="AW9" t="str">
            <v>Services</v>
          </cell>
        </row>
        <row r="10">
          <cell r="H10" t="str">
            <v>Colombian Peso</v>
          </cell>
          <cell r="I10" t="str">
            <v>COP</v>
          </cell>
          <cell r="J10">
            <v>3.0474000000000001E-4</v>
          </cell>
          <cell r="T10">
            <v>41691242</v>
          </cell>
          <cell r="U10" t="str">
            <v>2000 Marina, LLC</v>
          </cell>
          <cell r="V10">
            <v>161031</v>
          </cell>
          <cell r="W10" t="str">
            <v>Overton Moore Properties</v>
          </cell>
          <cell r="X10" t="str">
            <v>Existing Principal</v>
          </cell>
          <cell r="Y10" t="str">
            <v>Do Not Score</v>
          </cell>
          <cell r="Z10" t="str">
            <v>REAL ESTATE</v>
          </cell>
          <cell r="AA10" t="str">
            <v>United States</v>
          </cell>
          <cell r="AB10">
            <v>161031</v>
          </cell>
          <cell r="AC10" t="str">
            <v>None - Private</v>
          </cell>
          <cell r="AD10">
            <v>161031</v>
          </cell>
          <cell r="AE10" t="str">
            <v>Core Commercial</v>
          </cell>
          <cell r="AF10" t="str">
            <v>Real Estate &amp; REITs</v>
          </cell>
          <cell r="AV10" t="str">
            <v>AustraliaBUSINESS PRODUCTS WHSL</v>
          </cell>
          <cell r="AW10" t="str">
            <v>Trade</v>
          </cell>
        </row>
        <row r="11">
          <cell r="H11" t="str">
            <v>Euro</v>
          </cell>
          <cell r="I11" t="str">
            <v>EUR</v>
          </cell>
          <cell r="J11">
            <v>1.1225000000000001</v>
          </cell>
          <cell r="T11">
            <v>536325312</v>
          </cell>
          <cell r="U11" t="str">
            <v>Ardent Mills, LLC  (US)</v>
          </cell>
          <cell r="V11">
            <v>181103</v>
          </cell>
          <cell r="W11" t="str">
            <v>Ardent Mills, S.a.r.I</v>
          </cell>
          <cell r="X11" t="str">
            <v>Existing Principal</v>
          </cell>
          <cell r="Y11" t="str">
            <v>Do Not Score</v>
          </cell>
          <cell r="Z11" t="str">
            <v>FOOD &amp; BEVERAGE</v>
          </cell>
          <cell r="AA11" t="str">
            <v>United States</v>
          </cell>
          <cell r="AB11">
            <v>181103</v>
          </cell>
          <cell r="AC11" t="str">
            <v>None - Private</v>
          </cell>
          <cell r="AD11">
            <v>181103</v>
          </cell>
          <cell r="AE11" t="str">
            <v>Core Commercial</v>
          </cell>
          <cell r="AF11" t="str">
            <v>Food Processing &amp; Distribution</v>
          </cell>
          <cell r="AV11" t="str">
            <v>AustraliaBUSINESS SERVICES</v>
          </cell>
          <cell r="AW11" t="str">
            <v>Services</v>
          </cell>
        </row>
        <row r="12">
          <cell r="H12" t="str">
            <v>Hong Kong Dollar</v>
          </cell>
          <cell r="I12" t="str">
            <v>HKD</v>
          </cell>
          <cell r="J12">
            <v>0.12834005000000001</v>
          </cell>
          <cell r="T12">
            <v>356326312</v>
          </cell>
          <cell r="U12" t="str">
            <v>Ardent Mills ULC (Canada)</v>
          </cell>
          <cell r="V12">
            <v>181103</v>
          </cell>
          <cell r="W12" t="str">
            <v>Ardent Mills, S.a.r.I</v>
          </cell>
          <cell r="X12" t="str">
            <v>Existing Principal</v>
          </cell>
          <cell r="Y12" t="str">
            <v>Do Not Score</v>
          </cell>
          <cell r="Z12" t="str">
            <v>FOOD &amp; BEVERAGE</v>
          </cell>
          <cell r="AA12" t="str">
            <v>Canada</v>
          </cell>
          <cell r="AB12">
            <v>181103</v>
          </cell>
          <cell r="AC12" t="str">
            <v>None - Private</v>
          </cell>
          <cell r="AD12">
            <v>181103</v>
          </cell>
          <cell r="AE12" t="str">
            <v>Core Commercial</v>
          </cell>
          <cell r="AF12" t="str">
            <v>Food Processing &amp; Distribution</v>
          </cell>
          <cell r="AV12" t="str">
            <v>AustraliaCABLE TV</v>
          </cell>
          <cell r="AW12" t="str">
            <v>Services</v>
          </cell>
        </row>
        <row r="13">
          <cell r="H13" t="str">
            <v>Lempira</v>
          </cell>
          <cell r="I13" t="str">
            <v>HNL</v>
          </cell>
          <cell r="J13">
            <v>0.04</v>
          </cell>
          <cell r="T13">
            <v>536325412</v>
          </cell>
          <cell r="U13" t="str">
            <v>Molinos de Puerto Rico, LLC</v>
          </cell>
          <cell r="V13">
            <v>181103</v>
          </cell>
          <cell r="W13" t="str">
            <v>Ardent Mills, S.a.r.I</v>
          </cell>
          <cell r="X13" t="str">
            <v>Existing Principal</v>
          </cell>
          <cell r="Y13" t="str">
            <v>Do Not Score</v>
          </cell>
          <cell r="Z13" t="str">
            <v>FOOD &amp; BEVERAGE</v>
          </cell>
          <cell r="AA13" t="str">
            <v>United States</v>
          </cell>
          <cell r="AB13">
            <v>181103</v>
          </cell>
          <cell r="AC13" t="str">
            <v>None - Private</v>
          </cell>
          <cell r="AD13">
            <v>181103</v>
          </cell>
          <cell r="AE13" t="str">
            <v>Core Commercial</v>
          </cell>
          <cell r="AF13" t="str">
            <v>Food Processing &amp; Distribution</v>
          </cell>
          <cell r="AV13" t="str">
            <v>AustraliaCHEMICALS</v>
          </cell>
          <cell r="AW13" t="str">
            <v>Business_Products</v>
          </cell>
        </row>
        <row r="14">
          <cell r="H14" t="str">
            <v>Mexican Peso</v>
          </cell>
          <cell r="I14" t="str">
            <v>MXN</v>
          </cell>
          <cell r="J14">
            <v>5.2954880000000003E-2</v>
          </cell>
          <cell r="T14">
            <v>315558121</v>
          </cell>
          <cell r="U14" t="str">
            <v>McGraw-Hill School Education Holdings, LLC</v>
          </cell>
          <cell r="V14">
            <v>181596</v>
          </cell>
          <cell r="W14" t="str">
            <v>McGraw-Hill Global Education Holdings, LLC</v>
          </cell>
          <cell r="X14" t="str">
            <v>Existing Principal</v>
          </cell>
          <cell r="Y14" t="str">
            <v>Do Not Score</v>
          </cell>
          <cell r="Z14" t="str">
            <v>PUBLISHING</v>
          </cell>
          <cell r="AA14" t="str">
            <v>United States</v>
          </cell>
          <cell r="AB14">
            <v>181596</v>
          </cell>
          <cell r="AC14" t="str">
            <v>None - Private</v>
          </cell>
          <cell r="AD14">
            <v>181596</v>
          </cell>
          <cell r="AE14" t="str">
            <v>Core Commercial</v>
          </cell>
          <cell r="AF14" t="str">
            <v>Publishing</v>
          </cell>
          <cell r="AV14" t="str">
            <v>AustraliaCOMPUTER HARDWARE</v>
          </cell>
          <cell r="AW14" t="str">
            <v>Business_Products</v>
          </cell>
        </row>
        <row r="15">
          <cell r="H15" t="str">
            <v>New Israeli Sheqel</v>
          </cell>
          <cell r="I15" t="str">
            <v>ILS</v>
          </cell>
          <cell r="J15">
            <v>0.28999999999999998</v>
          </cell>
          <cell r="T15">
            <v>26485112</v>
          </cell>
          <cell r="U15" t="str">
            <v>Option CareEnterprises, Inc.</v>
          </cell>
          <cell r="V15">
            <v>186890</v>
          </cell>
          <cell r="W15" t="str">
            <v>HC Group Holdings III, Inc.</v>
          </cell>
          <cell r="X15" t="str">
            <v>Existing Principal</v>
          </cell>
          <cell r="Y15" t="str">
            <v>Do Not Score</v>
          </cell>
          <cell r="Z15" t="str">
            <v>CONSUMER SERVICES</v>
          </cell>
          <cell r="AA15" t="str">
            <v>United States</v>
          </cell>
          <cell r="AB15">
            <v>186890</v>
          </cell>
          <cell r="AC15" t="str">
            <v>None - Private</v>
          </cell>
          <cell r="AD15">
            <v>186890</v>
          </cell>
          <cell r="AE15" t="str">
            <v>Core Commercial</v>
          </cell>
          <cell r="AF15" t="str">
            <v>Retail</v>
          </cell>
          <cell r="AV15" t="str">
            <v>AustraliaCOMPUTER SOFTWARE</v>
          </cell>
          <cell r="AW15" t="str">
            <v>Services</v>
          </cell>
        </row>
        <row r="16">
          <cell r="H16" t="str">
            <v>Norwegian Krone</v>
          </cell>
          <cell r="I16" t="str">
            <v>NOK</v>
          </cell>
          <cell r="J16">
            <v>0.11</v>
          </cell>
          <cell r="T16">
            <v>25339921</v>
          </cell>
          <cell r="U16" t="str">
            <v>BOB EVANS FARMS INC.</v>
          </cell>
          <cell r="V16">
            <v>196191</v>
          </cell>
          <cell r="W16" t="str">
            <v>Bob Evans Restaurants, LLC</v>
          </cell>
          <cell r="X16" t="str">
            <v>Existing Principal</v>
          </cell>
          <cell r="Y16" t="str">
            <v>Do Not Score</v>
          </cell>
          <cell r="Z16" t="str">
            <v>HOTELS &amp; RESTAURANTS</v>
          </cell>
          <cell r="AA16" t="str">
            <v>United States</v>
          </cell>
          <cell r="AB16">
            <v>196191</v>
          </cell>
          <cell r="AC16" t="str">
            <v>None - Private</v>
          </cell>
          <cell r="AD16">
            <v>196191</v>
          </cell>
          <cell r="AE16" t="str">
            <v>Core Commercial</v>
          </cell>
          <cell r="AF16" t="str">
            <v>Hospitality &amp; Gaming</v>
          </cell>
          <cell r="AV16" t="str">
            <v>AustraliaCONSTRUCTION MATERIALS</v>
          </cell>
          <cell r="AW16" t="str">
            <v>Construction</v>
          </cell>
        </row>
        <row r="17">
          <cell r="H17" t="str">
            <v>Peso Uruguayo</v>
          </cell>
          <cell r="I17" t="str">
            <v>UYU</v>
          </cell>
          <cell r="J17">
            <v>2.7E-2</v>
          </cell>
          <cell r="T17">
            <v>226368712</v>
          </cell>
          <cell r="U17" t="str">
            <v>Outerwall, Inc.</v>
          </cell>
          <cell r="V17">
            <v>197274</v>
          </cell>
          <cell r="W17" t="str">
            <v>Redbox Automated Retail, LLC</v>
          </cell>
          <cell r="X17" t="str">
            <v>Existing Principal</v>
          </cell>
          <cell r="Y17" t="str">
            <v>Do Not Score</v>
          </cell>
          <cell r="Z17" t="str">
            <v>ENTERTAINMENT &amp; LEISURE</v>
          </cell>
          <cell r="AA17" t="str">
            <v>United States</v>
          </cell>
          <cell r="AB17">
            <v>197274</v>
          </cell>
          <cell r="AC17" t="str">
            <v>None - Private</v>
          </cell>
          <cell r="AD17">
            <v>197274</v>
          </cell>
          <cell r="AE17" t="str">
            <v>Core Commercial</v>
          </cell>
          <cell r="AF17" t="str">
            <v>Hospitality &amp; Gaming</v>
          </cell>
          <cell r="AV17" t="str">
            <v>AustraliaCONSUMER DURABLES</v>
          </cell>
          <cell r="AW17" t="str">
            <v>Consumer_Products</v>
          </cell>
        </row>
        <row r="18">
          <cell r="H18" t="str">
            <v>Pound Sterling</v>
          </cell>
          <cell r="I18" t="str">
            <v>GBP</v>
          </cell>
          <cell r="J18">
            <v>1.3247500000000001</v>
          </cell>
          <cell r="T18">
            <v>899282332</v>
          </cell>
          <cell r="U18" t="str">
            <v>Invesco Core Real Estate-U.S.A., L.P.</v>
          </cell>
          <cell r="V18">
            <v>197555</v>
          </cell>
          <cell r="W18" t="str">
            <v>Pacific Commons Owner, LP</v>
          </cell>
          <cell r="X18" t="str">
            <v>Existing Principal</v>
          </cell>
          <cell r="Y18" t="str">
            <v>Do Not Score</v>
          </cell>
          <cell r="Z18" t="str">
            <v>REAL ESTATE</v>
          </cell>
          <cell r="AA18" t="str">
            <v>United States</v>
          </cell>
          <cell r="AB18">
            <v>197555</v>
          </cell>
          <cell r="AC18" t="str">
            <v>None - Private</v>
          </cell>
          <cell r="AD18">
            <v>197555</v>
          </cell>
          <cell r="AE18" t="str">
            <v>Core Commercial</v>
          </cell>
          <cell r="AF18" t="str">
            <v>Real Estate &amp; REITs</v>
          </cell>
          <cell r="AV18" t="str">
            <v>AustraliaCONSUMER DURABLES RETL/WHSL</v>
          </cell>
          <cell r="AW18" t="str">
            <v>Services</v>
          </cell>
        </row>
        <row r="19">
          <cell r="H19" t="str">
            <v>Qatari Rial</v>
          </cell>
          <cell r="I19" t="str">
            <v>QAR</v>
          </cell>
          <cell r="J19">
            <v>0.27</v>
          </cell>
          <cell r="T19">
            <v>891875442</v>
          </cell>
          <cell r="U19" t="str">
            <v>EPL Pipeline, LLC</v>
          </cell>
          <cell r="V19">
            <v>205743</v>
          </cell>
          <cell r="W19" t="str">
            <v>MLCJR, LLC</v>
          </cell>
          <cell r="X19" t="str">
            <v>Existing Principal</v>
          </cell>
          <cell r="Y19" t="str">
            <v>Do Not Score</v>
          </cell>
          <cell r="Z19" t="str">
            <v>OIL, GAS &amp; COAL EXPL/PROD</v>
          </cell>
          <cell r="AA19" t="str">
            <v>United States</v>
          </cell>
          <cell r="AB19">
            <v>205743</v>
          </cell>
          <cell r="AC19" t="str">
            <v>None - Private</v>
          </cell>
          <cell r="AD19">
            <v>205743</v>
          </cell>
          <cell r="AE19" t="str">
            <v>Core Commercial</v>
          </cell>
          <cell r="AF19" t="str">
            <v>Oil, Gas &amp; Coal Expl/Prod</v>
          </cell>
          <cell r="AV19" t="str">
            <v>AustraliaCONSUMER PRODUCTS</v>
          </cell>
          <cell r="AW19" t="str">
            <v>Consumer_Products</v>
          </cell>
        </row>
        <row r="20">
          <cell r="H20" t="str">
            <v>Quetzal</v>
          </cell>
          <cell r="I20" t="str">
            <v>GTQ</v>
          </cell>
          <cell r="J20">
            <v>0.13</v>
          </cell>
          <cell r="T20">
            <v>105673221</v>
          </cell>
          <cell r="U20" t="str">
            <v>CPL Holdings, LLC</v>
          </cell>
          <cell r="V20">
            <v>119241</v>
          </cell>
          <cell r="W20" t="str">
            <v>Rock Holdings Inc.</v>
          </cell>
          <cell r="X20" t="str">
            <v>Existing Principal</v>
          </cell>
          <cell r="Y20" t="str">
            <v>Do Not Score</v>
          </cell>
          <cell r="Z20" t="str">
            <v>FINANCE NEC</v>
          </cell>
          <cell r="AA20" t="str">
            <v>United States</v>
          </cell>
          <cell r="AB20" t="str">
            <v>119241 and 130184</v>
          </cell>
          <cell r="AC20" t="str">
            <v>None - Private</v>
          </cell>
          <cell r="AD20" t="str">
            <v>119241 and 130184</v>
          </cell>
          <cell r="AE20" t="str">
            <v>Core Commercial</v>
          </cell>
          <cell r="AF20" t="str">
            <v>Insurance &amp; Financial Services</v>
          </cell>
          <cell r="AV20" t="str">
            <v>AustraliaCONSUMER PRODUCTS RETL/WHSL</v>
          </cell>
          <cell r="AW20" t="str">
            <v>Services</v>
          </cell>
        </row>
        <row r="21">
          <cell r="H21" t="str">
            <v>Rand</v>
          </cell>
          <cell r="I21" t="str">
            <v>ZAR</v>
          </cell>
          <cell r="J21">
            <v>6.8000000000000005E-2</v>
          </cell>
          <cell r="T21">
            <v>955549321</v>
          </cell>
          <cell r="U21" t="str">
            <v>LMB Mortgage Services, Inc.</v>
          </cell>
          <cell r="V21">
            <v>119241</v>
          </cell>
          <cell r="W21" t="str">
            <v>Rock Holdings Inc.</v>
          </cell>
          <cell r="X21" t="str">
            <v>Existing Principal</v>
          </cell>
          <cell r="Y21" t="str">
            <v>Do Not Score</v>
          </cell>
          <cell r="Z21" t="str">
            <v>FINANCE NEC</v>
          </cell>
          <cell r="AA21" t="str">
            <v>United States</v>
          </cell>
          <cell r="AB21" t="str">
            <v>119241 and 130184</v>
          </cell>
          <cell r="AC21" t="str">
            <v>None - Private</v>
          </cell>
          <cell r="AD21" t="str">
            <v>119241 and 130184</v>
          </cell>
          <cell r="AE21" t="str">
            <v>Core Commercial</v>
          </cell>
          <cell r="AF21" t="str">
            <v>Insurance &amp; Financial Services</v>
          </cell>
          <cell r="AV21" t="str">
            <v>AustraliaCONSUMER SERVICES</v>
          </cell>
          <cell r="AW21" t="str">
            <v>Services</v>
          </cell>
        </row>
        <row r="22">
          <cell r="H22" t="str">
            <v>Singapore Dollar</v>
          </cell>
          <cell r="I22" t="str">
            <v>SGD</v>
          </cell>
          <cell r="J22">
            <v>0.74368794999999999</v>
          </cell>
          <cell r="T22">
            <v>865552121</v>
          </cell>
          <cell r="U22" t="str">
            <v>2Urban Financial of America, LLC</v>
          </cell>
          <cell r="V22">
            <v>125950</v>
          </cell>
          <cell r="W22" t="str">
            <v>UFG Holdings, LLC</v>
          </cell>
          <cell r="X22" t="str">
            <v>Existing Principal</v>
          </cell>
          <cell r="Y22" t="str">
            <v>Do Not Score</v>
          </cell>
          <cell r="Z22" t="str">
            <v>FINANCE NEC</v>
          </cell>
          <cell r="AA22" t="str">
            <v>United States</v>
          </cell>
          <cell r="AB22" t="str">
            <v>125950 and 177356</v>
          </cell>
          <cell r="AC22" t="str">
            <v>None - Private</v>
          </cell>
          <cell r="AD22" t="str">
            <v>125950 and 177356</v>
          </cell>
          <cell r="AE22" t="str">
            <v>Core Commercial</v>
          </cell>
          <cell r="AF22" t="str">
            <v>Insurance &amp; Financial Services</v>
          </cell>
          <cell r="AV22" t="str">
            <v>AustraliaELECTRICAL EQUIPMENT</v>
          </cell>
          <cell r="AW22" t="str">
            <v>Business_Products</v>
          </cell>
        </row>
        <row r="23">
          <cell r="H23" t="str">
            <v>Sol</v>
          </cell>
          <cell r="I23" t="str">
            <v>PEN</v>
          </cell>
          <cell r="J23">
            <v>0.30201444</v>
          </cell>
          <cell r="T23">
            <v>716512512</v>
          </cell>
          <cell r="U23" t="str">
            <v>Finance of America Reverse LLC d/b/a FAR</v>
          </cell>
          <cell r="V23">
            <v>125950</v>
          </cell>
          <cell r="W23" t="str">
            <v>UFG Holdings, LLC</v>
          </cell>
          <cell r="X23" t="str">
            <v>Existing Principal</v>
          </cell>
          <cell r="Y23" t="str">
            <v>Do Not Score</v>
          </cell>
          <cell r="Z23" t="str">
            <v>FINANCE NEC</v>
          </cell>
          <cell r="AA23" t="str">
            <v>United States</v>
          </cell>
          <cell r="AB23" t="str">
            <v>125950 and 177356</v>
          </cell>
          <cell r="AC23" t="str">
            <v>None - Private</v>
          </cell>
          <cell r="AD23" t="str">
            <v>125950 and 177356</v>
          </cell>
          <cell r="AE23" t="str">
            <v>Core Commercial</v>
          </cell>
          <cell r="AF23" t="str">
            <v>Insurance &amp; Financial Services</v>
          </cell>
          <cell r="AV23" t="str">
            <v>AustraliaELECTRONIC EQUIPMENT</v>
          </cell>
          <cell r="AW23" t="str">
            <v>Business_Products</v>
          </cell>
        </row>
        <row r="24">
          <cell r="H24" t="str">
            <v>Swedish Krona</v>
          </cell>
          <cell r="I24" t="str">
            <v>SEK</v>
          </cell>
          <cell r="J24">
            <v>0.1</v>
          </cell>
          <cell r="T24">
            <v>986382112</v>
          </cell>
          <cell r="U24" t="str">
            <v>Test AON</v>
          </cell>
          <cell r="V24">
            <v>114700</v>
          </cell>
          <cell r="W24" t="str">
            <v>Test AON</v>
          </cell>
          <cell r="X24" t="str">
            <v>Existing Principal</v>
          </cell>
          <cell r="Y24" t="str">
            <v>Do Not Score</v>
          </cell>
          <cell r="Z24" t="str">
            <v>UNASSIGNED</v>
          </cell>
          <cell r="AA24" t="str">
            <v>United States</v>
          </cell>
          <cell r="AB24">
            <v>114700</v>
          </cell>
          <cell r="AC24" t="str">
            <v>None - Private</v>
          </cell>
          <cell r="AD24">
            <v>114700</v>
          </cell>
          <cell r="AE24" t="str">
            <v>Core Commercial</v>
          </cell>
          <cell r="AF24" t="str">
            <v>Unassigned</v>
          </cell>
          <cell r="AV24" t="str">
            <v>AustraliaENTERTAINMENT &amp; LEISURE</v>
          </cell>
          <cell r="AW24" t="str">
            <v>Services</v>
          </cell>
        </row>
        <row r="25">
          <cell r="H25" t="str">
            <v>Swiss Franc</v>
          </cell>
          <cell r="I25" t="str">
            <v>CHF</v>
          </cell>
          <cell r="J25">
            <v>1.03268446</v>
          </cell>
          <cell r="T25">
            <v>999943804</v>
          </cell>
          <cell r="U25" t="str">
            <v>Central Valley Meat Company and Affiliated Entities</v>
          </cell>
          <cell r="V25">
            <v>99501</v>
          </cell>
          <cell r="W25" t="str">
            <v>COELHO MEAT COMPANY</v>
          </cell>
          <cell r="X25" t="str">
            <v>Existing Principal</v>
          </cell>
          <cell r="Y25" t="str">
            <v>Do Not Score</v>
          </cell>
          <cell r="Z25" t="str">
            <v>FOOD &amp; BEVERAGE</v>
          </cell>
          <cell r="AA25" t="str">
            <v>United States</v>
          </cell>
          <cell r="AB25">
            <v>99501</v>
          </cell>
          <cell r="AC25" t="str">
            <v>None - Private</v>
          </cell>
          <cell r="AD25">
            <v>99501</v>
          </cell>
          <cell r="AE25" t="str">
            <v>Core Commercial</v>
          </cell>
          <cell r="AF25" t="str">
            <v>Food Processing &amp; Distribution</v>
          </cell>
          <cell r="AV25" t="str">
            <v>AustraliaFINANCE COMPANIES</v>
          </cell>
          <cell r="AW25" t="str">
            <v>Trade</v>
          </cell>
        </row>
        <row r="26">
          <cell r="H26" t="str">
            <v>Turkish Lira</v>
          </cell>
          <cell r="I26" t="str">
            <v>TRL</v>
          </cell>
          <cell r="J26">
            <v>0.17</v>
          </cell>
          <cell r="T26">
            <v>405060821</v>
          </cell>
          <cell r="U26" t="str">
            <v>National Railroad Passenger Corporation (AMTRAK)</v>
          </cell>
          <cell r="V26">
            <v>48</v>
          </cell>
          <cell r="W26" t="str">
            <v>National Railroad Passenger Corporation (AMTRAK)</v>
          </cell>
          <cell r="X26" t="str">
            <v>Existing Principal</v>
          </cell>
          <cell r="Y26" t="str">
            <v>Exposure Below $1M; Do Not Score</v>
          </cell>
          <cell r="Z26" t="str">
            <v>TRANSPORTATION</v>
          </cell>
          <cell r="AA26" t="str">
            <v>United States</v>
          </cell>
          <cell r="AB26">
            <v>48</v>
          </cell>
          <cell r="AC26" t="str">
            <v>None - Private</v>
          </cell>
          <cell r="AD26">
            <v>48</v>
          </cell>
          <cell r="AE26" t="str">
            <v>Core Commercial</v>
          </cell>
          <cell r="AF26" t="str">
            <v>Rail, Trucking &amp; Transport Services</v>
          </cell>
          <cell r="AV26" t="str">
            <v>AustraliaFINANCE NEC</v>
          </cell>
          <cell r="AW26" t="str">
            <v>Trade</v>
          </cell>
        </row>
        <row r="27">
          <cell r="H27" t="str">
            <v>US Dollar</v>
          </cell>
          <cell r="I27" t="str">
            <v>USD</v>
          </cell>
          <cell r="J27">
            <v>1</v>
          </cell>
          <cell r="T27">
            <v>211067391</v>
          </cell>
          <cell r="U27" t="str">
            <v>MCLANE COMPANY, INC.</v>
          </cell>
          <cell r="V27">
            <v>56</v>
          </cell>
          <cell r="W27" t="str">
            <v>McLane Company, Inc.</v>
          </cell>
          <cell r="X27" t="str">
            <v>Existing Principal</v>
          </cell>
          <cell r="Y27" t="str">
            <v>Score it</v>
          </cell>
          <cell r="Z27" t="str">
            <v/>
          </cell>
          <cell r="AA27" t="str">
            <v>United States</v>
          </cell>
          <cell r="AB27">
            <v>56</v>
          </cell>
          <cell r="AE27" t="str">
            <v>Core Commercial</v>
          </cell>
          <cell r="AV27" t="str">
            <v>AustraliaFOOD &amp; BEVERAGE</v>
          </cell>
          <cell r="AW27" t="str">
            <v>Consumer_Products</v>
          </cell>
        </row>
        <row r="28">
          <cell r="H28" t="str">
            <v>Won</v>
          </cell>
          <cell r="I28" t="str">
            <v>KRW</v>
          </cell>
          <cell r="J28">
            <v>8.4999999999999995E-4</v>
          </cell>
          <cell r="T28">
            <v>55240251</v>
          </cell>
          <cell r="U28" t="str">
            <v>SAFEWAY INCORPORATED</v>
          </cell>
          <cell r="V28">
            <v>57</v>
          </cell>
          <cell r="W28" t="str">
            <v>Safeway Inc.</v>
          </cell>
          <cell r="X28" t="str">
            <v>Existing Principal</v>
          </cell>
          <cell r="Y28" t="str">
            <v>Exposure Below $1M; Do Not Score</v>
          </cell>
          <cell r="Z28" t="str">
            <v/>
          </cell>
          <cell r="AA28" t="str">
            <v>United States</v>
          </cell>
          <cell r="AB28">
            <v>57</v>
          </cell>
          <cell r="AE28" t="str">
            <v>Core Commercial</v>
          </cell>
          <cell r="AV28" t="str">
            <v>AustraliaFOOD &amp; BEVERAGE RETL/WHSL</v>
          </cell>
          <cell r="AW28" t="str">
            <v>Services</v>
          </cell>
        </row>
        <row r="29">
          <cell r="H29" t="str">
            <v>Yen</v>
          </cell>
          <cell r="I29" t="str">
            <v>JPY</v>
          </cell>
          <cell r="J29">
            <v>9.2017499999999999E-3</v>
          </cell>
          <cell r="T29">
            <v>966404612</v>
          </cell>
          <cell r="U29" t="str">
            <v>FC-Gen Acquisition t/a Genesis HealthCare Corporation</v>
          </cell>
          <cell r="V29">
            <v>152</v>
          </cell>
          <cell r="W29" t="str">
            <v>Genesis Healthcare, Inc.</v>
          </cell>
          <cell r="X29" t="str">
            <v>Existing Principal</v>
          </cell>
          <cell r="Y29" t="str">
            <v>Exposure Below $1M; Do Not Score</v>
          </cell>
          <cell r="Z29" t="str">
            <v>MEDICAL SERVICES</v>
          </cell>
          <cell r="AA29" t="str">
            <v>United States</v>
          </cell>
          <cell r="AB29">
            <v>152</v>
          </cell>
          <cell r="AC29" t="str">
            <v>None - Private</v>
          </cell>
          <cell r="AD29">
            <v>152</v>
          </cell>
          <cell r="AE29" t="str">
            <v>Core Commercial</v>
          </cell>
          <cell r="AF29" t="str">
            <v>Hospital &amp; Medical Services</v>
          </cell>
          <cell r="AV29" t="str">
            <v>AustraliaFURNITURE &amp; APPLIANCES</v>
          </cell>
          <cell r="AW29" t="str">
            <v>Consumer_Products</v>
          </cell>
        </row>
        <row r="30">
          <cell r="H30" t="str">
            <v>Yuan Renminbi</v>
          </cell>
          <cell r="I30" t="str">
            <v>CNY</v>
          </cell>
          <cell r="J30">
            <v>0.14356058999999999</v>
          </cell>
          <cell r="T30">
            <v>775040621</v>
          </cell>
          <cell r="U30" t="str">
            <v>Preferred Auto Dealers Self-Insurance Program, Inc</v>
          </cell>
          <cell r="V30">
            <v>11391</v>
          </cell>
          <cell r="W30" t="str">
            <v>Preferred Auto Dealers Self-Insurance Program, Inc</v>
          </cell>
          <cell r="X30" t="str">
            <v>Existing Principal</v>
          </cell>
          <cell r="Y30" t="str">
            <v>Exposure Below $1M; Do Not Score</v>
          </cell>
          <cell r="Z30" t="str">
            <v>LSF Commercial - (Corporate) or (Individual, Estate, Probate)</v>
          </cell>
          <cell r="AA30" t="str">
            <v>United States</v>
          </cell>
          <cell r="AB30">
            <v>11391</v>
          </cell>
          <cell r="AC30" t="str">
            <v>None - Private</v>
          </cell>
          <cell r="AD30">
            <v>11391</v>
          </cell>
          <cell r="AE30" t="str">
            <v>Core Commercial</v>
          </cell>
          <cell r="AV30" t="str">
            <v>AustraliaHOTELS &amp; RESTAURANTS</v>
          </cell>
          <cell r="AW30" t="str">
            <v>Services</v>
          </cell>
        </row>
        <row r="31">
          <cell r="H31" t="str">
            <v>Zloty</v>
          </cell>
          <cell r="I31" t="str">
            <v>PLN</v>
          </cell>
          <cell r="J31">
            <v>0.26404034999999998</v>
          </cell>
          <cell r="T31">
            <v>15020221</v>
          </cell>
          <cell r="U31" t="str">
            <v>DAIRYLAND POWER COOPERATIVE</v>
          </cell>
          <cell r="V31">
            <v>15055</v>
          </cell>
          <cell r="W31" t="str">
            <v>DAIRYLAND POWER COOPERATIVE</v>
          </cell>
          <cell r="X31" t="str">
            <v>Existing Principal</v>
          </cell>
          <cell r="Y31" t="str">
            <v>Exposure Below $1M; Do Not Score</v>
          </cell>
          <cell r="Z31" t="str">
            <v>UTILITIES, ELECTRIC</v>
          </cell>
          <cell r="AA31" t="str">
            <v>United States</v>
          </cell>
          <cell r="AB31">
            <v>15055</v>
          </cell>
          <cell r="AC31" t="str">
            <v>None - Private</v>
          </cell>
          <cell r="AD31">
            <v>15055</v>
          </cell>
          <cell r="AV31" t="str">
            <v>AustraliaINSURANCE - LIFE</v>
          </cell>
          <cell r="AW31" t="str">
            <v>Trade</v>
          </cell>
        </row>
        <row r="32">
          <cell r="H32" t="str">
            <v>Danish Krone</v>
          </cell>
          <cell r="I32" t="str">
            <v>DKK</v>
          </cell>
          <cell r="J32">
            <v>0.15</v>
          </cell>
          <cell r="T32">
            <v>966407112</v>
          </cell>
          <cell r="U32" t="str">
            <v>Krispy Kreme Doughnuts, Inc.</v>
          </cell>
          <cell r="V32">
            <v>15598</v>
          </cell>
          <cell r="W32" t="str">
            <v>Krispy Kreme Doughnuts, Inc.</v>
          </cell>
          <cell r="X32" t="str">
            <v>Existing Principal</v>
          </cell>
          <cell r="Y32" t="str">
            <v>Exposure Below $1M; Do Not Score</v>
          </cell>
          <cell r="Z32" t="str">
            <v>FOOD &amp; BEVERAGE</v>
          </cell>
          <cell r="AA32" t="str">
            <v>United States</v>
          </cell>
          <cell r="AB32">
            <v>15598</v>
          </cell>
          <cell r="AC32" t="str">
            <v>None - Private</v>
          </cell>
          <cell r="AD32">
            <v>15598</v>
          </cell>
          <cell r="AE32" t="str">
            <v>Core Commercial</v>
          </cell>
          <cell r="AF32" t="str">
            <v>Food Processing &amp; Distribution</v>
          </cell>
          <cell r="AV32" t="str">
            <v>AustraliaINSURANCE - PROP/CAS/HEALTH</v>
          </cell>
          <cell r="AW32" t="str">
            <v>Trade</v>
          </cell>
        </row>
        <row r="33">
          <cell r="H33" t="str">
            <v>New Taiwan Dollar</v>
          </cell>
          <cell r="I33" t="str">
            <v>TWD</v>
          </cell>
          <cell r="J33">
            <v>3.3000000000000002E-2</v>
          </cell>
          <cell r="T33">
            <v>216423912</v>
          </cell>
          <cell r="U33" t="str">
            <v>CKE RESTAURANTS HOLDINGS, INC.</v>
          </cell>
          <cell r="V33">
            <v>16983</v>
          </cell>
          <cell r="W33" t="str">
            <v>CKE RESTAURANTS HOLDINGS, INC.</v>
          </cell>
          <cell r="X33" t="str">
            <v>Existing Principal</v>
          </cell>
          <cell r="Y33" t="str">
            <v>Exposure Below $1M; Do Not Score</v>
          </cell>
          <cell r="Z33" t="str">
            <v>HOTELS &amp; RESTAURANTS</v>
          </cell>
          <cell r="AA33" t="str">
            <v>United States</v>
          </cell>
          <cell r="AB33">
            <v>16983</v>
          </cell>
          <cell r="AC33" t="str">
            <v>None - Private</v>
          </cell>
          <cell r="AD33">
            <v>16983</v>
          </cell>
          <cell r="AE33" t="str">
            <v>Core Commercial</v>
          </cell>
          <cell r="AV33" t="str">
            <v>AustraliaINVESTMENT MANAGEMENT</v>
          </cell>
          <cell r="AW33" t="str">
            <v>Trade</v>
          </cell>
        </row>
        <row r="34">
          <cell r="H34" t="str">
            <v>Costa Rican Colon</v>
          </cell>
          <cell r="I34" t="str">
            <v>CRC</v>
          </cell>
          <cell r="J34">
            <v>1.8E-3</v>
          </cell>
          <cell r="T34">
            <v>715054721</v>
          </cell>
          <cell r="U34" t="str">
            <v>Enbridge Energy Partners, L.P.</v>
          </cell>
          <cell r="V34">
            <v>17252</v>
          </cell>
          <cell r="W34" t="str">
            <v>Enbridge Energy Partners, L.P.</v>
          </cell>
          <cell r="X34" t="str">
            <v>Existing Principal</v>
          </cell>
          <cell r="Y34" t="str">
            <v>Exposure Below $1M; Do Not Score</v>
          </cell>
          <cell r="Z34" t="str">
            <v>UTILITIES, GAS</v>
          </cell>
          <cell r="AA34" t="str">
            <v>United States</v>
          </cell>
          <cell r="AB34">
            <v>17252</v>
          </cell>
          <cell r="AC34">
            <v>511557</v>
          </cell>
          <cell r="AD34">
            <v>17252</v>
          </cell>
          <cell r="AE34" t="str">
            <v>Core Commercial</v>
          </cell>
          <cell r="AF34" t="str">
            <v>Electric, Gas &amp; Water Utilities</v>
          </cell>
          <cell r="AV34" t="str">
            <v>AustraliaLESSORS</v>
          </cell>
          <cell r="AW34" t="str">
            <v>Trade</v>
          </cell>
        </row>
        <row r="35">
          <cell r="H35" t="str">
            <v>Saudi Riyal</v>
          </cell>
          <cell r="I35" t="str">
            <v>SAR</v>
          </cell>
          <cell r="J35">
            <v>0.27</v>
          </cell>
          <cell r="T35">
            <v>135063321</v>
          </cell>
          <cell r="U35" t="str">
            <v>Presbyterian  Homes and Services</v>
          </cell>
          <cell r="V35">
            <v>17692</v>
          </cell>
          <cell r="W35" t="str">
            <v>Presbyterian  Homes and Services</v>
          </cell>
          <cell r="X35" t="str">
            <v>Existing Principal</v>
          </cell>
          <cell r="Y35" t="str">
            <v>Exposure Below $1M; Do Not Score</v>
          </cell>
          <cell r="Z35" t="str">
            <v>MEDICAL SERVICES</v>
          </cell>
          <cell r="AA35" t="str">
            <v>United States</v>
          </cell>
          <cell r="AB35">
            <v>17692</v>
          </cell>
          <cell r="AC35" t="str">
            <v>None - Private</v>
          </cell>
          <cell r="AD35">
            <v>17692</v>
          </cell>
          <cell r="AE35" t="str">
            <v>Core Commercial</v>
          </cell>
          <cell r="AF35" t="str">
            <v>Hospital &amp; Medical Services</v>
          </cell>
          <cell r="AV35" t="str">
            <v>AustraliaLUMBER &amp; FORESTRY</v>
          </cell>
          <cell r="AW35" t="str">
            <v>Business_Products</v>
          </cell>
        </row>
        <row r="36">
          <cell r="H36" t="str">
            <v>Malaysian Ringgit</v>
          </cell>
          <cell r="I36" t="str">
            <v>RM</v>
          </cell>
          <cell r="J36">
            <v>0.244447</v>
          </cell>
          <cell r="T36">
            <v>966410512</v>
          </cell>
          <cell r="U36" t="str">
            <v>WP CPP Holdings II Inc. (Full Collateral)</v>
          </cell>
          <cell r="V36">
            <v>24504</v>
          </cell>
          <cell r="W36" t="str">
            <v>WP CPP Holdings II Inc. (Full Collateral)</v>
          </cell>
          <cell r="X36" t="str">
            <v>Existing Principal</v>
          </cell>
          <cell r="Y36" t="str">
            <v>Exposure Below $1M; Do Not Score</v>
          </cell>
          <cell r="Z36" t="str">
            <v>AGRICULTURE</v>
          </cell>
          <cell r="AA36" t="str">
            <v>United States</v>
          </cell>
          <cell r="AB36">
            <v>24504</v>
          </cell>
          <cell r="AC36" t="str">
            <v>None - Private</v>
          </cell>
          <cell r="AD36">
            <v>24504</v>
          </cell>
          <cell r="AE36" t="str">
            <v>Core Commercial</v>
          </cell>
          <cell r="AF36" t="str">
            <v>Food Processing &amp; Distribution</v>
          </cell>
          <cell r="AV36" t="str">
            <v>AustraliaMEASURE &amp; TEST EQUIPMENT</v>
          </cell>
          <cell r="AW36" t="str">
            <v>Business_Products</v>
          </cell>
        </row>
        <row r="37">
          <cell r="H37" t="str">
            <v>Trinidad and Tobago Dollar</v>
          </cell>
          <cell r="I37" t="str">
            <v>TTD</v>
          </cell>
          <cell r="J37">
            <v>0.15</v>
          </cell>
          <cell r="T37">
            <v>835250821</v>
          </cell>
          <cell r="U37" t="str">
            <v>Mustang Rental Services of Texas, Ltd.</v>
          </cell>
          <cell r="V37">
            <v>24915</v>
          </cell>
          <cell r="W37" t="str">
            <v>Mustang Tractor &amp; Equipment Company</v>
          </cell>
          <cell r="X37" t="str">
            <v>Existing Principal</v>
          </cell>
          <cell r="Y37" t="str">
            <v>Exposure Below $1M; Do Not Score</v>
          </cell>
          <cell r="Z37" t="str">
            <v>MACHINERY &amp; EQUIPMENT</v>
          </cell>
          <cell r="AA37" t="str">
            <v>United States</v>
          </cell>
          <cell r="AB37">
            <v>24915</v>
          </cell>
          <cell r="AC37" t="str">
            <v>None - Private</v>
          </cell>
          <cell r="AD37">
            <v>24915</v>
          </cell>
          <cell r="AE37" t="str">
            <v>Core Commercial</v>
          </cell>
          <cell r="AF37" t="str">
            <v>Machinery &amp; Industrial</v>
          </cell>
          <cell r="AV37" t="str">
            <v>AustraliaMEDICAL EQUIPMENT</v>
          </cell>
          <cell r="AW37" t="str">
            <v>Business_Products</v>
          </cell>
        </row>
        <row r="38">
          <cell r="T38">
            <v>966411712</v>
          </cell>
          <cell r="U38" t="str">
            <v>Sprint Communications, Inc.</v>
          </cell>
          <cell r="V38">
            <v>29681</v>
          </cell>
          <cell r="W38" t="str">
            <v>Sprint Communications, Inc.</v>
          </cell>
          <cell r="X38" t="str">
            <v>Existing Principal</v>
          </cell>
          <cell r="Y38" t="str">
            <v>Exposure Below $1M; Do Not Score</v>
          </cell>
          <cell r="Z38" t="str">
            <v/>
          </cell>
          <cell r="AA38" t="str">
            <v>United States</v>
          </cell>
          <cell r="AB38">
            <v>29681</v>
          </cell>
          <cell r="AE38" t="str">
            <v>Core Commercial</v>
          </cell>
          <cell r="AV38" t="str">
            <v>AustraliaMEDICAL SERVICES</v>
          </cell>
          <cell r="AW38" t="str">
            <v>Services</v>
          </cell>
        </row>
        <row r="39">
          <cell r="T39">
            <v>635049921</v>
          </cell>
          <cell r="U39" t="str">
            <v>Armstrong County Memorial Hospital</v>
          </cell>
          <cell r="V39">
            <v>30975</v>
          </cell>
          <cell r="W39" t="str">
            <v>Armstrong County Memorial Hospital</v>
          </cell>
          <cell r="X39" t="str">
            <v>Existing Principal</v>
          </cell>
          <cell r="Y39" t="str">
            <v>Exposure Below $1M; Do Not Score</v>
          </cell>
          <cell r="Z39" t="str">
            <v>MEDICAL SERVICES</v>
          </cell>
          <cell r="AA39" t="str">
            <v>United States</v>
          </cell>
          <cell r="AB39">
            <v>30975</v>
          </cell>
          <cell r="AC39" t="str">
            <v>None - Private</v>
          </cell>
          <cell r="AD39">
            <v>30975</v>
          </cell>
          <cell r="AE39" t="str">
            <v>Core Commercial</v>
          </cell>
          <cell r="AF39" t="str">
            <v>Hospital &amp; Medical Services</v>
          </cell>
          <cell r="AV39" t="str">
            <v>AustraliaMINING</v>
          </cell>
          <cell r="AW39" t="str">
            <v>Mining</v>
          </cell>
        </row>
        <row r="40">
          <cell r="T40">
            <v>545063321</v>
          </cell>
          <cell r="U40" t="str">
            <v>Faribault Foods, Inc.</v>
          </cell>
          <cell r="V40">
            <v>31310</v>
          </cell>
          <cell r="W40" t="str">
            <v>Faribault Foods, Inc.</v>
          </cell>
          <cell r="X40" t="str">
            <v>Existing Principal</v>
          </cell>
          <cell r="Y40" t="str">
            <v>Exposure Below $1M; Do Not Score</v>
          </cell>
          <cell r="Z40" t="str">
            <v>FOOD &amp; BEVERAGE</v>
          </cell>
          <cell r="AA40" t="str">
            <v>United States</v>
          </cell>
          <cell r="AB40">
            <v>31310</v>
          </cell>
          <cell r="AC40" t="str">
            <v>None - Private</v>
          </cell>
          <cell r="AD40">
            <v>31310</v>
          </cell>
          <cell r="AE40" t="str">
            <v>Core Commercial</v>
          </cell>
          <cell r="AF40" t="str">
            <v>Food Processing &amp; Distribution</v>
          </cell>
          <cell r="AV40" t="str">
            <v>AustraliaOIL REFINING</v>
          </cell>
          <cell r="AW40" t="str">
            <v>Business_Products</v>
          </cell>
        </row>
        <row r="41">
          <cell r="T41">
            <v>825020521</v>
          </cell>
          <cell r="U41" t="str">
            <v>AGNESIAN HEALTHCARE, INC.</v>
          </cell>
          <cell r="V41">
            <v>40608</v>
          </cell>
          <cell r="W41" t="str">
            <v>Agnesian Healthcare, Inc.</v>
          </cell>
          <cell r="X41" t="str">
            <v>Existing Principal</v>
          </cell>
          <cell r="Y41" t="str">
            <v>Exposure Below $1M; Do Not Score</v>
          </cell>
          <cell r="Z41" t="str">
            <v>MEDICAL SERVICES</v>
          </cell>
          <cell r="AA41" t="str">
            <v>United States</v>
          </cell>
          <cell r="AB41">
            <v>40608</v>
          </cell>
          <cell r="AC41" t="str">
            <v>None - Private</v>
          </cell>
          <cell r="AD41">
            <v>40608</v>
          </cell>
          <cell r="AE41" t="str">
            <v>Core Commercial</v>
          </cell>
          <cell r="AV41" t="str">
            <v>AustraliaPAPER</v>
          </cell>
          <cell r="AW41" t="str">
            <v>Business_Products</v>
          </cell>
        </row>
        <row r="42">
          <cell r="T42">
            <v>821779042</v>
          </cell>
          <cell r="U42" t="str">
            <v>First Avenue Entertainment, LLLP</v>
          </cell>
          <cell r="V42">
            <v>41117</v>
          </cell>
          <cell r="W42" t="str">
            <v>The Baseball Club of Seattle, L.L.L.P.</v>
          </cell>
          <cell r="X42" t="str">
            <v>Existing Principal</v>
          </cell>
          <cell r="Y42" t="str">
            <v>Exposure Below $1M; Do Not Score</v>
          </cell>
          <cell r="Z42" t="str">
            <v>UNASSIGNED</v>
          </cell>
          <cell r="AA42" t="str">
            <v>United States</v>
          </cell>
          <cell r="AB42">
            <v>41117</v>
          </cell>
          <cell r="AC42" t="str">
            <v>None - Private</v>
          </cell>
          <cell r="AD42">
            <v>41117</v>
          </cell>
          <cell r="AE42" t="str">
            <v>Core Commercial</v>
          </cell>
          <cell r="AF42" t="str">
            <v>Unassigned</v>
          </cell>
          <cell r="AV42" t="str">
            <v>AustraliaPHARMACEUTICALS</v>
          </cell>
          <cell r="AW42" t="str">
            <v>Business_Products</v>
          </cell>
        </row>
        <row r="43">
          <cell r="T43">
            <v>975030821</v>
          </cell>
          <cell r="U43" t="str">
            <v>The Baseball Club of Seattle, L.P.</v>
          </cell>
          <cell r="V43">
            <v>41117</v>
          </cell>
          <cell r="W43" t="str">
            <v>The Baseball Club of Seattle, L.L.L.P.</v>
          </cell>
          <cell r="X43" t="str">
            <v>Existing Principal</v>
          </cell>
          <cell r="Y43" t="str">
            <v>Exposure Below $1M; Do Not Score</v>
          </cell>
          <cell r="Z43" t="str">
            <v>UNASSIGNED</v>
          </cell>
          <cell r="AA43" t="str">
            <v>United States</v>
          </cell>
          <cell r="AB43">
            <v>41117</v>
          </cell>
          <cell r="AC43" t="str">
            <v>None - Private</v>
          </cell>
          <cell r="AD43">
            <v>41117</v>
          </cell>
          <cell r="AE43" t="str">
            <v>Core Commercial</v>
          </cell>
          <cell r="AF43" t="str">
            <v>Unassigned</v>
          </cell>
          <cell r="AV43" t="str">
            <v>AustraliaPLASTIC &amp; RUBBER</v>
          </cell>
          <cell r="AW43" t="str">
            <v>Business_Products</v>
          </cell>
        </row>
        <row r="44">
          <cell r="T44">
            <v>966415012</v>
          </cell>
          <cell r="U44" t="str">
            <v>Washington Health Care Services, Inc.</v>
          </cell>
          <cell r="V44">
            <v>41219</v>
          </cell>
          <cell r="W44" t="str">
            <v>Washington Health Care Services, Inc.</v>
          </cell>
          <cell r="X44" t="str">
            <v>Existing Principal</v>
          </cell>
          <cell r="Y44" t="str">
            <v>Exposure Below $1M; Do Not Score</v>
          </cell>
          <cell r="Z44" t="str">
            <v>MEDICAL SERVICES</v>
          </cell>
          <cell r="AA44" t="str">
            <v>United States</v>
          </cell>
          <cell r="AB44">
            <v>41219</v>
          </cell>
          <cell r="AC44" t="str">
            <v>None - Private</v>
          </cell>
          <cell r="AD44">
            <v>41219</v>
          </cell>
          <cell r="AE44" t="str">
            <v>Core Commercial</v>
          </cell>
          <cell r="AF44" t="str">
            <v>Hospital &amp; Medical Services</v>
          </cell>
          <cell r="AV44" t="str">
            <v>AustraliaPRINTING</v>
          </cell>
          <cell r="AW44" t="str">
            <v>Business_Products</v>
          </cell>
        </row>
        <row r="45">
          <cell r="T45">
            <v>415062821</v>
          </cell>
          <cell r="U45" t="str">
            <v>Kleinfelder, Inc.</v>
          </cell>
          <cell r="V45">
            <v>41759</v>
          </cell>
          <cell r="W45" t="str">
            <v>Kleinfelder, Inc.</v>
          </cell>
          <cell r="X45" t="str">
            <v>Existing Principal</v>
          </cell>
          <cell r="Y45" t="str">
            <v>Exposure Below $1M; Do Not Score</v>
          </cell>
          <cell r="Z45" t="str">
            <v>CONSTRUCTION</v>
          </cell>
          <cell r="AA45" t="str">
            <v>United States</v>
          </cell>
          <cell r="AB45">
            <v>41759</v>
          </cell>
          <cell r="AC45" t="str">
            <v>None - Private</v>
          </cell>
          <cell r="AD45">
            <v>41759</v>
          </cell>
          <cell r="AE45" t="str">
            <v>Core Commercial</v>
          </cell>
          <cell r="AV45" t="str">
            <v>AustraliaPUBLISHING</v>
          </cell>
          <cell r="AW45" t="str">
            <v>Business_Products</v>
          </cell>
        </row>
        <row r="46">
          <cell r="T46">
            <v>885063621</v>
          </cell>
          <cell r="U46" t="str">
            <v>THE DEVEREUX FOUNDATION</v>
          </cell>
          <cell r="V46">
            <v>41835</v>
          </cell>
          <cell r="W46" t="str">
            <v>THE DEVEREUX FOUNDATION</v>
          </cell>
          <cell r="X46" t="str">
            <v>Existing Principal</v>
          </cell>
          <cell r="Y46" t="str">
            <v>Exposure Below $1M; Do Not Score</v>
          </cell>
          <cell r="Z46" t="str">
            <v>UNASSIGNED</v>
          </cell>
          <cell r="AA46" t="str">
            <v>United States</v>
          </cell>
          <cell r="AB46">
            <v>41835</v>
          </cell>
          <cell r="AC46" t="str">
            <v>None - Private</v>
          </cell>
          <cell r="AD46">
            <v>41835</v>
          </cell>
          <cell r="AE46" t="str">
            <v>Core Commercial</v>
          </cell>
          <cell r="AV46" t="str">
            <v>AustraliaREAL ESTATE</v>
          </cell>
          <cell r="AW46" t="str">
            <v>Trade</v>
          </cell>
        </row>
        <row r="47">
          <cell r="T47">
            <v>265063921</v>
          </cell>
          <cell r="U47" t="str">
            <v>Steffes Corporation</v>
          </cell>
          <cell r="V47">
            <v>42008</v>
          </cell>
          <cell r="W47" t="str">
            <v>Steffes Corporation</v>
          </cell>
          <cell r="X47" t="str">
            <v>Existing Principal</v>
          </cell>
          <cell r="Y47" t="str">
            <v>Exposure Below $1M; Do Not Score</v>
          </cell>
          <cell r="Z47" t="str">
            <v>BUSINESS PRODUCTS WHSL</v>
          </cell>
          <cell r="AA47" t="str">
            <v>United States</v>
          </cell>
          <cell r="AB47">
            <v>42008</v>
          </cell>
          <cell r="AC47" t="str">
            <v>None - Private</v>
          </cell>
          <cell r="AD47">
            <v>42008</v>
          </cell>
          <cell r="AE47" t="str">
            <v>Core Commercial</v>
          </cell>
          <cell r="AV47" t="str">
            <v>AustraliaREAL ESTATE INVESTMENT TRUSTS</v>
          </cell>
          <cell r="AW47" t="str">
            <v>Trade</v>
          </cell>
        </row>
        <row r="48">
          <cell r="T48">
            <v>855061121</v>
          </cell>
          <cell r="U48" t="str">
            <v>F.C.Haab Company, Inc.</v>
          </cell>
          <cell r="V48">
            <v>42071</v>
          </cell>
          <cell r="W48" t="str">
            <v>F.C.Haab Company, Inc.</v>
          </cell>
          <cell r="X48" t="str">
            <v>Existing Principal</v>
          </cell>
          <cell r="Y48" t="str">
            <v>Exposure Below $1M; Do Not Score</v>
          </cell>
          <cell r="Z48" t="str">
            <v>CONSUMER SERVICES</v>
          </cell>
          <cell r="AA48" t="str">
            <v>United States</v>
          </cell>
          <cell r="AB48">
            <v>42071</v>
          </cell>
          <cell r="AC48" t="str">
            <v>None - Private</v>
          </cell>
          <cell r="AD48">
            <v>42071</v>
          </cell>
          <cell r="AE48" t="str">
            <v>Core Commercial</v>
          </cell>
          <cell r="AF48" t="str">
            <v>Retail</v>
          </cell>
          <cell r="AV48" t="str">
            <v>AustraliaSECURITY BROKERS &amp; DEALERS</v>
          </cell>
          <cell r="AW48" t="str">
            <v>Trade</v>
          </cell>
        </row>
        <row r="49">
          <cell r="T49">
            <v>956425712</v>
          </cell>
          <cell r="U49" t="str">
            <v>Jose Cartellone Construcciones Civiles S.A.</v>
          </cell>
          <cell r="V49">
            <v>181011</v>
          </cell>
          <cell r="W49" t="str">
            <v>Jose Cartellone Construcciones Civiles S.A.</v>
          </cell>
          <cell r="X49" t="str">
            <v>Existing Principal</v>
          </cell>
          <cell r="Y49" t="str">
            <v>Exposure Below $1M; Do Not Score</v>
          </cell>
          <cell r="Z49" t="str">
            <v>CONSTRUCTION</v>
          </cell>
          <cell r="AA49" t="str">
            <v>Argentina</v>
          </cell>
          <cell r="AB49">
            <v>43069</v>
          </cell>
          <cell r="AC49" t="str">
            <v>None - Private</v>
          </cell>
          <cell r="AD49">
            <v>43069</v>
          </cell>
          <cell r="AF49" t="str">
            <v>Engineering &amp; Construction</v>
          </cell>
          <cell r="AV49" t="str">
            <v>AustraliaSEMICONDUCTORS</v>
          </cell>
          <cell r="AW49" t="str">
            <v>Business_Products</v>
          </cell>
        </row>
        <row r="50">
          <cell r="T50">
            <v>909218132</v>
          </cell>
          <cell r="U50" t="str">
            <v>Jose Cartellone Construcciones Civiles, S.A.</v>
          </cell>
          <cell r="V50">
            <v>194342</v>
          </cell>
          <cell r="W50" t="str">
            <v>Jose Cartellone Construcciones Civiles S.A.</v>
          </cell>
          <cell r="X50" t="str">
            <v>Existing Principal</v>
          </cell>
          <cell r="Y50" t="str">
            <v>Exposure Below $1M; Do Not Score</v>
          </cell>
          <cell r="Z50" t="str">
            <v>CONSTRUCTION</v>
          </cell>
          <cell r="AA50" t="str">
            <v>Argentina</v>
          </cell>
          <cell r="AB50">
            <v>43069</v>
          </cell>
          <cell r="AC50" t="str">
            <v>None - Private</v>
          </cell>
          <cell r="AD50">
            <v>43069</v>
          </cell>
          <cell r="AE50" t="str">
            <v>Specialty Contract</v>
          </cell>
          <cell r="AF50" t="str">
            <v>Engineering &amp; Construction</v>
          </cell>
          <cell r="AV50" t="str">
            <v>AustraliaSTEEL &amp; METAL PRODUCTS</v>
          </cell>
          <cell r="AW50" t="str">
            <v>Business_Products</v>
          </cell>
        </row>
        <row r="51">
          <cell r="T51">
            <v>565183421</v>
          </cell>
          <cell r="U51" t="str">
            <v>Children's Hospital &amp; Medical Center, Children's Hospital, and Children's Healthcare Services</v>
          </cell>
          <cell r="V51">
            <v>43271</v>
          </cell>
          <cell r="W51" t="str">
            <v>Children's Hospital &amp; Medical Center, Children's Hospital, and Children's Healthcare Services</v>
          </cell>
          <cell r="X51" t="str">
            <v>Existing Principal</v>
          </cell>
          <cell r="Y51" t="str">
            <v>Exposure Below $1M; Do Not Score</v>
          </cell>
          <cell r="Z51" t="str">
            <v>MEDICAL SERVICES</v>
          </cell>
          <cell r="AA51" t="str">
            <v>United States</v>
          </cell>
          <cell r="AB51">
            <v>43271</v>
          </cell>
          <cell r="AC51" t="str">
            <v>None - Private</v>
          </cell>
          <cell r="AD51">
            <v>43271</v>
          </cell>
          <cell r="AE51" t="str">
            <v>Core Commercial</v>
          </cell>
          <cell r="AF51" t="str">
            <v>Hospital &amp; Medical Services</v>
          </cell>
          <cell r="AV51" t="str">
            <v>AustraliaTELEPHONE</v>
          </cell>
          <cell r="AW51" t="str">
            <v>Services</v>
          </cell>
        </row>
        <row r="52">
          <cell r="T52">
            <v>125186221</v>
          </cell>
          <cell r="U52" t="str">
            <v>Welch Foods Inc.</v>
          </cell>
          <cell r="V52">
            <v>44395</v>
          </cell>
          <cell r="W52" t="str">
            <v>Welch Foods Inc.</v>
          </cell>
          <cell r="X52" t="str">
            <v>Existing Principal</v>
          </cell>
          <cell r="Y52" t="str">
            <v>Exposure Below $1M; Do Not Score</v>
          </cell>
          <cell r="Z52" t="str">
            <v>FOOD &amp; BEVERAGE</v>
          </cell>
          <cell r="AA52" t="str">
            <v>United States</v>
          </cell>
          <cell r="AB52">
            <v>44395</v>
          </cell>
          <cell r="AC52" t="str">
            <v>None - Private</v>
          </cell>
          <cell r="AD52">
            <v>44395</v>
          </cell>
          <cell r="AE52" t="str">
            <v>Core Commercial</v>
          </cell>
          <cell r="AF52" t="str">
            <v>Food Processing &amp; Distribution</v>
          </cell>
          <cell r="AV52" t="str">
            <v>AustraliaTEXTILES</v>
          </cell>
          <cell r="AW52" t="str">
            <v>Consumer_Products</v>
          </cell>
        </row>
        <row r="53">
          <cell r="T53">
            <v>685348521</v>
          </cell>
          <cell r="U53" t="str">
            <v>Texas Children's Hospital</v>
          </cell>
          <cell r="V53">
            <v>45798</v>
          </cell>
          <cell r="W53" t="str">
            <v>Texas Children's Hospital</v>
          </cell>
          <cell r="X53" t="str">
            <v>Existing Principal</v>
          </cell>
          <cell r="Y53" t="str">
            <v>Score it</v>
          </cell>
          <cell r="Z53" t="str">
            <v>MEDICAL SERVICES</v>
          </cell>
          <cell r="AA53" t="str">
            <v>United States</v>
          </cell>
          <cell r="AB53">
            <v>45798</v>
          </cell>
          <cell r="AC53" t="str">
            <v>None - Private</v>
          </cell>
          <cell r="AD53">
            <v>45798</v>
          </cell>
          <cell r="AE53" t="str">
            <v>Core Commercial</v>
          </cell>
          <cell r="AF53" t="str">
            <v>Hospital &amp; Medical Services</v>
          </cell>
          <cell r="AV53" t="str">
            <v>AustraliaTOBACCO</v>
          </cell>
          <cell r="AW53" t="str">
            <v>Consumer_Products</v>
          </cell>
        </row>
        <row r="54">
          <cell r="T54">
            <v>966418912</v>
          </cell>
          <cell r="U54" t="str">
            <v>Southern California Edison Company</v>
          </cell>
          <cell r="V54">
            <v>47584</v>
          </cell>
          <cell r="W54" t="str">
            <v>Southern California Edison Company</v>
          </cell>
          <cell r="X54" t="str">
            <v>Existing Principal</v>
          </cell>
          <cell r="Y54" t="str">
            <v>Exposure Below $1M; Do Not Score</v>
          </cell>
          <cell r="Z54" t="str">
            <v>UTILITIES, ELECTRIC</v>
          </cell>
          <cell r="AA54" t="str">
            <v>United States</v>
          </cell>
          <cell r="AB54">
            <v>47584</v>
          </cell>
          <cell r="AC54" t="str">
            <v>None - Private</v>
          </cell>
          <cell r="AD54">
            <v>47584</v>
          </cell>
          <cell r="AE54" t="str">
            <v>Core Commercial</v>
          </cell>
          <cell r="AF54" t="str">
            <v>Electric, Gas &amp; Water Utilities</v>
          </cell>
          <cell r="AV54" t="str">
            <v>AustraliaTRANSPORTATION EQUIPMENT</v>
          </cell>
          <cell r="AW54" t="str">
            <v>Transportation</v>
          </cell>
        </row>
        <row r="55">
          <cell r="T55">
            <v>375209821</v>
          </cell>
          <cell r="U55" t="str">
            <v>Ash Grove Cement Company</v>
          </cell>
          <cell r="V55">
            <v>50828</v>
          </cell>
          <cell r="W55" t="str">
            <v>Ash Grove Cement Company</v>
          </cell>
          <cell r="X55" t="str">
            <v>Existing Principal</v>
          </cell>
          <cell r="Y55" t="str">
            <v>Exposure Below $1M; Do Not Score</v>
          </cell>
          <cell r="Z55" t="str">
            <v>CONSTRUCTION MATERIALS</v>
          </cell>
          <cell r="AA55" t="str">
            <v>United States</v>
          </cell>
          <cell r="AB55">
            <v>50828</v>
          </cell>
          <cell r="AC55" t="str">
            <v>None - Private</v>
          </cell>
          <cell r="AD55">
            <v>50828</v>
          </cell>
          <cell r="AE55" t="str">
            <v>Core Commercial</v>
          </cell>
          <cell r="AV55" t="str">
            <v>AustraliaTRANSPORTATION</v>
          </cell>
          <cell r="AW55" t="str">
            <v>Transportation</v>
          </cell>
        </row>
        <row r="56">
          <cell r="T56">
            <v>325258521</v>
          </cell>
          <cell r="U56" t="str">
            <v>Haseko Corporation (JAPAN)</v>
          </cell>
          <cell r="V56">
            <v>50863</v>
          </cell>
          <cell r="W56" t="str">
            <v>HASEKO AMERICA, INC.</v>
          </cell>
          <cell r="X56" t="str">
            <v>Existing Principal</v>
          </cell>
          <cell r="Y56" t="str">
            <v>Exposure Below $1M; Do Not Score</v>
          </cell>
          <cell r="Z56" t="str">
            <v>CONSTRUCTION</v>
          </cell>
          <cell r="AA56" t="str">
            <v>Japan</v>
          </cell>
          <cell r="AB56">
            <v>50863</v>
          </cell>
          <cell r="AC56" t="str">
            <v>G10172</v>
          </cell>
          <cell r="AD56">
            <v>50863</v>
          </cell>
          <cell r="AV56" t="str">
            <v>AustraliaTRUCKING</v>
          </cell>
          <cell r="AW56" t="str">
            <v>Transportation</v>
          </cell>
        </row>
        <row r="57">
          <cell r="T57">
            <v>765209921</v>
          </cell>
          <cell r="U57" t="str">
            <v>Ensco International, Inc.</v>
          </cell>
          <cell r="V57">
            <v>53050</v>
          </cell>
          <cell r="W57" t="str">
            <v>Ensco International, Inc.</v>
          </cell>
          <cell r="X57" t="str">
            <v>Existing Principal</v>
          </cell>
          <cell r="Y57" t="str">
            <v>Exposure Below $1M; Do Not Score</v>
          </cell>
          <cell r="Z57" t="str">
            <v>OIL REFINING</v>
          </cell>
          <cell r="AA57" t="str">
            <v>United States</v>
          </cell>
          <cell r="AB57">
            <v>53050</v>
          </cell>
          <cell r="AC57">
            <v>292719</v>
          </cell>
          <cell r="AD57">
            <v>53050</v>
          </cell>
          <cell r="AV57" t="str">
            <v>AustraliaUTILITIES NEC</v>
          </cell>
          <cell r="AW57" t="str">
            <v>Services</v>
          </cell>
        </row>
        <row r="58">
          <cell r="T58">
            <v>175383321</v>
          </cell>
          <cell r="U58" t="str">
            <v>Jani-King International, Inc.</v>
          </cell>
          <cell r="V58">
            <v>54992</v>
          </cell>
          <cell r="W58" t="str">
            <v>Jani-King International, Inc.</v>
          </cell>
          <cell r="X58" t="str">
            <v>Existing Principal</v>
          </cell>
          <cell r="Y58" t="str">
            <v>Exposure Below $1M; Do Not Score</v>
          </cell>
          <cell r="Z58" t="str">
            <v>BUSINESS SERVICES</v>
          </cell>
          <cell r="AA58" t="str">
            <v>United States</v>
          </cell>
          <cell r="AB58">
            <v>54992</v>
          </cell>
          <cell r="AC58" t="str">
            <v>None - Private</v>
          </cell>
          <cell r="AD58">
            <v>54992</v>
          </cell>
          <cell r="AE58" t="str">
            <v>Core Commercial</v>
          </cell>
          <cell r="AF58" t="str">
            <v>Business Services</v>
          </cell>
          <cell r="AV58" t="str">
            <v>AustraliaUTILITIES, ELECTRIC</v>
          </cell>
          <cell r="AW58" t="str">
            <v>Services</v>
          </cell>
        </row>
        <row r="59">
          <cell r="T59">
            <v>966421512</v>
          </cell>
          <cell r="U59" t="str">
            <v>ERM-NA Holdings Corp</v>
          </cell>
          <cell r="V59">
            <v>55856</v>
          </cell>
          <cell r="W59" t="str">
            <v>ERM-NA Holdings Corp</v>
          </cell>
          <cell r="X59" t="str">
            <v>Existing Principal</v>
          </cell>
          <cell r="Y59" t="str">
            <v>Exposure Below $1M; Do Not Score</v>
          </cell>
          <cell r="Z59" t="str">
            <v>MEASURE &amp; TEST EQUIPMENT</v>
          </cell>
          <cell r="AA59" t="str">
            <v>United States</v>
          </cell>
          <cell r="AB59">
            <v>55856</v>
          </cell>
          <cell r="AC59" t="str">
            <v>None - Private</v>
          </cell>
          <cell r="AD59">
            <v>55856</v>
          </cell>
          <cell r="AE59" t="str">
            <v>Core Commercial</v>
          </cell>
          <cell r="AF59" t="str">
            <v>Machinery &amp; Industrial</v>
          </cell>
          <cell r="AV59" t="str">
            <v>AustraliaUTILITIES, GAS</v>
          </cell>
          <cell r="AW59" t="str">
            <v>Services</v>
          </cell>
        </row>
        <row r="60">
          <cell r="T60">
            <v>155222421</v>
          </cell>
          <cell r="U60" t="str">
            <v>Global Geophysical Services, Inc.</v>
          </cell>
          <cell r="V60">
            <v>57816</v>
          </cell>
          <cell r="W60" t="str">
            <v>Global Geophysical Services, Inc.</v>
          </cell>
          <cell r="X60" t="str">
            <v>Existing Principal</v>
          </cell>
          <cell r="Y60" t="str">
            <v>Exposure Below $1M; Do Not Score</v>
          </cell>
          <cell r="Z60" t="str">
            <v>OIL, GAS &amp; COAL EXPL/PROD</v>
          </cell>
          <cell r="AA60" t="str">
            <v>United States</v>
          </cell>
          <cell r="AB60">
            <v>57816</v>
          </cell>
          <cell r="AC60" t="str">
            <v>N12341</v>
          </cell>
          <cell r="AD60">
            <v>57816</v>
          </cell>
          <cell r="AE60" t="str">
            <v>Core Commercial</v>
          </cell>
          <cell r="AF60" t="str">
            <v>Oil, Gas &amp; Coal Expl/Prod</v>
          </cell>
          <cell r="AV60" t="str">
            <v>AustraliaUNASSIGNED</v>
          </cell>
          <cell r="AW60" t="str">
            <v>Unassigned</v>
          </cell>
        </row>
        <row r="61">
          <cell r="T61">
            <v>385224921</v>
          </cell>
          <cell r="U61" t="str">
            <v>Forest City Enterprises, Inc.</v>
          </cell>
          <cell r="V61">
            <v>58487</v>
          </cell>
          <cell r="W61" t="str">
            <v>Forest City Enterprises, Inc.</v>
          </cell>
          <cell r="X61" t="str">
            <v>Existing Principal</v>
          </cell>
          <cell r="Y61" t="str">
            <v>Exposure Below $1M; Do Not Score</v>
          </cell>
          <cell r="Z61" t="str">
            <v>REAL ESTATE INVESTMENT TRUSTS</v>
          </cell>
          <cell r="AA61" t="str">
            <v>United States</v>
          </cell>
          <cell r="AB61">
            <v>58487</v>
          </cell>
          <cell r="AC61">
            <v>345550</v>
          </cell>
          <cell r="AD61">
            <v>58487</v>
          </cell>
          <cell r="AE61" t="str">
            <v>Core Commercial</v>
          </cell>
          <cell r="AV61" t="str">
            <v>AustraliaLSF Commercial - (Corporate) or (Individual, Estate, Probate)</v>
          </cell>
          <cell r="AW61" t="str">
            <v>Unassigned</v>
          </cell>
        </row>
        <row r="62">
          <cell r="T62">
            <v>966422912</v>
          </cell>
          <cell r="U62" t="str">
            <v>Learning Care Group (US) Inc.</v>
          </cell>
          <cell r="V62">
            <v>60237</v>
          </cell>
          <cell r="W62" t="str">
            <v>Learning Care Group (US) Inc.</v>
          </cell>
          <cell r="X62" t="str">
            <v>Existing Principal</v>
          </cell>
          <cell r="Y62" t="str">
            <v>Exposure Below $1M; Do Not Score</v>
          </cell>
          <cell r="Z62" t="str">
            <v>CONSUMER SERVICES</v>
          </cell>
          <cell r="AA62" t="str">
            <v>United States</v>
          </cell>
          <cell r="AB62">
            <v>60237</v>
          </cell>
          <cell r="AC62" t="str">
            <v>None - Private</v>
          </cell>
          <cell r="AD62">
            <v>60237</v>
          </cell>
          <cell r="AE62" t="str">
            <v>Core Commercial</v>
          </cell>
          <cell r="AF62" t="str">
            <v>Retail</v>
          </cell>
          <cell r="AV62" t="str">
            <v>AustraliaCore Commercial - (Corporate) or (Individual, Estate, Probate)</v>
          </cell>
          <cell r="AW62" t="str">
            <v>Unassigned</v>
          </cell>
        </row>
        <row r="63">
          <cell r="T63">
            <v>966424212</v>
          </cell>
          <cell r="U63" t="str">
            <v>MMC Health Systems, Inc.</v>
          </cell>
          <cell r="V63">
            <v>65755</v>
          </cell>
          <cell r="W63" t="str">
            <v>MMC Health Systems, Inc.</v>
          </cell>
          <cell r="X63" t="str">
            <v>Existing Principal</v>
          </cell>
          <cell r="Y63" t="str">
            <v>Exposure Below $1M; Do Not Score</v>
          </cell>
          <cell r="Z63" t="str">
            <v>MEDICAL SERVICES</v>
          </cell>
          <cell r="AA63" t="str">
            <v>United States</v>
          </cell>
          <cell r="AB63">
            <v>65755</v>
          </cell>
          <cell r="AC63" t="str">
            <v>None - Private</v>
          </cell>
          <cell r="AD63">
            <v>65755</v>
          </cell>
          <cell r="AE63" t="str">
            <v>Core Commercial</v>
          </cell>
          <cell r="AF63" t="str">
            <v>Hospital &amp; Medical Services</v>
          </cell>
          <cell r="AV63" t="str">
            <v>AustraliaSpecialty Commercial - (Corporate) or (Individual, Estate, Probate)</v>
          </cell>
          <cell r="AW63" t="str">
            <v>Unassigned</v>
          </cell>
        </row>
        <row r="64">
          <cell r="T64">
            <v>761171700</v>
          </cell>
          <cell r="U64" t="str">
            <v>Davidson Kempner Partners LLC</v>
          </cell>
          <cell r="V64">
            <v>65943</v>
          </cell>
          <cell r="W64" t="str">
            <v>Davidson Kempner Partners LLC</v>
          </cell>
          <cell r="X64" t="str">
            <v>Existing Principal</v>
          </cell>
          <cell r="Y64" t="str">
            <v>Exposure Below $1M; Do Not Score</v>
          </cell>
          <cell r="Z64" t="str">
            <v>BUSINESS SERVICES</v>
          </cell>
          <cell r="AA64" t="str">
            <v>United States</v>
          </cell>
          <cell r="AB64">
            <v>65943</v>
          </cell>
          <cell r="AC64" t="str">
            <v>None - Private</v>
          </cell>
          <cell r="AD64">
            <v>65943</v>
          </cell>
          <cell r="AE64" t="str">
            <v>Core Commercial</v>
          </cell>
          <cell r="AV64" t="str">
            <v>AustraliaCONSTRUCTION</v>
          </cell>
          <cell r="AW64" t="str">
            <v>Construction</v>
          </cell>
        </row>
        <row r="65">
          <cell r="T65">
            <v>966424912</v>
          </cell>
          <cell r="U65" t="str">
            <v>Willbros Group, Inc.</v>
          </cell>
          <cell r="V65">
            <v>67181</v>
          </cell>
          <cell r="W65" t="str">
            <v>Willbros Group, Inc.</v>
          </cell>
          <cell r="X65" t="str">
            <v>Existing Principal</v>
          </cell>
          <cell r="Y65" t="str">
            <v>Exposure Below $1M; Do Not Score</v>
          </cell>
          <cell r="Z65" t="str">
            <v>CONSTRUCTION</v>
          </cell>
          <cell r="AA65" t="str">
            <v>United States</v>
          </cell>
          <cell r="AB65">
            <v>67181</v>
          </cell>
          <cell r="AC65" t="str">
            <v>N02755</v>
          </cell>
          <cell r="AD65">
            <v>67181</v>
          </cell>
          <cell r="AE65" t="str">
            <v>Specialty Contract</v>
          </cell>
          <cell r="AV65" t="str">
            <v>AustraliaMACHINERY &amp; EQUIPMENT</v>
          </cell>
          <cell r="AW65" t="str">
            <v>Business_Products</v>
          </cell>
        </row>
        <row r="66">
          <cell r="T66">
            <v>645245121</v>
          </cell>
          <cell r="U66" t="str">
            <v>Upsher-Smith Laboratories, LLC</v>
          </cell>
          <cell r="V66">
            <v>67359</v>
          </cell>
          <cell r="W66" t="str">
            <v>Upsher-Smith Laboratories, LLC</v>
          </cell>
          <cell r="X66" t="str">
            <v>Existing Principal</v>
          </cell>
          <cell r="Y66" t="str">
            <v>Exposure Below $1M; Do Not Score</v>
          </cell>
          <cell r="Z66" t="str">
            <v>PHARMACEUTICALS</v>
          </cell>
          <cell r="AA66" t="str">
            <v>United States</v>
          </cell>
          <cell r="AB66">
            <v>67359</v>
          </cell>
          <cell r="AC66" t="str">
            <v>None - Private</v>
          </cell>
          <cell r="AD66">
            <v>67359</v>
          </cell>
          <cell r="AE66" t="str">
            <v>Core Commercial</v>
          </cell>
          <cell r="AF66" t="str">
            <v>Drug &amp; Pharmacy Services</v>
          </cell>
          <cell r="AV66" t="str">
            <v>AustraliaOIL, GAS &amp; COAL EXPL/PROD</v>
          </cell>
          <cell r="AW66" t="str">
            <v>Business_Products</v>
          </cell>
        </row>
        <row r="67">
          <cell r="T67">
            <v>335250321</v>
          </cell>
          <cell r="U67" t="str">
            <v>TIMEC Company, Inc.</v>
          </cell>
          <cell r="V67">
            <v>68446</v>
          </cell>
          <cell r="W67" t="str">
            <v>Broadspectrum Downstream Services fka TIMEC Company, Inc.</v>
          </cell>
          <cell r="X67" t="str">
            <v>Existing Principal</v>
          </cell>
          <cell r="Y67" t="str">
            <v>Exposure Below $1M; Do Not Score</v>
          </cell>
          <cell r="Z67" t="str">
            <v>MACHINERY &amp; EQUIPMENT</v>
          </cell>
          <cell r="AA67" t="str">
            <v>Australia</v>
          </cell>
          <cell r="AB67">
            <v>68446</v>
          </cell>
          <cell r="AC67" t="str">
            <v>None - Private</v>
          </cell>
          <cell r="AD67">
            <v>68446</v>
          </cell>
          <cell r="AE67" t="str">
            <v>Core Commercial</v>
          </cell>
          <cell r="AF67" t="str">
            <v>Machinery &amp; Industrial</v>
          </cell>
          <cell r="AV67" t="str">
            <v>CanadaAEROSPACE &amp; DEFENSE</v>
          </cell>
          <cell r="AW67" t="str">
            <v xml:space="preserve">Business_Products </v>
          </cell>
        </row>
        <row r="68">
          <cell r="T68">
            <v>745248721</v>
          </cell>
          <cell r="U68" t="str">
            <v>Alco Industries Inc</v>
          </cell>
          <cell r="V68">
            <v>69139</v>
          </cell>
          <cell r="W68" t="str">
            <v>Alco Industries Inc</v>
          </cell>
          <cell r="X68" t="str">
            <v>Existing Principal</v>
          </cell>
          <cell r="Y68" t="str">
            <v>Exposure Below $1M; Do Not Score</v>
          </cell>
          <cell r="Z68" t="str">
            <v>CHEMICALS</v>
          </cell>
          <cell r="AA68" t="str">
            <v>United States</v>
          </cell>
          <cell r="AB68">
            <v>69139</v>
          </cell>
          <cell r="AC68" t="str">
            <v>None - Private</v>
          </cell>
          <cell r="AD68">
            <v>69139</v>
          </cell>
          <cell r="AE68" t="str">
            <v>Core Commercial</v>
          </cell>
          <cell r="AF68" t="str">
            <v>Chemical Industry</v>
          </cell>
          <cell r="AV68" t="str">
            <v>CanadaAGRICULTURE</v>
          </cell>
          <cell r="AW68" t="str">
            <v xml:space="preserve">Agriculture </v>
          </cell>
        </row>
        <row r="69">
          <cell r="T69">
            <v>565255421</v>
          </cell>
          <cell r="U69" t="str">
            <v>Culinaire International Inc</v>
          </cell>
          <cell r="V69">
            <v>71938</v>
          </cell>
          <cell r="W69" t="str">
            <v>Culinaire International Inc</v>
          </cell>
          <cell r="X69" t="str">
            <v>Existing Principal</v>
          </cell>
          <cell r="Y69" t="str">
            <v>Exposure Below $1M; Do Not Score</v>
          </cell>
          <cell r="Z69" t="str">
            <v>BUSINESS SERVICES</v>
          </cell>
          <cell r="AA69" t="str">
            <v>United States</v>
          </cell>
          <cell r="AB69">
            <v>71938</v>
          </cell>
          <cell r="AC69" t="str">
            <v>None - Private</v>
          </cell>
          <cell r="AD69">
            <v>71938</v>
          </cell>
          <cell r="AE69" t="str">
            <v>Core Commercial</v>
          </cell>
          <cell r="AF69" t="str">
            <v>Business Services</v>
          </cell>
          <cell r="AV69" t="str">
            <v>CanadaAIR TRANSPORTATION</v>
          </cell>
          <cell r="AW69" t="str">
            <v xml:space="preserve">MiningTransUtility </v>
          </cell>
        </row>
        <row r="70">
          <cell r="T70">
            <v>365266321</v>
          </cell>
          <cell r="U70" t="str">
            <v>BJ's Restaurants, Inc.</v>
          </cell>
          <cell r="V70">
            <v>72814</v>
          </cell>
          <cell r="W70" t="str">
            <v>BJs Restaurants Inc.</v>
          </cell>
          <cell r="X70" t="str">
            <v>Existing Principal</v>
          </cell>
          <cell r="Y70" t="str">
            <v>Exposure Below $1M; Do Not Score</v>
          </cell>
          <cell r="Z70" t="str">
            <v>HOTELS &amp; RESTAURANTS</v>
          </cell>
          <cell r="AA70" t="str">
            <v>United States</v>
          </cell>
          <cell r="AB70">
            <v>72814</v>
          </cell>
          <cell r="AC70" t="str">
            <v>None - Private</v>
          </cell>
          <cell r="AD70">
            <v>72814</v>
          </cell>
          <cell r="AE70" t="str">
            <v>Core Commercial</v>
          </cell>
          <cell r="AF70" t="str">
            <v>Hospitality &amp; Gaming</v>
          </cell>
          <cell r="AV70" t="str">
            <v>CanadaAPPAREL &amp; SHOES</v>
          </cell>
          <cell r="AW70" t="str">
            <v xml:space="preserve">Consumer_Products </v>
          </cell>
        </row>
        <row r="71">
          <cell r="T71">
            <v>565263021</v>
          </cell>
          <cell r="U71" t="str">
            <v>Northeast Foods, Inc.</v>
          </cell>
          <cell r="V71">
            <v>73547</v>
          </cell>
          <cell r="W71" t="str">
            <v>Northeast Foods, Inc.</v>
          </cell>
          <cell r="X71" t="str">
            <v>Existing Principal</v>
          </cell>
          <cell r="Y71" t="str">
            <v>Exposure Below $1M; Do Not Score</v>
          </cell>
          <cell r="Z71" t="str">
            <v>FOOD &amp; BEVERAGE</v>
          </cell>
          <cell r="AA71" t="str">
            <v>United States</v>
          </cell>
          <cell r="AB71">
            <v>73547</v>
          </cell>
          <cell r="AC71" t="str">
            <v>None - Private</v>
          </cell>
          <cell r="AD71">
            <v>73547</v>
          </cell>
          <cell r="AE71" t="str">
            <v>Core Commercial</v>
          </cell>
          <cell r="AF71" t="str">
            <v>Food Processing &amp; Distribution</v>
          </cell>
          <cell r="AV71" t="str">
            <v>CanadaAUTOMOTIVE</v>
          </cell>
          <cell r="AW71" t="str">
            <v xml:space="preserve">MiningTransUtility </v>
          </cell>
        </row>
        <row r="72">
          <cell r="T72">
            <v>696526812</v>
          </cell>
          <cell r="U72" t="str">
            <v>Indra USA, Inc.</v>
          </cell>
          <cell r="V72">
            <v>74630</v>
          </cell>
          <cell r="W72" t="str">
            <v>Indra Sistemas, S.A.</v>
          </cell>
          <cell r="X72" t="str">
            <v>Existing Principal</v>
          </cell>
          <cell r="Y72" t="str">
            <v>Exposure Below $1M; Do Not Score</v>
          </cell>
          <cell r="Z72" t="str">
            <v/>
          </cell>
          <cell r="AA72" t="str">
            <v>United States</v>
          </cell>
          <cell r="AB72">
            <v>74630</v>
          </cell>
          <cell r="AE72" t="str">
            <v>Specialty Contract</v>
          </cell>
          <cell r="AV72" t="str">
            <v>CanadaBANKS AND S&amp;LS</v>
          </cell>
          <cell r="AW72" t="str">
            <v xml:space="preserve">Trade </v>
          </cell>
        </row>
        <row r="73">
          <cell r="T73">
            <v>411869942</v>
          </cell>
          <cell r="U73" t="str">
            <v>AIP Capital Fund VI</v>
          </cell>
          <cell r="V73">
            <v>76696</v>
          </cell>
          <cell r="W73" t="str">
            <v>Canam Group</v>
          </cell>
          <cell r="X73" t="str">
            <v>Existing Principal</v>
          </cell>
          <cell r="Y73" t="str">
            <v>Exposure Below $1M; Do Not Score</v>
          </cell>
          <cell r="Z73" t="str">
            <v>CONSTRUCTION MATERIALS</v>
          </cell>
          <cell r="AA73" t="str">
            <v>Canada</v>
          </cell>
          <cell r="AB73">
            <v>76696</v>
          </cell>
          <cell r="AC73" t="str">
            <v>None - Private</v>
          </cell>
          <cell r="AD73">
            <v>76696</v>
          </cell>
          <cell r="AE73" t="str">
            <v>Specialty Contract</v>
          </cell>
          <cell r="AF73" t="str">
            <v>Building Materials</v>
          </cell>
          <cell r="AV73" t="str">
            <v>CanadaBROADCAST MEDIA</v>
          </cell>
          <cell r="AW73" t="str">
            <v xml:space="preserve">CommHiTech </v>
          </cell>
        </row>
        <row r="74">
          <cell r="T74">
            <v>1764642</v>
          </cell>
          <cell r="U74" t="str">
            <v>Canam Construction Inc.</v>
          </cell>
          <cell r="V74">
            <v>76696</v>
          </cell>
          <cell r="W74" t="str">
            <v>Canam Group</v>
          </cell>
          <cell r="X74" t="str">
            <v>Existing Principal</v>
          </cell>
          <cell r="Y74" t="str">
            <v>Exposure Below $1M; Do Not Score</v>
          </cell>
          <cell r="Z74" t="str">
            <v>CONSTRUCTION MATERIALS</v>
          </cell>
          <cell r="AA74" t="str">
            <v>Canada</v>
          </cell>
          <cell r="AB74">
            <v>76696</v>
          </cell>
          <cell r="AC74" t="str">
            <v>None - Private</v>
          </cell>
          <cell r="AD74">
            <v>76696</v>
          </cell>
          <cell r="AE74" t="str">
            <v>Specialty Contract</v>
          </cell>
          <cell r="AF74" t="str">
            <v>Building Materials</v>
          </cell>
          <cell r="AV74" t="str">
            <v>CanadaBUSINESS PRODUCTS WHSL</v>
          </cell>
          <cell r="AW74" t="str">
            <v xml:space="preserve">Business_Products </v>
          </cell>
        </row>
        <row r="75">
          <cell r="T75">
            <v>545271021</v>
          </cell>
          <cell r="U75" t="str">
            <v>Canam Group</v>
          </cell>
          <cell r="V75">
            <v>76696</v>
          </cell>
          <cell r="W75" t="str">
            <v>Canam Group</v>
          </cell>
          <cell r="X75" t="str">
            <v>Existing Principal</v>
          </cell>
          <cell r="Y75" t="str">
            <v>Exposure Below $1M; Do Not Score</v>
          </cell>
          <cell r="Z75" t="str">
            <v>CONSTRUCTION MATERIALS</v>
          </cell>
          <cell r="AA75" t="str">
            <v>Canada</v>
          </cell>
          <cell r="AB75">
            <v>76696</v>
          </cell>
          <cell r="AC75" t="str">
            <v>None - Private</v>
          </cell>
          <cell r="AD75">
            <v>76696</v>
          </cell>
          <cell r="AE75" t="str">
            <v>Specialty Contract</v>
          </cell>
          <cell r="AF75" t="str">
            <v>Building Materials</v>
          </cell>
          <cell r="AV75" t="str">
            <v>CanadaBUSINESS SERVICES</v>
          </cell>
          <cell r="AW75" t="str">
            <v xml:space="preserve">Business_Products </v>
          </cell>
        </row>
        <row r="76">
          <cell r="T76">
            <v>1764742</v>
          </cell>
          <cell r="U76" t="str">
            <v>Canam Infrastructure Inc.</v>
          </cell>
          <cell r="V76">
            <v>76696</v>
          </cell>
          <cell r="W76" t="str">
            <v>Canam Group</v>
          </cell>
          <cell r="X76" t="str">
            <v>Existing Principal</v>
          </cell>
          <cell r="Y76" t="str">
            <v>Exposure Below $1M; Do Not Score</v>
          </cell>
          <cell r="Z76" t="str">
            <v>CONSTRUCTION MATERIALS</v>
          </cell>
          <cell r="AA76" t="str">
            <v>Canada</v>
          </cell>
          <cell r="AB76">
            <v>76696</v>
          </cell>
          <cell r="AC76" t="str">
            <v>None - Private</v>
          </cell>
          <cell r="AD76">
            <v>76696</v>
          </cell>
          <cell r="AE76" t="str">
            <v>Specialty Contract</v>
          </cell>
          <cell r="AF76" t="str">
            <v>Building Materials</v>
          </cell>
          <cell r="AV76" t="str">
            <v>CanadaCABLE TV</v>
          </cell>
          <cell r="AW76" t="str">
            <v xml:space="preserve">CommHiTech </v>
          </cell>
        </row>
        <row r="77">
          <cell r="T77">
            <v>65288621</v>
          </cell>
          <cell r="U77" t="str">
            <v>ROMACORP, INC.</v>
          </cell>
          <cell r="V77">
            <v>79622</v>
          </cell>
          <cell r="W77" t="str">
            <v>ROMACORP, INC.</v>
          </cell>
          <cell r="X77" t="str">
            <v>Existing Principal</v>
          </cell>
          <cell r="Y77" t="str">
            <v>Exposure Below $1M; Do Not Score</v>
          </cell>
          <cell r="Z77" t="str">
            <v>HOTELS &amp; RESTAURANTS</v>
          </cell>
          <cell r="AA77" t="str">
            <v>United States</v>
          </cell>
          <cell r="AB77">
            <v>79622</v>
          </cell>
          <cell r="AC77" t="str">
            <v>None - Private</v>
          </cell>
          <cell r="AD77">
            <v>79622</v>
          </cell>
          <cell r="AE77" t="str">
            <v>Core Commercial</v>
          </cell>
          <cell r="AV77" t="str">
            <v>CanadaCHEMICALS</v>
          </cell>
          <cell r="AW77" t="str">
            <v xml:space="preserve">Business_Products </v>
          </cell>
        </row>
        <row r="78">
          <cell r="T78">
            <v>735278321</v>
          </cell>
          <cell r="U78" t="str">
            <v>Texas Petrochemicals, Inc.</v>
          </cell>
          <cell r="V78">
            <v>79875</v>
          </cell>
          <cell r="W78" t="str">
            <v>TPC Group Inc.</v>
          </cell>
          <cell r="X78" t="str">
            <v>Existing Principal</v>
          </cell>
          <cell r="Y78" t="str">
            <v>Exposure Below $1M; Do Not Score</v>
          </cell>
          <cell r="Z78" t="str">
            <v>CHEMICALS</v>
          </cell>
          <cell r="AA78" t="str">
            <v>United States</v>
          </cell>
          <cell r="AB78">
            <v>79875</v>
          </cell>
          <cell r="AC78" t="str">
            <v>None - Private</v>
          </cell>
          <cell r="AD78">
            <v>79875</v>
          </cell>
          <cell r="AE78" t="str">
            <v>Core Commercial</v>
          </cell>
          <cell r="AF78" t="str">
            <v>Chemical Industry</v>
          </cell>
          <cell r="AV78" t="str">
            <v>CanadaCOMPUTER HARDWARE</v>
          </cell>
          <cell r="AW78" t="str">
            <v xml:space="preserve">CommHiTech </v>
          </cell>
        </row>
        <row r="79">
          <cell r="T79">
            <v>65279721</v>
          </cell>
          <cell r="U79" t="str">
            <v>Lifetrust, LLC</v>
          </cell>
          <cell r="V79">
            <v>80170</v>
          </cell>
          <cell r="W79" t="str">
            <v>Lifetrust, LLC</v>
          </cell>
          <cell r="X79" t="str">
            <v>Existing Principal</v>
          </cell>
          <cell r="Y79" t="str">
            <v>Exposure Below $1M; Do Not Score</v>
          </cell>
          <cell r="Z79" t="str">
            <v>FINANCE NEC</v>
          </cell>
          <cell r="AA79" t="str">
            <v>United States</v>
          </cell>
          <cell r="AB79">
            <v>80170</v>
          </cell>
          <cell r="AC79" t="str">
            <v>None - Private</v>
          </cell>
          <cell r="AD79">
            <v>80170</v>
          </cell>
          <cell r="AE79" t="str">
            <v>Core Commercial</v>
          </cell>
          <cell r="AF79" t="str">
            <v>Insurance &amp; Financial Services</v>
          </cell>
          <cell r="AV79" t="str">
            <v>CanadaCOMPUTER SOFTWARE</v>
          </cell>
          <cell r="AW79" t="str">
            <v xml:space="preserve">CommHiTech </v>
          </cell>
        </row>
        <row r="80">
          <cell r="T80">
            <v>555281921</v>
          </cell>
          <cell r="U80" t="str">
            <v>Lansing Trade Group, LLC</v>
          </cell>
          <cell r="V80">
            <v>81029</v>
          </cell>
          <cell r="W80" t="str">
            <v>Lansing Trade Group, LLC</v>
          </cell>
          <cell r="X80" t="str">
            <v>Existing Principal</v>
          </cell>
          <cell r="Y80" t="str">
            <v>Exposure Below $1M; Do Not Score</v>
          </cell>
          <cell r="Z80" t="str">
            <v>AGRICULTURE</v>
          </cell>
          <cell r="AA80" t="str">
            <v>United States</v>
          </cell>
          <cell r="AB80">
            <v>81029</v>
          </cell>
          <cell r="AC80" t="str">
            <v>None - Private</v>
          </cell>
          <cell r="AD80">
            <v>81029</v>
          </cell>
          <cell r="AE80" t="str">
            <v>Core Commercial</v>
          </cell>
          <cell r="AF80" t="str">
            <v>Food Processing &amp; Distribution</v>
          </cell>
          <cell r="AV80" t="str">
            <v>CanadaCONSTRUCTION MATERIALS</v>
          </cell>
          <cell r="AW80" t="str">
            <v xml:space="preserve">Construction </v>
          </cell>
        </row>
        <row r="81">
          <cell r="T81">
            <v>105354421</v>
          </cell>
          <cell r="U81" t="str">
            <v>Hyundai Motor America</v>
          </cell>
          <cell r="V81">
            <v>82253</v>
          </cell>
          <cell r="W81" t="str">
            <v>Hyundai Motor America</v>
          </cell>
          <cell r="X81" t="str">
            <v>Existing Principal</v>
          </cell>
          <cell r="Y81" t="str">
            <v>Exposure Below $1M; Do Not Score</v>
          </cell>
          <cell r="Z81" t="str">
            <v/>
          </cell>
          <cell r="AA81" t="str">
            <v>United States</v>
          </cell>
          <cell r="AB81">
            <v>82253</v>
          </cell>
          <cell r="AE81" t="str">
            <v>Core Commercial</v>
          </cell>
          <cell r="AV81" t="str">
            <v>CanadaCONSUMER DURABLES</v>
          </cell>
          <cell r="AW81" t="str">
            <v xml:space="preserve">Consumer_Products </v>
          </cell>
        </row>
        <row r="82">
          <cell r="T82">
            <v>621669642</v>
          </cell>
          <cell r="U82" t="str">
            <v>EmployBridge Holding Company</v>
          </cell>
          <cell r="V82">
            <v>82760</v>
          </cell>
          <cell r="W82" t="str">
            <v>EmployBridge Holding Company</v>
          </cell>
          <cell r="X82" t="str">
            <v>Existing Principal</v>
          </cell>
          <cell r="Y82" t="str">
            <v>Exposure Below $1M; Do Not Score</v>
          </cell>
          <cell r="Z82" t="str">
            <v>BUSINESS SERVICES</v>
          </cell>
          <cell r="AA82" t="str">
            <v>United States</v>
          </cell>
          <cell r="AB82">
            <v>82760</v>
          </cell>
          <cell r="AC82" t="str">
            <v>None - Private</v>
          </cell>
          <cell r="AD82">
            <v>82760</v>
          </cell>
          <cell r="AE82" t="str">
            <v>Core Commercial</v>
          </cell>
          <cell r="AF82" t="str">
            <v>Business Services</v>
          </cell>
          <cell r="AV82" t="str">
            <v>CanadaCONSUMER DURABLES RETL/WHSL</v>
          </cell>
          <cell r="AW82" t="str">
            <v xml:space="preserve">Consumer_Products </v>
          </cell>
        </row>
        <row r="83">
          <cell r="T83">
            <v>605320612</v>
          </cell>
          <cell r="U83" t="str">
            <v>Employment Solutions Management Inc.</v>
          </cell>
          <cell r="V83">
            <v>82760</v>
          </cell>
          <cell r="W83" t="str">
            <v>EmployBridge Holding Company</v>
          </cell>
          <cell r="X83" t="str">
            <v>Existing Principal</v>
          </cell>
          <cell r="Y83" t="str">
            <v>Exposure Below $1M; Do Not Score</v>
          </cell>
          <cell r="Z83" t="str">
            <v>BUSINESS SERVICES</v>
          </cell>
          <cell r="AA83" t="str">
            <v>United States</v>
          </cell>
          <cell r="AB83">
            <v>82760</v>
          </cell>
          <cell r="AC83" t="str">
            <v>None - Private</v>
          </cell>
          <cell r="AD83">
            <v>82760</v>
          </cell>
          <cell r="AE83" t="str">
            <v>Core Commercial</v>
          </cell>
          <cell r="AF83" t="str">
            <v>Business Services</v>
          </cell>
          <cell r="AV83" t="str">
            <v>CanadaCONSUMER PRODUCTS</v>
          </cell>
          <cell r="AW83" t="str">
            <v xml:space="preserve">Consumer_Products </v>
          </cell>
        </row>
        <row r="84">
          <cell r="T84">
            <v>285290121</v>
          </cell>
          <cell r="U84" t="str">
            <v>MECHANICAL BREAKDOWN PROTECTION, INC.</v>
          </cell>
          <cell r="V84">
            <v>83706</v>
          </cell>
          <cell r="W84" t="str">
            <v>MECHANICAL BREAKDOWN PROTECTION, INC.</v>
          </cell>
          <cell r="X84" t="str">
            <v>Existing Principal</v>
          </cell>
          <cell r="Y84" t="str">
            <v>Exposure Below $1M; Do Not Score</v>
          </cell>
          <cell r="Z84" t="str">
            <v>INSURANCE - PROP/CAS/HEALTH</v>
          </cell>
          <cell r="AA84" t="str">
            <v>United States</v>
          </cell>
          <cell r="AB84">
            <v>83706</v>
          </cell>
          <cell r="AC84" t="str">
            <v>None - Private</v>
          </cell>
          <cell r="AD84">
            <v>83706</v>
          </cell>
          <cell r="AE84" t="str">
            <v>Core Commercial</v>
          </cell>
          <cell r="AF84" t="str">
            <v>Insurance &amp; Financial Services</v>
          </cell>
          <cell r="AV84" t="str">
            <v>CanadaCONSUMER PRODUCTS RETL/WHSL</v>
          </cell>
          <cell r="AW84" t="str">
            <v xml:space="preserve">Consumer_Products </v>
          </cell>
        </row>
        <row r="85">
          <cell r="T85">
            <v>976408812</v>
          </cell>
          <cell r="U85" t="str">
            <v>Alpheus Holdings, LLC</v>
          </cell>
          <cell r="V85">
            <v>84024</v>
          </cell>
          <cell r="W85" t="str">
            <v>Logix Intermediate Holding Company</v>
          </cell>
          <cell r="X85" t="str">
            <v>Existing Principal</v>
          </cell>
          <cell r="Y85" t="str">
            <v>Exposure Below $1M; Do Not Score</v>
          </cell>
          <cell r="Z85" t="str">
            <v>BUSINESS SERVICES</v>
          </cell>
          <cell r="AA85" t="str">
            <v>United States</v>
          </cell>
          <cell r="AB85">
            <v>84024</v>
          </cell>
          <cell r="AC85" t="str">
            <v>None - Private</v>
          </cell>
          <cell r="AD85">
            <v>84024</v>
          </cell>
          <cell r="AE85" t="str">
            <v>Core Commercial</v>
          </cell>
          <cell r="AF85" t="str">
            <v>Business Services</v>
          </cell>
          <cell r="AV85" t="str">
            <v>CanadaCONSUMER SERVICES</v>
          </cell>
          <cell r="AW85" t="str">
            <v xml:space="preserve">Consumer_Products </v>
          </cell>
        </row>
        <row r="86">
          <cell r="T86">
            <v>535291421</v>
          </cell>
          <cell r="U86" t="str">
            <v>Texas Automobile Dealers Self Insurers Group</v>
          </cell>
          <cell r="V86">
            <v>84032</v>
          </cell>
          <cell r="W86" t="str">
            <v>Texas Automobile Dealers Self Insurers Group</v>
          </cell>
          <cell r="X86" t="str">
            <v>Existing Principal</v>
          </cell>
          <cell r="Y86" t="str">
            <v>Exposure Below $1M; Do Not Score</v>
          </cell>
          <cell r="Z86" t="str">
            <v>AUTOMOTIVE</v>
          </cell>
          <cell r="AA86" t="str">
            <v>United States</v>
          </cell>
          <cell r="AB86">
            <v>84032</v>
          </cell>
          <cell r="AC86" t="str">
            <v>None - Private</v>
          </cell>
          <cell r="AD86">
            <v>84032</v>
          </cell>
          <cell r="AE86" t="str">
            <v>Core Commercial</v>
          </cell>
          <cell r="AV86" t="str">
            <v>CanadaELECTRICAL EQUIPMENT</v>
          </cell>
          <cell r="AW86" t="str">
            <v xml:space="preserve">CommHiTech </v>
          </cell>
        </row>
        <row r="87">
          <cell r="T87">
            <v>976409512</v>
          </cell>
          <cell r="U87" t="str">
            <v>Fives</v>
          </cell>
          <cell r="V87">
            <v>85863</v>
          </cell>
          <cell r="W87" t="str">
            <v>Fives</v>
          </cell>
          <cell r="X87" t="str">
            <v>Existing Principal</v>
          </cell>
          <cell r="Y87" t="str">
            <v>Exposure Below $1M; Do Not Score</v>
          </cell>
          <cell r="Z87" t="str">
            <v>CONSTRUCTION</v>
          </cell>
          <cell r="AA87" t="str">
            <v>France</v>
          </cell>
          <cell r="AB87">
            <v>85863</v>
          </cell>
          <cell r="AC87" t="str">
            <v>None - Private</v>
          </cell>
          <cell r="AD87">
            <v>85863</v>
          </cell>
          <cell r="AE87" t="str">
            <v>Specialty Contract</v>
          </cell>
          <cell r="AF87" t="str">
            <v>Engineering &amp; Construction</v>
          </cell>
          <cell r="AV87" t="str">
            <v>CanadaELECTRONIC EQUIPMENT</v>
          </cell>
          <cell r="AW87" t="str">
            <v xml:space="preserve">CommHiTech </v>
          </cell>
        </row>
        <row r="88">
          <cell r="T88">
            <v>239262132</v>
          </cell>
          <cell r="U88" t="str">
            <v>Novafives</v>
          </cell>
          <cell r="V88">
            <v>85863</v>
          </cell>
          <cell r="W88" t="str">
            <v>Fives</v>
          </cell>
          <cell r="X88" t="str">
            <v>Existing Principal</v>
          </cell>
          <cell r="Y88" t="str">
            <v>Exposure Below $1M; Do Not Score</v>
          </cell>
          <cell r="Z88" t="str">
            <v>CONSTRUCTION</v>
          </cell>
          <cell r="AA88" t="str">
            <v>France</v>
          </cell>
          <cell r="AB88">
            <v>85863</v>
          </cell>
          <cell r="AC88" t="str">
            <v>None - Private</v>
          </cell>
          <cell r="AD88">
            <v>85863</v>
          </cell>
          <cell r="AE88" t="str">
            <v>Specialty Contract</v>
          </cell>
          <cell r="AF88" t="str">
            <v>Engineering &amp; Construction</v>
          </cell>
          <cell r="AV88" t="str">
            <v>CanadaENTERTAINMENT &amp; LEISURE</v>
          </cell>
          <cell r="AW88" t="str">
            <v xml:space="preserve">Services </v>
          </cell>
        </row>
        <row r="89">
          <cell r="T89">
            <v>545310321</v>
          </cell>
          <cell r="U89" t="str">
            <v>General Cable Corporation</v>
          </cell>
          <cell r="V89">
            <v>86563</v>
          </cell>
          <cell r="W89" t="str">
            <v>General Cable Corporation</v>
          </cell>
          <cell r="X89" t="str">
            <v>Existing Principal</v>
          </cell>
          <cell r="Y89" t="str">
            <v>Exposure Below $1M; Do Not Score</v>
          </cell>
          <cell r="Z89" t="str">
            <v>BUSINESS PRODUCTS WHSL</v>
          </cell>
          <cell r="AA89" t="str">
            <v>United States</v>
          </cell>
          <cell r="AB89">
            <v>86563</v>
          </cell>
          <cell r="AC89">
            <v>369299</v>
          </cell>
          <cell r="AD89">
            <v>86563</v>
          </cell>
          <cell r="AE89" t="str">
            <v>Specialty Commercial</v>
          </cell>
          <cell r="AF89" t="str">
            <v>Telecom Equipment &amp; Utility Services</v>
          </cell>
          <cell r="AV89" t="str">
            <v>CanadaFINANCE COMPANIES</v>
          </cell>
          <cell r="AW89" t="str">
            <v xml:space="preserve">Trade </v>
          </cell>
        </row>
        <row r="90">
          <cell r="T90">
            <v>145307621</v>
          </cell>
          <cell r="U90" t="str">
            <v>Susser Holdings Corporation</v>
          </cell>
          <cell r="V90">
            <v>89251</v>
          </cell>
          <cell r="W90" t="str">
            <v>Susser Holdings Corporation</v>
          </cell>
          <cell r="X90" t="str">
            <v>Existing Principal</v>
          </cell>
          <cell r="Y90" t="str">
            <v>Exposure Below $1M; Do Not Score</v>
          </cell>
          <cell r="Z90" t="str">
            <v>CONSUMER DURABLES RETL/WHSL</v>
          </cell>
          <cell r="AA90" t="str">
            <v>United States</v>
          </cell>
          <cell r="AB90">
            <v>89251</v>
          </cell>
          <cell r="AC90" t="str">
            <v>N12153</v>
          </cell>
          <cell r="AD90">
            <v>89251</v>
          </cell>
          <cell r="AV90" t="str">
            <v>CanadaFINANCE NEC</v>
          </cell>
          <cell r="AW90" t="str">
            <v xml:space="preserve">Trade </v>
          </cell>
        </row>
        <row r="91">
          <cell r="T91">
            <v>506368412</v>
          </cell>
          <cell r="U91" t="str">
            <v>Axiall Corporation</v>
          </cell>
          <cell r="V91">
            <v>91835</v>
          </cell>
          <cell r="W91" t="str">
            <v>AXIALL CORPORATION</v>
          </cell>
          <cell r="X91" t="str">
            <v>Existing Principal</v>
          </cell>
          <cell r="Y91" t="str">
            <v>Exposure Below $1M; Do Not Score</v>
          </cell>
          <cell r="Z91" t="str">
            <v/>
          </cell>
          <cell r="AA91" t="str">
            <v>United States</v>
          </cell>
          <cell r="AB91">
            <v>91835</v>
          </cell>
          <cell r="AE91" t="str">
            <v>Core Commercial</v>
          </cell>
          <cell r="AV91" t="str">
            <v>CanadaFOOD &amp; BEVERAGE</v>
          </cell>
          <cell r="AW91" t="str">
            <v xml:space="preserve">Consumer_Products </v>
          </cell>
        </row>
        <row r="92">
          <cell r="T92">
            <v>75315721</v>
          </cell>
          <cell r="U92" t="str">
            <v>MarkWest Energy Partners, L.P.</v>
          </cell>
          <cell r="V92">
            <v>92081</v>
          </cell>
          <cell r="W92" t="str">
            <v>MPLX LP</v>
          </cell>
          <cell r="X92" t="str">
            <v>Existing Principal</v>
          </cell>
          <cell r="Y92" t="str">
            <v>Exposure Below $1M; Do Not Score</v>
          </cell>
          <cell r="Z92" t="str">
            <v>UTILITIES, GAS</v>
          </cell>
          <cell r="AA92" t="str">
            <v>United States</v>
          </cell>
          <cell r="AB92">
            <v>92081</v>
          </cell>
          <cell r="AC92" t="str">
            <v>N23060</v>
          </cell>
          <cell r="AD92">
            <v>92081</v>
          </cell>
          <cell r="AE92" t="str">
            <v>Core Commercial</v>
          </cell>
          <cell r="AV92" t="str">
            <v>CanadaFOOD &amp; BEVERAGE RETL/WHSL</v>
          </cell>
          <cell r="AW92" t="str">
            <v xml:space="preserve">Consumer_Products </v>
          </cell>
        </row>
        <row r="93">
          <cell r="T93">
            <v>385317921</v>
          </cell>
          <cell r="U93" t="str">
            <v>BLUE CROSS AND BLUE SHIELD OF NEBRASKA</v>
          </cell>
          <cell r="V93">
            <v>94092</v>
          </cell>
          <cell r="W93" t="str">
            <v>BLUE CROSS AND BLUE SHIELD OF NEBRASKA</v>
          </cell>
          <cell r="X93" t="str">
            <v>Existing Principal</v>
          </cell>
          <cell r="Y93" t="str">
            <v>Exposure Below $1M; Do Not Score</v>
          </cell>
          <cell r="Z93" t="str">
            <v>INSURANCE - PROP/CAS/HEALTH</v>
          </cell>
          <cell r="AA93" t="str">
            <v>United States</v>
          </cell>
          <cell r="AB93">
            <v>94092</v>
          </cell>
          <cell r="AC93" t="str">
            <v>None - Private</v>
          </cell>
          <cell r="AD93">
            <v>94092</v>
          </cell>
          <cell r="AE93" t="str">
            <v>Core Commercial</v>
          </cell>
          <cell r="AF93" t="str">
            <v>Insurance &amp; Financial Services</v>
          </cell>
          <cell r="AV93" t="str">
            <v>CanadaFURNITURE &amp; APPLIANCES</v>
          </cell>
          <cell r="AW93" t="str">
            <v xml:space="preserve">Consumer_Products </v>
          </cell>
        </row>
        <row r="94">
          <cell r="T94">
            <v>915320121</v>
          </cell>
          <cell r="U94" t="str">
            <v>EOD Technology, Inc.</v>
          </cell>
          <cell r="V94">
            <v>94716</v>
          </cell>
          <cell r="W94" t="str">
            <v>Sterling Operations, Inc.</v>
          </cell>
          <cell r="X94" t="str">
            <v>Existing Principal</v>
          </cell>
          <cell r="Y94" t="str">
            <v>Exposure Below $1M; Do Not Score</v>
          </cell>
          <cell r="Z94" t="str">
            <v>BUSINESS SERVICES</v>
          </cell>
          <cell r="AA94" t="str">
            <v>United States</v>
          </cell>
          <cell r="AB94">
            <v>94716</v>
          </cell>
          <cell r="AC94" t="str">
            <v>None - Private</v>
          </cell>
          <cell r="AD94">
            <v>94716</v>
          </cell>
          <cell r="AE94" t="str">
            <v>Core Commercial</v>
          </cell>
          <cell r="AF94" t="str">
            <v>Business Services</v>
          </cell>
          <cell r="AV94" t="str">
            <v>CanadaHOTELS &amp; RESTAURANTS</v>
          </cell>
          <cell r="AW94" t="str">
            <v xml:space="preserve">Services </v>
          </cell>
        </row>
        <row r="95">
          <cell r="T95">
            <v>976413212</v>
          </cell>
          <cell r="U95" t="str">
            <v>Saber Management LLC</v>
          </cell>
          <cell r="V95">
            <v>94735</v>
          </cell>
          <cell r="W95" t="str">
            <v>Park Lawn Corporation</v>
          </cell>
          <cell r="X95" t="str">
            <v>Existing Principal</v>
          </cell>
          <cell r="Y95" t="str">
            <v>Exposure Below $1M; Do Not Score</v>
          </cell>
          <cell r="Z95" t="str">
            <v>REAL ESTATE</v>
          </cell>
          <cell r="AA95" t="str">
            <v>Canada</v>
          </cell>
          <cell r="AB95">
            <v>94735</v>
          </cell>
          <cell r="AC95" t="str">
            <v>N21301</v>
          </cell>
          <cell r="AD95">
            <v>94735</v>
          </cell>
          <cell r="AE95" t="str">
            <v>Core Commercial</v>
          </cell>
          <cell r="AV95" t="str">
            <v>CanadaINSURANCE - LIFE</v>
          </cell>
          <cell r="AW95" t="str">
            <v xml:space="preserve">Trade </v>
          </cell>
        </row>
        <row r="96">
          <cell r="T96">
            <v>265347121</v>
          </cell>
          <cell r="U96" t="str">
            <v>W.L Gore &amp; Associates, Inc.</v>
          </cell>
          <cell r="V96">
            <v>94985</v>
          </cell>
          <cell r="W96" t="str">
            <v>W.L. Gore &amp; Associates, Inc.</v>
          </cell>
          <cell r="X96" t="str">
            <v>Existing Principal</v>
          </cell>
          <cell r="Y96" t="str">
            <v>Exposure Below $1M; Do Not Score</v>
          </cell>
          <cell r="Z96" t="str">
            <v>MEDICAL EQUIPMENT</v>
          </cell>
          <cell r="AA96" t="str">
            <v>United States</v>
          </cell>
          <cell r="AB96">
            <v>94985</v>
          </cell>
          <cell r="AC96" t="str">
            <v>None - Private</v>
          </cell>
          <cell r="AD96">
            <v>94985</v>
          </cell>
          <cell r="AE96" t="str">
            <v>Core Commercial</v>
          </cell>
          <cell r="AF96" t="str">
            <v>Machinery &amp; Industrial</v>
          </cell>
          <cell r="AV96" t="str">
            <v>CanadaINSURANCE - PROP/CAS/HEALTH</v>
          </cell>
          <cell r="AW96" t="str">
            <v xml:space="preserve">Trade </v>
          </cell>
        </row>
        <row r="97">
          <cell r="T97">
            <v>45333921</v>
          </cell>
          <cell r="U97" t="str">
            <v>MCA Financial Group, LTD</v>
          </cell>
          <cell r="V97">
            <v>97313</v>
          </cell>
          <cell r="W97" t="str">
            <v>MCA Financial Group, LTD</v>
          </cell>
          <cell r="X97" t="str">
            <v>Existing Principal</v>
          </cell>
          <cell r="Y97" t="str">
            <v>Exposure Below $1M; Do Not Score</v>
          </cell>
          <cell r="Z97" t="str">
            <v>FINANCE NEC</v>
          </cell>
          <cell r="AA97" t="str">
            <v>United States</v>
          </cell>
          <cell r="AB97">
            <v>97313</v>
          </cell>
          <cell r="AC97" t="str">
            <v>None - Private</v>
          </cell>
          <cell r="AD97">
            <v>97313</v>
          </cell>
          <cell r="AE97" t="str">
            <v>Core Commercial</v>
          </cell>
          <cell r="AF97" t="str">
            <v>Insurance &amp; Financial Services</v>
          </cell>
          <cell r="AV97" t="str">
            <v>CanadaINVESTMENT MANAGEMENT</v>
          </cell>
          <cell r="AW97" t="str">
            <v xml:space="preserve">Trade </v>
          </cell>
        </row>
        <row r="98">
          <cell r="T98">
            <v>1068491</v>
          </cell>
          <cell r="U98" t="str">
            <v>CHINESE AMERCIAN SERVICE LEAGUE, INC.</v>
          </cell>
          <cell r="V98">
            <v>98212</v>
          </cell>
          <cell r="W98" t="str">
            <v>CHINESE AMERCIAN SERVICE LEAGUE, INC.</v>
          </cell>
          <cell r="X98" t="str">
            <v>Existing Principal</v>
          </cell>
          <cell r="Y98" t="str">
            <v>Exposure Below $1M; Do Not Score</v>
          </cell>
          <cell r="Z98" t="str">
            <v>UNASSIGNED</v>
          </cell>
          <cell r="AA98" t="str">
            <v>United States</v>
          </cell>
          <cell r="AB98">
            <v>98212</v>
          </cell>
          <cell r="AC98" t="str">
            <v>None - Private</v>
          </cell>
          <cell r="AD98">
            <v>98212</v>
          </cell>
          <cell r="AE98" t="str">
            <v>Core Commercial</v>
          </cell>
          <cell r="AF98" t="str">
            <v>Unassigned</v>
          </cell>
          <cell r="AV98" t="str">
            <v>CanadaLESSORS</v>
          </cell>
          <cell r="AW98" t="str">
            <v xml:space="preserve">Trade </v>
          </cell>
        </row>
        <row r="99">
          <cell r="T99">
            <v>11068591</v>
          </cell>
          <cell r="U99" t="str">
            <v>THE NATURE CONSERVANCY (WASHINGTON DC)</v>
          </cell>
          <cell r="V99">
            <v>98253</v>
          </cell>
          <cell r="W99" t="str">
            <v>THE NATURE CONSERVANCY</v>
          </cell>
          <cell r="X99" t="str">
            <v>Existing Principal</v>
          </cell>
          <cell r="Y99" t="str">
            <v>Exposure Below $1M; Do Not Score</v>
          </cell>
          <cell r="Z99" t="str">
            <v>CONSUMER SERVICES</v>
          </cell>
          <cell r="AA99" t="str">
            <v>United States</v>
          </cell>
          <cell r="AB99">
            <v>98253</v>
          </cell>
          <cell r="AC99" t="str">
            <v>None - Private</v>
          </cell>
          <cell r="AD99">
            <v>98253</v>
          </cell>
          <cell r="AE99" t="str">
            <v>Core Commercial</v>
          </cell>
          <cell r="AF99" t="str">
            <v>Retail</v>
          </cell>
          <cell r="AV99" t="str">
            <v>CanadaLUMBER &amp; FORESTRY</v>
          </cell>
          <cell r="AW99" t="str">
            <v xml:space="preserve">Business_Products </v>
          </cell>
        </row>
        <row r="100">
          <cell r="T100">
            <v>21065791</v>
          </cell>
          <cell r="U100" t="str">
            <v>BAYER CORPORATION</v>
          </cell>
          <cell r="V100">
            <v>98265</v>
          </cell>
          <cell r="W100" t="str">
            <v>BAYER CORPORATION</v>
          </cell>
          <cell r="X100" t="str">
            <v>Existing Principal</v>
          </cell>
          <cell r="Y100" t="str">
            <v>Score it</v>
          </cell>
          <cell r="Z100" t="str">
            <v/>
          </cell>
          <cell r="AA100" t="str">
            <v>United States</v>
          </cell>
          <cell r="AB100">
            <v>98265</v>
          </cell>
          <cell r="AE100" t="str">
            <v>Core Commercial</v>
          </cell>
          <cell r="AV100" t="str">
            <v>CanadaMEASURE &amp; TEST EQUIPMENT</v>
          </cell>
          <cell r="AW100" t="str">
            <v xml:space="preserve">Business_Products </v>
          </cell>
        </row>
        <row r="101">
          <cell r="T101">
            <v>21066691</v>
          </cell>
          <cell r="U101" t="str">
            <v>YOUNG MEN'S CHRISTIAN ASSOCIATION OF METROPOLITAN LA</v>
          </cell>
          <cell r="V101">
            <v>98274</v>
          </cell>
          <cell r="W101" t="str">
            <v>YOUNG MEN'S CHRISTIAN ASSOCIATION OF METROPOLITAN LA</v>
          </cell>
          <cell r="X101" t="str">
            <v>Existing Principal</v>
          </cell>
          <cell r="Y101" t="str">
            <v>Exposure Below $1M; Do Not Score</v>
          </cell>
          <cell r="Z101" t="str">
            <v>UNASSIGNED</v>
          </cell>
          <cell r="AA101" t="str">
            <v>United States</v>
          </cell>
          <cell r="AB101">
            <v>98274</v>
          </cell>
          <cell r="AC101" t="str">
            <v>None - Private</v>
          </cell>
          <cell r="AD101">
            <v>98274</v>
          </cell>
          <cell r="AE101" t="str">
            <v>Core Commercial</v>
          </cell>
          <cell r="AF101" t="str">
            <v>Unassigned</v>
          </cell>
          <cell r="AV101" t="str">
            <v>CanadaMEDICAL EQUIPMENT</v>
          </cell>
          <cell r="AW101" t="str">
            <v xml:space="preserve">Business_Products </v>
          </cell>
        </row>
        <row r="102">
          <cell r="T102">
            <v>976415412</v>
          </cell>
          <cell r="U102" t="str">
            <v>RB CAPITAL, INC., DBA: ROCK BOTTOM RESTAURANTS</v>
          </cell>
          <cell r="V102">
            <v>98278</v>
          </cell>
          <cell r="W102" t="str">
            <v>CraftWorks Restaurants &amp; Breweries Group, Inc.</v>
          </cell>
          <cell r="X102" t="str">
            <v>Existing Principal</v>
          </cell>
          <cell r="Y102" t="str">
            <v>Exposure Below $1M; Do Not Score</v>
          </cell>
          <cell r="Z102" t="str">
            <v>HOTELS &amp; RESTAURANTS</v>
          </cell>
          <cell r="AA102" t="str">
            <v>United States</v>
          </cell>
          <cell r="AB102">
            <v>98278</v>
          </cell>
          <cell r="AC102" t="str">
            <v>None - Private</v>
          </cell>
          <cell r="AD102">
            <v>98278</v>
          </cell>
          <cell r="AE102" t="str">
            <v>Core Commercial</v>
          </cell>
          <cell r="AF102" t="str">
            <v>Hospitality &amp; Gaming</v>
          </cell>
          <cell r="AV102" t="str">
            <v>CanadaMEDICAL SERVICES</v>
          </cell>
          <cell r="AW102" t="str">
            <v xml:space="preserve">Services </v>
          </cell>
        </row>
        <row r="103">
          <cell r="T103">
            <v>25340421</v>
          </cell>
          <cell r="U103" t="str">
            <v>CC-DEVELOPMENT GROUP INC.</v>
          </cell>
          <cell r="V103">
            <v>98320</v>
          </cell>
          <cell r="W103" t="str">
            <v>CC-DEVELOPMENT GROUP INC.</v>
          </cell>
          <cell r="X103" t="str">
            <v>Existing Principal</v>
          </cell>
          <cell r="Y103" t="str">
            <v>Exposure Below $1M; Do Not Score</v>
          </cell>
          <cell r="Z103" t="str">
            <v>CONSTRUCTION</v>
          </cell>
          <cell r="AA103" t="str">
            <v>United States</v>
          </cell>
          <cell r="AB103">
            <v>98320</v>
          </cell>
          <cell r="AC103" t="str">
            <v>None - Private</v>
          </cell>
          <cell r="AD103">
            <v>98320</v>
          </cell>
          <cell r="AE103" t="str">
            <v>Core Commercial</v>
          </cell>
          <cell r="AF103" t="str">
            <v>Engineering &amp; Construction</v>
          </cell>
          <cell r="AV103" t="str">
            <v>CanadaMINING</v>
          </cell>
          <cell r="AW103" t="str">
            <v xml:space="preserve">MiningTransUtility </v>
          </cell>
        </row>
        <row r="104">
          <cell r="T104">
            <v>575360412</v>
          </cell>
          <cell r="U104" t="str">
            <v>BARTELL DRUG COMPANY</v>
          </cell>
          <cell r="V104">
            <v>98326</v>
          </cell>
          <cell r="W104" t="str">
            <v>BARTELL DRUG COMPANY</v>
          </cell>
          <cell r="X104" t="str">
            <v>Existing Principal</v>
          </cell>
          <cell r="Y104" t="str">
            <v>Exposure Below $1M; Do Not Score</v>
          </cell>
          <cell r="Z104" t="str">
            <v>CONSUMER PRODUCTS RETL/WHSL</v>
          </cell>
          <cell r="AA104" t="str">
            <v>United States</v>
          </cell>
          <cell r="AB104">
            <v>98326</v>
          </cell>
          <cell r="AC104" t="str">
            <v>None - Private</v>
          </cell>
          <cell r="AD104">
            <v>98326</v>
          </cell>
          <cell r="AE104" t="str">
            <v>Core Commercial</v>
          </cell>
          <cell r="AV104" t="str">
            <v>CanadaOIL REFINING</v>
          </cell>
          <cell r="AW104" t="str">
            <v xml:space="preserve">Business_Products </v>
          </cell>
        </row>
        <row r="105">
          <cell r="T105">
            <v>55397821</v>
          </cell>
          <cell r="U105" t="str">
            <v>University of Chicago Hospitals</v>
          </cell>
          <cell r="V105">
            <v>98359</v>
          </cell>
          <cell r="W105" t="str">
            <v>UNIVERSITY OF CHICAGO HOSPITALS</v>
          </cell>
          <cell r="X105" t="str">
            <v>Existing Principal</v>
          </cell>
          <cell r="Y105" t="str">
            <v>Exposure Below $1M; Do Not Score</v>
          </cell>
          <cell r="Z105" t="str">
            <v>CONSUMER SERVICES</v>
          </cell>
          <cell r="AA105" t="str">
            <v>United States</v>
          </cell>
          <cell r="AB105">
            <v>98359</v>
          </cell>
          <cell r="AC105" t="str">
            <v>None - Private</v>
          </cell>
          <cell r="AD105">
            <v>98359</v>
          </cell>
          <cell r="AE105" t="str">
            <v>Core Commercial</v>
          </cell>
          <cell r="AF105" t="str">
            <v>Retail</v>
          </cell>
          <cell r="AV105" t="str">
            <v>CanadaPAPER</v>
          </cell>
          <cell r="AW105" t="str">
            <v xml:space="preserve">Business_Products </v>
          </cell>
        </row>
        <row r="106">
          <cell r="T106">
            <v>976415912</v>
          </cell>
          <cell r="U106" t="str">
            <v>The Warranty Group, Inc.</v>
          </cell>
          <cell r="V106">
            <v>98360</v>
          </cell>
          <cell r="W106" t="str">
            <v>The Warranty Group, Inc.</v>
          </cell>
          <cell r="X106" t="str">
            <v>Existing Principal</v>
          </cell>
          <cell r="Y106" t="str">
            <v>Exposure Below $1M; Do Not Score</v>
          </cell>
          <cell r="Z106" t="str">
            <v>BUSINESS SERVICES</v>
          </cell>
          <cell r="AA106" t="str">
            <v>United States</v>
          </cell>
          <cell r="AB106">
            <v>98360</v>
          </cell>
          <cell r="AC106" t="str">
            <v>None - Private</v>
          </cell>
          <cell r="AD106">
            <v>98360</v>
          </cell>
          <cell r="AE106" t="str">
            <v>Core Commercial</v>
          </cell>
          <cell r="AV106" t="str">
            <v>CanadaPHARMACEUTICALS</v>
          </cell>
          <cell r="AW106" t="str">
            <v xml:space="preserve">Services </v>
          </cell>
        </row>
        <row r="107">
          <cell r="T107">
            <v>976416112</v>
          </cell>
          <cell r="U107" t="str">
            <v>Centurion Medical Products (Fairfield, OH)</v>
          </cell>
          <cell r="V107">
            <v>98378</v>
          </cell>
          <cell r="W107" t="str">
            <v>Centurion Medical Products Corporation</v>
          </cell>
          <cell r="X107" t="str">
            <v>Existing Principal</v>
          </cell>
          <cell r="Y107" t="str">
            <v>Exposure Below $1M; Do Not Score</v>
          </cell>
          <cell r="Z107" t="str">
            <v>MEDICAL EQUIPMENT</v>
          </cell>
          <cell r="AA107" t="str">
            <v>United States</v>
          </cell>
          <cell r="AB107">
            <v>98378</v>
          </cell>
          <cell r="AC107" t="str">
            <v>None - Private</v>
          </cell>
          <cell r="AD107">
            <v>98378</v>
          </cell>
          <cell r="AE107" t="str">
            <v>Core Commercial</v>
          </cell>
          <cell r="AF107" t="str">
            <v>Machinery &amp; Industrial</v>
          </cell>
          <cell r="AV107" t="str">
            <v>CanadaPLASTIC &amp; RUBBER</v>
          </cell>
          <cell r="AW107" t="str">
            <v xml:space="preserve">Business_Products </v>
          </cell>
        </row>
        <row r="108">
          <cell r="T108">
            <v>41067191</v>
          </cell>
          <cell r="U108" t="str">
            <v>PESTCON SYSTEMS, INC.</v>
          </cell>
          <cell r="V108">
            <v>98429</v>
          </cell>
          <cell r="W108" t="str">
            <v>PESTCON SYSTEMS, INC.</v>
          </cell>
          <cell r="X108" t="str">
            <v>Existing Principal</v>
          </cell>
          <cell r="Y108" t="str">
            <v>Exposure Below $1M; Do Not Score</v>
          </cell>
          <cell r="Z108" t="str">
            <v>CONSUMER SERVICES</v>
          </cell>
          <cell r="AA108" t="str">
            <v>United States</v>
          </cell>
          <cell r="AB108">
            <v>98429</v>
          </cell>
          <cell r="AC108" t="str">
            <v>None - Private</v>
          </cell>
          <cell r="AD108">
            <v>98429</v>
          </cell>
          <cell r="AV108" t="str">
            <v>CanadaPRINTING</v>
          </cell>
          <cell r="AW108" t="str">
            <v xml:space="preserve">Business_Products </v>
          </cell>
        </row>
        <row r="109">
          <cell r="T109">
            <v>45339821</v>
          </cell>
          <cell r="U109" t="str">
            <v>INTERNATIONAL RECTIFIER CORPORATION</v>
          </cell>
          <cell r="V109">
            <v>98475</v>
          </cell>
          <cell r="W109" t="str">
            <v>Infineon Technologies Americas Corporation</v>
          </cell>
          <cell r="X109" t="str">
            <v>Existing Principal</v>
          </cell>
          <cell r="Y109" t="str">
            <v>Score it</v>
          </cell>
          <cell r="Z109" t="str">
            <v/>
          </cell>
          <cell r="AA109" t="str">
            <v>United States</v>
          </cell>
          <cell r="AB109">
            <v>98475</v>
          </cell>
          <cell r="AE109" t="str">
            <v>Core Commercial</v>
          </cell>
          <cell r="AV109" t="str">
            <v>CanadaPUBLISHING</v>
          </cell>
          <cell r="AW109" t="str">
            <v xml:space="preserve">Business_Products </v>
          </cell>
        </row>
        <row r="110">
          <cell r="T110">
            <v>55153051</v>
          </cell>
          <cell r="U110" t="str">
            <v>FRANKLIN UNITED INCORPORATED</v>
          </cell>
          <cell r="V110">
            <v>98506</v>
          </cell>
          <cell r="W110" t="str">
            <v>FRANKLIN UNITED, INC.</v>
          </cell>
          <cell r="X110" t="str">
            <v>Existing Principal</v>
          </cell>
          <cell r="Y110" t="str">
            <v>Exposure Below $1M; Do Not Score</v>
          </cell>
          <cell r="Z110" t="str">
            <v>TRUCKING</v>
          </cell>
          <cell r="AA110" t="str">
            <v>United States</v>
          </cell>
          <cell r="AB110">
            <v>98506</v>
          </cell>
          <cell r="AC110" t="str">
            <v>None - Private</v>
          </cell>
          <cell r="AD110">
            <v>98506</v>
          </cell>
          <cell r="AE110" t="str">
            <v>Core Commercial</v>
          </cell>
          <cell r="AF110" t="str">
            <v>Rail, Trucking &amp; Transport Services</v>
          </cell>
          <cell r="AV110" t="str">
            <v>CanadaREAL ESTATE</v>
          </cell>
          <cell r="AW110" t="str">
            <v xml:space="preserve">Trade </v>
          </cell>
        </row>
        <row r="111">
          <cell r="T111">
            <v>185197151</v>
          </cell>
          <cell r="U111" t="str">
            <v>UNITED LAUNCH ALLIANCE LLC</v>
          </cell>
          <cell r="V111">
            <v>98546</v>
          </cell>
          <cell r="W111" t="str">
            <v>UNITED LAUNCH ALLIANCE, LLC</v>
          </cell>
          <cell r="X111" t="str">
            <v>Existing Principal</v>
          </cell>
          <cell r="Y111" t="str">
            <v>Exposure Below $1M; Do Not Score</v>
          </cell>
          <cell r="Z111" t="str">
            <v>AEROSPACE &amp; DEFENSE</v>
          </cell>
          <cell r="AA111" t="str">
            <v>United States</v>
          </cell>
          <cell r="AB111">
            <v>98546</v>
          </cell>
          <cell r="AC111" t="str">
            <v>None - Private</v>
          </cell>
          <cell r="AD111">
            <v>98546</v>
          </cell>
          <cell r="AE111" t="str">
            <v>Core Commercial</v>
          </cell>
          <cell r="AF111" t="str">
            <v>Aerospace / Defense</v>
          </cell>
          <cell r="AV111" t="str">
            <v>CanadaREAL ESTATE INVESTMENT TRUSTS</v>
          </cell>
          <cell r="AW111" t="str">
            <v xml:space="preserve">Trade </v>
          </cell>
        </row>
        <row r="112">
          <cell r="T112">
            <v>465191651</v>
          </cell>
          <cell r="U112" t="str">
            <v>MICHELIN NORTH AMERICA INCORPORATED*</v>
          </cell>
          <cell r="V112">
            <v>98578</v>
          </cell>
          <cell r="W112" t="str">
            <v>MICHELIN NORTH AMERICA, INC.</v>
          </cell>
          <cell r="X112" t="str">
            <v>Existing Principal</v>
          </cell>
          <cell r="Y112" t="str">
            <v>Score it</v>
          </cell>
          <cell r="Z112" t="str">
            <v/>
          </cell>
          <cell r="AA112" t="str">
            <v>United States</v>
          </cell>
          <cell r="AB112">
            <v>98578</v>
          </cell>
          <cell r="AE112" t="str">
            <v>Core Commercial</v>
          </cell>
          <cell r="AV112" t="str">
            <v>CanadaSECURITY BROKERS &amp; DEALERS</v>
          </cell>
          <cell r="AW112" t="str">
            <v xml:space="preserve">Trade </v>
          </cell>
        </row>
        <row r="113">
          <cell r="T113">
            <v>976417212</v>
          </cell>
          <cell r="U113" t="str">
            <v>WILBUR-ELLIS HOLDINGS, INC.</v>
          </cell>
          <cell r="V113">
            <v>98583</v>
          </cell>
          <cell r="W113" t="str">
            <v>WILBUR-ELLIS HOLDINGS, INC.</v>
          </cell>
          <cell r="X113" t="str">
            <v>Existing Principal</v>
          </cell>
          <cell r="Y113" t="str">
            <v>Exposure Below $1M; Do Not Score</v>
          </cell>
          <cell r="Z113" t="str">
            <v>AGRICULTURE</v>
          </cell>
          <cell r="AA113" t="str">
            <v>United States</v>
          </cell>
          <cell r="AB113">
            <v>98583</v>
          </cell>
          <cell r="AC113" t="str">
            <v>None - Private</v>
          </cell>
          <cell r="AD113">
            <v>98583</v>
          </cell>
          <cell r="AV113" t="str">
            <v>CanadaSEMICONDUCTORS</v>
          </cell>
          <cell r="AW113" t="str">
            <v xml:space="preserve">Business_Products </v>
          </cell>
        </row>
        <row r="114">
          <cell r="T114">
            <v>61068091</v>
          </cell>
          <cell r="U114" t="str">
            <v>MONSANTO COMPANY</v>
          </cell>
          <cell r="V114">
            <v>98598</v>
          </cell>
          <cell r="W114" t="str">
            <v>MONSANTO COMPANY</v>
          </cell>
          <cell r="X114" t="str">
            <v>Existing Principal</v>
          </cell>
          <cell r="Y114" t="str">
            <v>Exposure Below $1M; Do Not Score</v>
          </cell>
          <cell r="Z114" t="str">
            <v>AGRICULTURE</v>
          </cell>
          <cell r="AA114" t="str">
            <v>United States</v>
          </cell>
          <cell r="AB114">
            <v>98598</v>
          </cell>
          <cell r="AC114" t="str">
            <v>N07010</v>
          </cell>
          <cell r="AD114">
            <v>98598</v>
          </cell>
          <cell r="AE114" t="str">
            <v>Core Commercial</v>
          </cell>
          <cell r="AV114" t="str">
            <v>CanadaSTEEL &amp; METAL PRODUCTS</v>
          </cell>
          <cell r="AW114" t="str">
            <v xml:space="preserve">Business_Products </v>
          </cell>
        </row>
        <row r="115">
          <cell r="T115">
            <v>125274451</v>
          </cell>
          <cell r="U115" t="str">
            <v>GULFSTREAM NATURAL GAS SYSTEM L.L.C.</v>
          </cell>
          <cell r="V115">
            <v>98632</v>
          </cell>
          <cell r="W115" t="str">
            <v>GULFSTREAM NATURAL GAS SYSTEM, LLC</v>
          </cell>
          <cell r="X115" t="str">
            <v>Existing Principal</v>
          </cell>
          <cell r="Y115" t="str">
            <v>Exposure Below $1M; Do Not Score</v>
          </cell>
          <cell r="Z115" t="str">
            <v>UTILITIES, GAS</v>
          </cell>
          <cell r="AA115" t="str">
            <v>United States</v>
          </cell>
          <cell r="AB115">
            <v>98632</v>
          </cell>
          <cell r="AC115" t="str">
            <v>None - Private</v>
          </cell>
          <cell r="AD115">
            <v>98632</v>
          </cell>
          <cell r="AE115" t="str">
            <v>Core Commercial</v>
          </cell>
          <cell r="AV115" t="str">
            <v>CanadaTELEPHONE</v>
          </cell>
          <cell r="AW115" t="str">
            <v xml:space="preserve">CommHiTech </v>
          </cell>
        </row>
        <row r="116">
          <cell r="T116">
            <v>866330912</v>
          </cell>
          <cell r="U116" t="str">
            <v>Kraemer II LLC, A Limited Liability Company</v>
          </cell>
          <cell r="V116">
            <v>98662</v>
          </cell>
          <cell r="W116" t="str">
            <v>KRAEMER II LLC, A LIMITED LIABILITY COMPANY</v>
          </cell>
          <cell r="X116" t="str">
            <v>Existing Principal</v>
          </cell>
          <cell r="Y116" t="str">
            <v>Exposure Below $1M; Do Not Score</v>
          </cell>
          <cell r="Z116" t="str">
            <v>OIL, GAS &amp; COAL EXPL/PROD</v>
          </cell>
          <cell r="AA116" t="str">
            <v>United States</v>
          </cell>
          <cell r="AB116">
            <v>98662</v>
          </cell>
          <cell r="AC116" t="str">
            <v>None - Private</v>
          </cell>
          <cell r="AD116">
            <v>98662</v>
          </cell>
          <cell r="AE116" t="str">
            <v>Core Commercial</v>
          </cell>
          <cell r="AF116" t="str">
            <v>Oil, Gas &amp; Coal Expl/Prod</v>
          </cell>
          <cell r="AV116" t="str">
            <v>CanadaTEXTILES</v>
          </cell>
          <cell r="AW116" t="str">
            <v xml:space="preserve">Consumer_Products </v>
          </cell>
        </row>
        <row r="117">
          <cell r="T117">
            <v>75338321</v>
          </cell>
          <cell r="U117" t="str">
            <v>RC LONESTAR INC.</v>
          </cell>
          <cell r="V117">
            <v>98700</v>
          </cell>
          <cell r="W117" t="str">
            <v>RC LONESTAR INC.</v>
          </cell>
          <cell r="X117" t="str">
            <v>Existing Principal</v>
          </cell>
          <cell r="Y117" t="str">
            <v>Exposure Below $1M; Do Not Score</v>
          </cell>
          <cell r="Z117" t="str">
            <v>CONSTRUCTION MATERIALS</v>
          </cell>
          <cell r="AA117" t="str">
            <v>United States</v>
          </cell>
          <cell r="AB117">
            <v>98700</v>
          </cell>
          <cell r="AC117" t="str">
            <v>None - Private</v>
          </cell>
          <cell r="AD117">
            <v>98700</v>
          </cell>
          <cell r="AE117" t="str">
            <v>Core Commercial</v>
          </cell>
          <cell r="AF117" t="str">
            <v>Building Materials</v>
          </cell>
          <cell r="AV117" t="str">
            <v>CanadaTOBACCO</v>
          </cell>
          <cell r="AW117" t="str">
            <v xml:space="preserve">Consumer_Products </v>
          </cell>
        </row>
        <row r="118">
          <cell r="T118">
            <v>75339221</v>
          </cell>
          <cell r="U118" t="str">
            <v>Sinclair Television of Seattle, Inc.</v>
          </cell>
          <cell r="V118">
            <v>98709</v>
          </cell>
          <cell r="W118" t="str">
            <v>Sinclair Broadcast Group, Inc.</v>
          </cell>
          <cell r="X118" t="str">
            <v>Existing Principal</v>
          </cell>
          <cell r="Y118" t="str">
            <v>Exposure Below $1M; Do Not Score</v>
          </cell>
          <cell r="Z118" t="str">
            <v>BROADCAST MEDIA</v>
          </cell>
          <cell r="AA118" t="str">
            <v>United States</v>
          </cell>
          <cell r="AB118">
            <v>98709</v>
          </cell>
          <cell r="AC118" t="str">
            <v>N01256</v>
          </cell>
          <cell r="AD118">
            <v>98709</v>
          </cell>
          <cell r="AE118" t="str">
            <v>Core Commercial</v>
          </cell>
          <cell r="AF118" t="str">
            <v>Entertainment &amp; Cable</v>
          </cell>
          <cell r="AV118" t="str">
            <v>CanadaTRANSPORTATION EQUIPMENT</v>
          </cell>
          <cell r="AW118" t="str">
            <v xml:space="preserve">MiningTransUtility </v>
          </cell>
        </row>
        <row r="119">
          <cell r="T119">
            <v>75341421</v>
          </cell>
          <cell r="U119" t="str">
            <v>CEDARS-SINAI MEDICAL CENTER</v>
          </cell>
          <cell r="V119">
            <v>98731</v>
          </cell>
          <cell r="W119" t="str">
            <v>CEDARS-SINAI MEDICAL CENTER</v>
          </cell>
          <cell r="X119" t="str">
            <v>Existing Principal</v>
          </cell>
          <cell r="Y119" t="str">
            <v>Exposure Below $1M; Do Not Score</v>
          </cell>
          <cell r="Z119" t="str">
            <v>MEDICAL SERVICES</v>
          </cell>
          <cell r="AA119" t="str">
            <v>United States</v>
          </cell>
          <cell r="AB119">
            <v>98731</v>
          </cell>
          <cell r="AC119" t="str">
            <v>None - Private</v>
          </cell>
          <cell r="AD119">
            <v>98731</v>
          </cell>
          <cell r="AE119" t="str">
            <v>Core Commercial</v>
          </cell>
          <cell r="AF119" t="str">
            <v>Hospital &amp; Medical Services</v>
          </cell>
          <cell r="AV119" t="str">
            <v>CanadaTRANSPORTATION</v>
          </cell>
          <cell r="AW119" t="str">
            <v xml:space="preserve">MiningTransUtility </v>
          </cell>
        </row>
        <row r="120">
          <cell r="T120">
            <v>81065691</v>
          </cell>
          <cell r="U120" t="str">
            <v>CLEARBROOK CENTER</v>
          </cell>
          <cell r="V120">
            <v>98734</v>
          </cell>
          <cell r="W120" t="str">
            <v>CLEARBROOK CENTER</v>
          </cell>
          <cell r="X120" t="str">
            <v>Existing Principal</v>
          </cell>
          <cell r="Y120" t="str">
            <v>Exposure Below $1M; Do Not Score</v>
          </cell>
          <cell r="Z120" t="str">
            <v>MEDICAL SERVICES</v>
          </cell>
          <cell r="AA120" t="str">
            <v>United States</v>
          </cell>
          <cell r="AB120">
            <v>98734</v>
          </cell>
          <cell r="AC120" t="str">
            <v>None - Private</v>
          </cell>
          <cell r="AD120">
            <v>98734</v>
          </cell>
          <cell r="AE120" t="str">
            <v>Core Commercial</v>
          </cell>
          <cell r="AF120" t="str">
            <v>Hospital &amp; Medical Services</v>
          </cell>
          <cell r="AV120" t="str">
            <v>CanadaTRUCKING</v>
          </cell>
          <cell r="AW120" t="str">
            <v xml:space="preserve">MiningTransUtility </v>
          </cell>
        </row>
        <row r="121">
          <cell r="T121">
            <v>81067991</v>
          </cell>
          <cell r="U121" t="str">
            <v>KENAN ADVANTAGE GROUP HOLDINGS CORP.</v>
          </cell>
          <cell r="V121">
            <v>98757</v>
          </cell>
          <cell r="W121" t="str">
            <v>KENAN ADVANTAGE GROUP HOLDINGS CORP.</v>
          </cell>
          <cell r="X121" t="str">
            <v>Existing Principal</v>
          </cell>
          <cell r="Y121" t="str">
            <v>Exposure Below $1M; Do Not Score</v>
          </cell>
          <cell r="Z121" t="str">
            <v>TRANSPORTATION</v>
          </cell>
          <cell r="AA121" t="str">
            <v>United States</v>
          </cell>
          <cell r="AB121">
            <v>98757</v>
          </cell>
          <cell r="AC121" t="str">
            <v>None - Private</v>
          </cell>
          <cell r="AD121">
            <v>98757</v>
          </cell>
          <cell r="AE121" t="str">
            <v>Core Commercial</v>
          </cell>
          <cell r="AF121" t="str">
            <v>Rail, Trucking &amp; Transport Services</v>
          </cell>
          <cell r="AV121" t="str">
            <v>CanadaUTILITIES NEC</v>
          </cell>
          <cell r="AW121" t="str">
            <v xml:space="preserve">Services </v>
          </cell>
        </row>
        <row r="122">
          <cell r="T122">
            <v>976418412</v>
          </cell>
          <cell r="U122" t="str">
            <v>BADCOCK, W. S. CORPORATION</v>
          </cell>
          <cell r="V122">
            <v>98770</v>
          </cell>
          <cell r="W122" t="str">
            <v>BADCOCK, W. S. CORPORATION</v>
          </cell>
          <cell r="X122" t="str">
            <v>Existing Principal</v>
          </cell>
          <cell r="Y122" t="str">
            <v>Exposure Below $1M; Do Not Score</v>
          </cell>
          <cell r="Z122" t="str">
            <v>FURNITURE &amp; APPLIANCES</v>
          </cell>
          <cell r="AA122" t="str">
            <v>United States</v>
          </cell>
          <cell r="AB122">
            <v>98770</v>
          </cell>
          <cell r="AC122" t="str">
            <v>None - Private</v>
          </cell>
          <cell r="AD122">
            <v>98770</v>
          </cell>
          <cell r="AE122" t="str">
            <v>Core Commercial</v>
          </cell>
          <cell r="AF122" t="str">
            <v>Retail</v>
          </cell>
          <cell r="AV122" t="str">
            <v>CanadaUTILITIES, ELECTRIC</v>
          </cell>
          <cell r="AW122" t="str">
            <v xml:space="preserve">Services </v>
          </cell>
        </row>
        <row r="123">
          <cell r="T123">
            <v>845118351</v>
          </cell>
          <cell r="U123" t="str">
            <v>Southern Star Central Corp</v>
          </cell>
          <cell r="V123">
            <v>98936</v>
          </cell>
          <cell r="W123" t="str">
            <v>SOUTHERN STAR CENTRAL CORP.</v>
          </cell>
          <cell r="X123" t="str">
            <v>Existing Principal</v>
          </cell>
          <cell r="Y123" t="str">
            <v>Exposure Below $1M; Do Not Score</v>
          </cell>
          <cell r="Z123" t="str">
            <v>UTILITIES, GAS</v>
          </cell>
          <cell r="AA123" t="str">
            <v>United States</v>
          </cell>
          <cell r="AB123">
            <v>98936</v>
          </cell>
          <cell r="AC123" t="str">
            <v>None - Private</v>
          </cell>
          <cell r="AD123">
            <v>98936</v>
          </cell>
          <cell r="AE123" t="str">
            <v>Core Commercial</v>
          </cell>
          <cell r="AF123" t="str">
            <v>Electric, Gas &amp; Water Utilities</v>
          </cell>
          <cell r="AV123" t="str">
            <v>CanadaUTILITIES, GAS</v>
          </cell>
          <cell r="AW123" t="str">
            <v xml:space="preserve">Services </v>
          </cell>
        </row>
        <row r="124">
          <cell r="T124">
            <v>105338421</v>
          </cell>
          <cell r="U124" t="str">
            <v>PACIFIC MUTUAL HOLDING COMPANY</v>
          </cell>
          <cell r="V124">
            <v>98940</v>
          </cell>
          <cell r="W124" t="str">
            <v>PACIFIC MUTUAL HOLDING COMPANY</v>
          </cell>
          <cell r="X124" t="str">
            <v>Existing Principal</v>
          </cell>
          <cell r="Y124" t="str">
            <v>Exposure Below $1M; Do Not Score</v>
          </cell>
          <cell r="Z124" t="str">
            <v>INSURANCE - PROP/CAS/HEALTH</v>
          </cell>
          <cell r="AA124" t="str">
            <v>United States</v>
          </cell>
          <cell r="AB124">
            <v>98940</v>
          </cell>
          <cell r="AC124" t="str">
            <v>None - Private</v>
          </cell>
          <cell r="AD124">
            <v>98940</v>
          </cell>
          <cell r="AE124" t="str">
            <v>Core Commercial</v>
          </cell>
          <cell r="AF124" t="str">
            <v>Insurance &amp; Financial Services</v>
          </cell>
          <cell r="AV124" t="str">
            <v>CanadaUNASSIGNED</v>
          </cell>
          <cell r="AW124" t="str">
            <v xml:space="preserve">Unassigned </v>
          </cell>
        </row>
        <row r="125">
          <cell r="T125">
            <v>105340321</v>
          </cell>
          <cell r="U125" t="str">
            <v>USEC INC.</v>
          </cell>
          <cell r="V125">
            <v>98959</v>
          </cell>
          <cell r="W125" t="str">
            <v>Centrus Energy Corp. (formerly USEC, Inc.)</v>
          </cell>
          <cell r="X125" t="str">
            <v>Existing Principal</v>
          </cell>
          <cell r="Y125" t="str">
            <v>Exposure Below $1M; Do Not Score</v>
          </cell>
          <cell r="Z125" t="str">
            <v>CHEMICALS</v>
          </cell>
          <cell r="AA125" t="str">
            <v>United States</v>
          </cell>
          <cell r="AB125">
            <v>98959</v>
          </cell>
          <cell r="AC125" t="str">
            <v>N04938</v>
          </cell>
          <cell r="AD125">
            <v>98959</v>
          </cell>
          <cell r="AE125" t="str">
            <v>Core Commercial</v>
          </cell>
          <cell r="AV125" t="str">
            <v>CanadaLSF Commercial - (Corporate) or (Individual, Estate, Probate)</v>
          </cell>
          <cell r="AW125" t="str">
            <v xml:space="preserve">Unassigned </v>
          </cell>
        </row>
        <row r="126">
          <cell r="T126">
            <v>475146351</v>
          </cell>
          <cell r="U126" t="str">
            <v>CLARK EQUIPMENT COMPANY</v>
          </cell>
          <cell r="V126">
            <v>98993</v>
          </cell>
          <cell r="W126" t="str">
            <v>Clark Equipment Company</v>
          </cell>
          <cell r="X126" t="str">
            <v>Existing Principal</v>
          </cell>
          <cell r="Y126" t="str">
            <v>Exposure Below $1M; Do Not Score</v>
          </cell>
          <cell r="Z126" t="str">
            <v>MACHINERY &amp; EQUIPMENT</v>
          </cell>
          <cell r="AA126" t="str">
            <v>United States</v>
          </cell>
          <cell r="AB126">
            <v>98993</v>
          </cell>
          <cell r="AC126" t="str">
            <v>None - Private</v>
          </cell>
          <cell r="AD126">
            <v>98993</v>
          </cell>
          <cell r="AE126" t="str">
            <v>Core Commercial</v>
          </cell>
          <cell r="AF126" t="str">
            <v>Machinery &amp; Industrial</v>
          </cell>
          <cell r="AV126" t="str">
            <v>CanadaCore Commercial - (Corporate) or (Individual, Estate, Probate)</v>
          </cell>
          <cell r="AW126" t="str">
            <v xml:space="preserve">Unassigned </v>
          </cell>
        </row>
        <row r="127">
          <cell r="T127">
            <v>111067691</v>
          </cell>
          <cell r="U127" t="str">
            <v>DOOSAN INFRACORE INTERNATIONAL, INC.***FULL COLLATERAL***</v>
          </cell>
          <cell r="V127">
            <v>98993</v>
          </cell>
          <cell r="W127" t="str">
            <v>Clark Equipment Company</v>
          </cell>
          <cell r="X127" t="str">
            <v>Existing Principal</v>
          </cell>
          <cell r="Y127" t="str">
            <v>Exposure Below $1M; Do Not Score</v>
          </cell>
          <cell r="Z127" t="str">
            <v>MACHINERY &amp; EQUIPMENT</v>
          </cell>
          <cell r="AA127" t="str">
            <v>United States</v>
          </cell>
          <cell r="AB127">
            <v>98993</v>
          </cell>
          <cell r="AC127" t="str">
            <v>None - Private</v>
          </cell>
          <cell r="AD127">
            <v>98993</v>
          </cell>
          <cell r="AE127" t="str">
            <v>Core Commercial</v>
          </cell>
          <cell r="AF127" t="str">
            <v>Machinery &amp; Industrial</v>
          </cell>
          <cell r="AV127" t="str">
            <v>CanadaSpecialty Commercial - (Corporate) or (Individual, Estate, Probate)</v>
          </cell>
          <cell r="AW127" t="str">
            <v xml:space="preserve">Unassigned </v>
          </cell>
        </row>
        <row r="128">
          <cell r="T128">
            <v>111069191</v>
          </cell>
          <cell r="U128" t="str">
            <v>INTERNATIONAL SHIPHOLDING CORPORATION</v>
          </cell>
          <cell r="V128">
            <v>99008</v>
          </cell>
          <cell r="W128" t="str">
            <v>INTERNATIONAL SHIPHOLDING CORPORATION</v>
          </cell>
          <cell r="X128" t="str">
            <v>Existing Principal</v>
          </cell>
          <cell r="Y128" t="str">
            <v>Exposure Below $1M; Do Not Score</v>
          </cell>
          <cell r="Z128" t="str">
            <v>TRANSPORTATION</v>
          </cell>
          <cell r="AA128" t="str">
            <v>United States</v>
          </cell>
          <cell r="AB128">
            <v>99008</v>
          </cell>
          <cell r="AC128">
            <v>460321</v>
          </cell>
          <cell r="AD128">
            <v>99008</v>
          </cell>
          <cell r="AV128" t="str">
            <v>CanadaCONSTRUCTION</v>
          </cell>
          <cell r="AW128" t="str">
            <v xml:space="preserve">Construction </v>
          </cell>
        </row>
        <row r="129">
          <cell r="T129">
            <v>115338521</v>
          </cell>
          <cell r="U129" t="str">
            <v>ARCHDIOCESE OF ATLANTA</v>
          </cell>
          <cell r="V129">
            <v>99021</v>
          </cell>
          <cell r="W129" t="str">
            <v>ARCHDIOCESE OF ATLANTA</v>
          </cell>
          <cell r="X129" t="str">
            <v>Existing Principal</v>
          </cell>
          <cell r="Y129" t="str">
            <v>Exposure Below $1M; Do Not Score</v>
          </cell>
          <cell r="Z129" t="str">
            <v>UNASSIGNED</v>
          </cell>
          <cell r="AA129" t="str">
            <v>United States</v>
          </cell>
          <cell r="AB129">
            <v>99021</v>
          </cell>
          <cell r="AC129" t="str">
            <v>None - Private</v>
          </cell>
          <cell r="AD129">
            <v>99021</v>
          </cell>
          <cell r="AE129" t="str">
            <v>Core Commercial</v>
          </cell>
          <cell r="AF129" t="str">
            <v>Unassigned</v>
          </cell>
          <cell r="AV129" t="str">
            <v>CanadaMACHINERY &amp; EQUIPMENT</v>
          </cell>
          <cell r="AW129" t="str">
            <v xml:space="preserve">Business_Products </v>
          </cell>
        </row>
        <row r="130">
          <cell r="T130">
            <v>121067891</v>
          </cell>
          <cell r="U130" t="str">
            <v>CONSUMERS ENERGY COMPANY</v>
          </cell>
          <cell r="V130">
            <v>99075</v>
          </cell>
          <cell r="W130" t="str">
            <v>CONSUMERS ENERGY COMPANY</v>
          </cell>
          <cell r="X130" t="str">
            <v>Existing Principal</v>
          </cell>
          <cell r="Y130" t="str">
            <v>Exposure Below $1M; Do Not Score</v>
          </cell>
          <cell r="Z130" t="str">
            <v>CONSUMER SERVICES</v>
          </cell>
          <cell r="AA130" t="str">
            <v>United States</v>
          </cell>
          <cell r="AB130">
            <v>99075</v>
          </cell>
          <cell r="AC130" t="str">
            <v>None - Private</v>
          </cell>
          <cell r="AD130">
            <v>99075</v>
          </cell>
          <cell r="AE130" t="str">
            <v>Core Commercial</v>
          </cell>
          <cell r="AF130" t="str">
            <v>Retail</v>
          </cell>
          <cell r="AV130" t="str">
            <v>CanadaOIL, GAS &amp; COAL EXPL/PROD</v>
          </cell>
          <cell r="AW130" t="str">
            <v xml:space="preserve">Business_Products </v>
          </cell>
        </row>
        <row r="131">
          <cell r="T131">
            <v>125341021</v>
          </cell>
          <cell r="U131" t="str">
            <v>J.M. HUBER CORPORATION</v>
          </cell>
          <cell r="V131">
            <v>99126</v>
          </cell>
          <cell r="W131" t="str">
            <v>J.M. HUBER CORPORATION</v>
          </cell>
          <cell r="X131" t="str">
            <v>Existing Principal</v>
          </cell>
          <cell r="Y131" t="str">
            <v>Exposure Below $1M; Do Not Score</v>
          </cell>
          <cell r="Z131" t="str">
            <v>CONSTRUCTION MATERIALS</v>
          </cell>
          <cell r="AA131" t="str">
            <v>United States</v>
          </cell>
          <cell r="AB131">
            <v>99126</v>
          </cell>
          <cell r="AC131" t="str">
            <v>None - Private</v>
          </cell>
          <cell r="AD131">
            <v>99126</v>
          </cell>
          <cell r="AE131" t="str">
            <v>Core Commercial</v>
          </cell>
          <cell r="AF131" t="str">
            <v>Building Materials</v>
          </cell>
          <cell r="AV131" t="str">
            <v>Emerging MarketsAEROSPACE &amp; DEFENSE</v>
          </cell>
          <cell r="AW131" t="str">
            <v xml:space="preserve">Business_Products </v>
          </cell>
        </row>
        <row r="132">
          <cell r="T132">
            <v>135339621</v>
          </cell>
          <cell r="U132" t="str">
            <v>COMPREHENSIVE MENTAL HEALTH CENTER OF TACOMA-PIERCE COUNTY</v>
          </cell>
          <cell r="V132">
            <v>99193</v>
          </cell>
          <cell r="W132" t="str">
            <v>COMPREHENSIVE MENTAL HEALTH CENTER OF TACOMA-PIERCE COUNTY</v>
          </cell>
          <cell r="X132" t="str">
            <v>Existing Principal</v>
          </cell>
          <cell r="Y132" t="str">
            <v>Exposure Below $1M; Do Not Score</v>
          </cell>
          <cell r="Z132" t="str">
            <v>MEDICAL SERVICES</v>
          </cell>
          <cell r="AA132" t="str">
            <v>United States</v>
          </cell>
          <cell r="AB132">
            <v>99193</v>
          </cell>
          <cell r="AC132" t="str">
            <v>None - Private</v>
          </cell>
          <cell r="AD132">
            <v>99193</v>
          </cell>
          <cell r="AE132" t="str">
            <v>LSF Commercial</v>
          </cell>
          <cell r="AF132" t="str">
            <v>Hospital &amp; Medical Services</v>
          </cell>
          <cell r="AV132" t="str">
            <v>Emerging MarketsAGRICULTURE</v>
          </cell>
          <cell r="AW132" t="str">
            <v xml:space="preserve">Agriculture </v>
          </cell>
        </row>
        <row r="133">
          <cell r="T133">
            <v>135340721</v>
          </cell>
          <cell r="U133" t="str">
            <v>HUNTER'S AMBULANCE SERVICE, INC.</v>
          </cell>
          <cell r="V133">
            <v>99204</v>
          </cell>
          <cell r="W133" t="str">
            <v>HUNTER'S AMBULANCE SERVICE, INC.</v>
          </cell>
          <cell r="X133" t="str">
            <v>Existing Principal</v>
          </cell>
          <cell r="Y133" t="str">
            <v>Exposure Below $1M; Do Not Score</v>
          </cell>
          <cell r="Z133" t="str">
            <v>MEDICAL SERVICES</v>
          </cell>
          <cell r="AA133" t="str">
            <v>United States</v>
          </cell>
          <cell r="AB133">
            <v>99204</v>
          </cell>
          <cell r="AC133" t="str">
            <v>None - Private</v>
          </cell>
          <cell r="AD133">
            <v>99204</v>
          </cell>
          <cell r="AE133" t="str">
            <v>Core Commercial</v>
          </cell>
          <cell r="AF133" t="str">
            <v>Hospital &amp; Medical Services</v>
          </cell>
          <cell r="AV133" t="str">
            <v>Emerging MarketsAIR TRANSPORTATION</v>
          </cell>
          <cell r="AW133" t="str">
            <v xml:space="preserve">MiningTransUtility </v>
          </cell>
        </row>
        <row r="134">
          <cell r="T134">
            <v>151066691</v>
          </cell>
          <cell r="U134" t="str">
            <v>AXA FINANCIAL, INC.  (FORMERLY THE EQUITABLE COMPANIES INC.)</v>
          </cell>
          <cell r="V134">
            <v>99304</v>
          </cell>
          <cell r="W134" t="str">
            <v>AXA FINANCIAL, INC.  (FORMERLY THE EQUITABLE COMPANIES INC.)</v>
          </cell>
          <cell r="X134" t="str">
            <v>Existing Principal</v>
          </cell>
          <cell r="Y134" t="str">
            <v>Score it</v>
          </cell>
          <cell r="Z134" t="str">
            <v>INSURANCE - LIFE</v>
          </cell>
          <cell r="AA134" t="str">
            <v>United States</v>
          </cell>
          <cell r="AB134">
            <v>99304</v>
          </cell>
          <cell r="AC134" t="str">
            <v>G13220</v>
          </cell>
          <cell r="AD134">
            <v>99304</v>
          </cell>
          <cell r="AE134" t="str">
            <v>Core Commercial</v>
          </cell>
          <cell r="AF134" t="str">
            <v>Insurance &amp; Financial Services</v>
          </cell>
          <cell r="AV134" t="str">
            <v>Emerging MarketsAPPAREL &amp; SHOES</v>
          </cell>
          <cell r="AW134" t="str">
            <v xml:space="preserve">Consumer_Products </v>
          </cell>
        </row>
        <row r="135">
          <cell r="T135">
            <v>151069391</v>
          </cell>
          <cell r="U135" t="str">
            <v>CREIGHTON UNIVERSITY</v>
          </cell>
          <cell r="V135">
            <v>99331</v>
          </cell>
          <cell r="W135" t="str">
            <v>Creighton University</v>
          </cell>
          <cell r="X135" t="str">
            <v>Existing Principal</v>
          </cell>
          <cell r="Y135" t="str">
            <v>Exposure Below $1M; Do Not Score</v>
          </cell>
          <cell r="Z135" t="str">
            <v>CONSUMER SERVICES</v>
          </cell>
          <cell r="AA135" t="str">
            <v>United States</v>
          </cell>
          <cell r="AB135">
            <v>99331</v>
          </cell>
          <cell r="AC135" t="str">
            <v>None - Private</v>
          </cell>
          <cell r="AD135">
            <v>99331</v>
          </cell>
          <cell r="AE135" t="str">
            <v>Core Commercial</v>
          </cell>
          <cell r="AF135" t="str">
            <v>Retail</v>
          </cell>
          <cell r="AV135" t="str">
            <v>Emerging MarketsAUTOMOTIVE</v>
          </cell>
          <cell r="AW135" t="str">
            <v xml:space="preserve">MiningTransUtility </v>
          </cell>
        </row>
        <row r="136">
          <cell r="T136">
            <v>5225851</v>
          </cell>
          <cell r="U136" t="str">
            <v>SIMPSON HOUSING L.L.L.P.</v>
          </cell>
          <cell r="V136">
            <v>99344</v>
          </cell>
          <cell r="W136" t="str">
            <v>SIMPSON HOUSING LLLP</v>
          </cell>
          <cell r="X136" t="str">
            <v>Existing Principal</v>
          </cell>
          <cell r="Y136" t="str">
            <v>Exposure Below $1M; Do Not Score</v>
          </cell>
          <cell r="Z136" t="str">
            <v>REAL ESTATE INVESTMENT TRUSTS</v>
          </cell>
          <cell r="AA136" t="str">
            <v>United States</v>
          </cell>
          <cell r="AB136">
            <v>99344</v>
          </cell>
          <cell r="AC136" t="str">
            <v>None - Private</v>
          </cell>
          <cell r="AD136">
            <v>99344</v>
          </cell>
          <cell r="AE136" t="str">
            <v>Core Commercial</v>
          </cell>
          <cell r="AF136" t="str">
            <v>Real Estate &amp; REITs</v>
          </cell>
          <cell r="AV136" t="str">
            <v>Emerging MarketsBANKS AND S&amp;LS</v>
          </cell>
          <cell r="AW136" t="str">
            <v xml:space="preserve">Trade </v>
          </cell>
        </row>
        <row r="137">
          <cell r="T137">
            <v>5407612</v>
          </cell>
          <cell r="U137" t="str">
            <v>CONCENTRIX CVG CORPORATION</v>
          </cell>
          <cell r="V137">
            <v>99357</v>
          </cell>
          <cell r="W137" t="str">
            <v>CONVERGYS CORPORATION</v>
          </cell>
          <cell r="X137" t="str">
            <v>Existing Principal</v>
          </cell>
          <cell r="Y137" t="str">
            <v>Exposure Below $1M; Do Not Score</v>
          </cell>
          <cell r="Z137" t="str">
            <v>BUSINESS SERVICES</v>
          </cell>
          <cell r="AA137" t="str">
            <v>United States</v>
          </cell>
          <cell r="AB137">
            <v>99357</v>
          </cell>
          <cell r="AC137" t="str">
            <v>N05046</v>
          </cell>
          <cell r="AD137">
            <v>99357</v>
          </cell>
          <cell r="AE137" t="str">
            <v>Core Commercial</v>
          </cell>
          <cell r="AV137" t="str">
            <v>Emerging MarketsBROADCAST MEDIA</v>
          </cell>
          <cell r="AW137" t="str">
            <v xml:space="preserve">CommHiTech </v>
          </cell>
        </row>
        <row r="138">
          <cell r="T138">
            <v>161065791</v>
          </cell>
          <cell r="U138" t="str">
            <v>COVANCE, INC.</v>
          </cell>
          <cell r="V138">
            <v>99375</v>
          </cell>
          <cell r="W138" t="str">
            <v>COVANCE INC.</v>
          </cell>
          <cell r="X138" t="str">
            <v>Existing Principal</v>
          </cell>
          <cell r="Y138" t="str">
            <v>Exposure Below $1M; Do Not Score</v>
          </cell>
          <cell r="Z138" t="str">
            <v>BUSINESS SERVICES</v>
          </cell>
          <cell r="AA138" t="str">
            <v>United States</v>
          </cell>
          <cell r="AB138">
            <v>99375</v>
          </cell>
          <cell r="AC138" t="str">
            <v>N02812</v>
          </cell>
          <cell r="AD138">
            <v>99375</v>
          </cell>
          <cell r="AE138" t="str">
            <v>Core Commercial</v>
          </cell>
          <cell r="AF138" t="str">
            <v>Business Services</v>
          </cell>
          <cell r="AV138" t="str">
            <v>Emerging MarketsBUSINESS PRODUCTS WHSL</v>
          </cell>
          <cell r="AW138" t="str">
            <v xml:space="preserve">Business_Products </v>
          </cell>
        </row>
        <row r="139">
          <cell r="T139">
            <v>25241751</v>
          </cell>
          <cell r="U139" t="str">
            <v>ARECA INSURANCE MANAGEMENT INCORPORATED</v>
          </cell>
          <cell r="V139">
            <v>99410</v>
          </cell>
          <cell r="W139" t="str">
            <v>ARECA INSURANCE EXCHANGE</v>
          </cell>
          <cell r="X139" t="str">
            <v>Existing Principal</v>
          </cell>
          <cell r="Y139" t="str">
            <v>Exposure Below $1M; Do Not Score</v>
          </cell>
          <cell r="Z139" t="str">
            <v>INSURANCE - PROP/CAS/HEALTH</v>
          </cell>
          <cell r="AA139" t="str">
            <v>United States</v>
          </cell>
          <cell r="AB139">
            <v>99410</v>
          </cell>
          <cell r="AC139" t="str">
            <v>None - Private</v>
          </cell>
          <cell r="AD139">
            <v>99410</v>
          </cell>
          <cell r="AV139" t="str">
            <v>Emerging MarketsBUSINESS SERVICES</v>
          </cell>
          <cell r="AW139" t="str">
            <v xml:space="preserve">Business_Products </v>
          </cell>
        </row>
        <row r="140">
          <cell r="T140">
            <v>165340221</v>
          </cell>
          <cell r="U140" t="str">
            <v>CALIFORNIA PIZZA KITCHEN, INC.</v>
          </cell>
          <cell r="V140">
            <v>99439</v>
          </cell>
          <cell r="W140" t="str">
            <v>CALIFORNIA PIZZA KITCHEN, INC.</v>
          </cell>
          <cell r="X140" t="str">
            <v>Existing Principal</v>
          </cell>
          <cell r="Y140" t="str">
            <v>Exposure Below $1M; Do Not Score</v>
          </cell>
          <cell r="Z140" t="str">
            <v>HOTELS &amp; RESTAURANTS</v>
          </cell>
          <cell r="AA140" t="str">
            <v>United States</v>
          </cell>
          <cell r="AB140">
            <v>99439</v>
          </cell>
          <cell r="AC140" t="str">
            <v>N06808</v>
          </cell>
          <cell r="AD140">
            <v>99439</v>
          </cell>
          <cell r="AE140" t="str">
            <v>Core Commercial</v>
          </cell>
          <cell r="AV140" t="str">
            <v>Emerging MarketsCABLE TV</v>
          </cell>
          <cell r="AW140" t="str">
            <v xml:space="preserve">CommHiTech </v>
          </cell>
        </row>
        <row r="141">
          <cell r="T141">
            <v>976421212</v>
          </cell>
          <cell r="U141" t="str">
            <v>DAIMLER NORTH AMERICA CORPORATION/MERCEDES-BENZ USA</v>
          </cell>
          <cell r="V141">
            <v>99443</v>
          </cell>
          <cell r="W141" t="str">
            <v>DAIMLER NORTH AMERICA CORPORATION/MERCEDES-BENZ USA</v>
          </cell>
          <cell r="X141" t="str">
            <v>Existing Principal</v>
          </cell>
          <cell r="Y141" t="str">
            <v>Score it</v>
          </cell>
          <cell r="Z141" t="str">
            <v/>
          </cell>
          <cell r="AA141" t="str">
            <v>United States</v>
          </cell>
          <cell r="AB141">
            <v>99443</v>
          </cell>
          <cell r="AE141" t="str">
            <v>Core Commercial</v>
          </cell>
          <cell r="AV141" t="str">
            <v>Emerging MarketsCHEMICALS</v>
          </cell>
          <cell r="AW141" t="str">
            <v xml:space="preserve">Business_Products </v>
          </cell>
        </row>
        <row r="142">
          <cell r="T142">
            <v>165341321</v>
          </cell>
          <cell r="U142" t="str">
            <v>KINETIC SYSTEMS, INC.</v>
          </cell>
          <cell r="V142">
            <v>99450</v>
          </cell>
          <cell r="W142" t="str">
            <v>Kinetics Holdings GmbH</v>
          </cell>
          <cell r="X142" t="str">
            <v>Existing Principal</v>
          </cell>
          <cell r="Y142" t="str">
            <v>Exposure Below $1M; Do Not Score</v>
          </cell>
          <cell r="Z142" t="str">
            <v>CONSTRUCTION</v>
          </cell>
          <cell r="AA142" t="str">
            <v>Germany</v>
          </cell>
          <cell r="AB142">
            <v>99450</v>
          </cell>
          <cell r="AC142" t="str">
            <v>None - Private</v>
          </cell>
          <cell r="AD142">
            <v>99450</v>
          </cell>
          <cell r="AE142" t="str">
            <v>Specialty Contract</v>
          </cell>
          <cell r="AV142" t="str">
            <v>Emerging MarketsCOMPUTER HARDWARE</v>
          </cell>
          <cell r="AW142" t="str">
            <v xml:space="preserve">CommHiTech </v>
          </cell>
        </row>
        <row r="143">
          <cell r="T143">
            <v>25362021</v>
          </cell>
          <cell r="U143" t="str">
            <v>Kinetics Holdings GmbH</v>
          </cell>
          <cell r="V143">
            <v>99450</v>
          </cell>
          <cell r="W143" t="str">
            <v>Kinetics Holdings GmbH</v>
          </cell>
          <cell r="X143" t="str">
            <v>Existing Principal</v>
          </cell>
          <cell r="Y143" t="str">
            <v>Exposure Below $1M; Do Not Score</v>
          </cell>
          <cell r="Z143" t="str">
            <v>CONSTRUCTION</v>
          </cell>
          <cell r="AA143" t="str">
            <v>Germany</v>
          </cell>
          <cell r="AB143">
            <v>99450</v>
          </cell>
          <cell r="AC143" t="str">
            <v>None - Private</v>
          </cell>
          <cell r="AD143">
            <v>99450</v>
          </cell>
          <cell r="AE143" t="str">
            <v>Specialty Contract</v>
          </cell>
          <cell r="AV143" t="str">
            <v>Emerging MarketsCOMPUTER SOFTWARE</v>
          </cell>
          <cell r="AW143" t="str">
            <v xml:space="preserve">CommHiTech </v>
          </cell>
        </row>
        <row r="144">
          <cell r="T144">
            <v>171065791</v>
          </cell>
          <cell r="U144" t="str">
            <v>SPOKANE SEED COMPANY</v>
          </cell>
          <cell r="V144">
            <v>99455</v>
          </cell>
          <cell r="W144" t="str">
            <v>SPOKANE SEED COMPANY</v>
          </cell>
          <cell r="X144" t="str">
            <v>Existing Principal</v>
          </cell>
          <cell r="Y144" t="str">
            <v>Exposure Below $1M; Do Not Score</v>
          </cell>
          <cell r="Z144" t="str">
            <v>AGRICULTURE</v>
          </cell>
          <cell r="AA144" t="str">
            <v>United States</v>
          </cell>
          <cell r="AB144">
            <v>99455</v>
          </cell>
          <cell r="AC144" t="str">
            <v>None - Private</v>
          </cell>
          <cell r="AD144">
            <v>99455</v>
          </cell>
          <cell r="AE144" t="str">
            <v>Core Commercial</v>
          </cell>
          <cell r="AF144" t="str">
            <v>Food Processing &amp; Distribution</v>
          </cell>
          <cell r="AV144" t="str">
            <v>Emerging MarketsCONSTRUCTION MATERIALS</v>
          </cell>
          <cell r="AW144" t="str">
            <v xml:space="preserve">Construction </v>
          </cell>
        </row>
        <row r="145">
          <cell r="T145">
            <v>5210451</v>
          </cell>
          <cell r="U145" t="str">
            <v>CIBER INCORPORATED</v>
          </cell>
          <cell r="V145">
            <v>99468</v>
          </cell>
          <cell r="W145" t="str">
            <v>CIBER INC</v>
          </cell>
          <cell r="X145" t="str">
            <v>Existing Principal</v>
          </cell>
          <cell r="Y145" t="str">
            <v>Exposure Below $1M; Do Not Score</v>
          </cell>
          <cell r="Z145" t="str">
            <v>BUSINESS SERVICES</v>
          </cell>
          <cell r="AA145" t="str">
            <v>United States</v>
          </cell>
          <cell r="AB145">
            <v>99468</v>
          </cell>
          <cell r="AC145" t="str">
            <v>N00252</v>
          </cell>
          <cell r="AD145">
            <v>99468</v>
          </cell>
          <cell r="AE145" t="str">
            <v>Core Commercial</v>
          </cell>
          <cell r="AV145" t="str">
            <v>Emerging MarketsCONSUMER DURABLES</v>
          </cell>
          <cell r="AW145" t="str">
            <v xml:space="preserve">Consumer_Products </v>
          </cell>
        </row>
        <row r="146">
          <cell r="T146">
            <v>195134651</v>
          </cell>
          <cell r="U146" t="str">
            <v>ASSOCIATED FOOD STORES INCORPORATED</v>
          </cell>
          <cell r="V146">
            <v>99487</v>
          </cell>
          <cell r="W146" t="str">
            <v>ASSOCIATED FOOD STORES, INC.</v>
          </cell>
          <cell r="X146" t="str">
            <v>Existing Principal</v>
          </cell>
          <cell r="Y146" t="str">
            <v>Exposure Below $1M; Do Not Score</v>
          </cell>
          <cell r="Z146" t="str">
            <v>FOOD &amp; BEVERAGE RETL/WHSL</v>
          </cell>
          <cell r="AA146" t="str">
            <v>United States</v>
          </cell>
          <cell r="AB146">
            <v>99487</v>
          </cell>
          <cell r="AC146" t="str">
            <v>None - Private</v>
          </cell>
          <cell r="AD146">
            <v>99487</v>
          </cell>
          <cell r="AE146" t="str">
            <v>Core Commercial</v>
          </cell>
          <cell r="AF146" t="str">
            <v>Beverage Industry</v>
          </cell>
          <cell r="AV146" t="str">
            <v>Emerging MarketsCONSUMER DURABLES RETL/WHSL</v>
          </cell>
          <cell r="AW146" t="str">
            <v xml:space="preserve">Consumer_Products </v>
          </cell>
        </row>
        <row r="147">
          <cell r="T147">
            <v>175339121</v>
          </cell>
          <cell r="U147" t="str">
            <v>CALLISONS, INC.</v>
          </cell>
          <cell r="V147">
            <v>99508</v>
          </cell>
          <cell r="W147" t="str">
            <v>CALLISONS, INC.</v>
          </cell>
          <cell r="X147" t="str">
            <v>Existing Principal</v>
          </cell>
          <cell r="Y147" t="str">
            <v>Exposure Below $1M; Do Not Score</v>
          </cell>
          <cell r="Z147" t="str">
            <v>FOOD &amp; BEVERAGE RETL/WHSL</v>
          </cell>
          <cell r="AA147" t="str">
            <v>United States</v>
          </cell>
          <cell r="AB147">
            <v>99508</v>
          </cell>
          <cell r="AC147" t="str">
            <v>None - Private</v>
          </cell>
          <cell r="AD147">
            <v>99508</v>
          </cell>
          <cell r="AE147" t="str">
            <v>Core Commercial</v>
          </cell>
          <cell r="AF147" t="str">
            <v>Beverage Industry</v>
          </cell>
          <cell r="AV147" t="str">
            <v>Emerging MarketsCONSUMER PRODUCTS</v>
          </cell>
          <cell r="AW147" t="str">
            <v xml:space="preserve">Consumer_Products </v>
          </cell>
        </row>
        <row r="148">
          <cell r="T148">
            <v>181068991</v>
          </cell>
          <cell r="U148" t="str">
            <v>TRANSAM TRUCKING INC.</v>
          </cell>
          <cell r="V148">
            <v>99567</v>
          </cell>
          <cell r="W148" t="str">
            <v>TRANSAM TRUCKING INC.</v>
          </cell>
          <cell r="X148" t="str">
            <v>Existing Principal</v>
          </cell>
          <cell r="Y148" t="str">
            <v>Exposure Below $1M; Do Not Score</v>
          </cell>
          <cell r="Z148" t="str">
            <v>TRUCKING</v>
          </cell>
          <cell r="AA148" t="str">
            <v>United States</v>
          </cell>
          <cell r="AB148">
            <v>99567</v>
          </cell>
          <cell r="AC148" t="str">
            <v>None - Private</v>
          </cell>
          <cell r="AD148">
            <v>99567</v>
          </cell>
          <cell r="AE148" t="str">
            <v>Core Commercial</v>
          </cell>
          <cell r="AF148" t="str">
            <v>Rail, Trucking &amp; Transport Services</v>
          </cell>
          <cell r="AV148" t="str">
            <v>Emerging MarketsCONSUMER PRODUCTS RETL/WHSL</v>
          </cell>
          <cell r="AW148" t="str">
            <v xml:space="preserve">Consumer_Products </v>
          </cell>
        </row>
        <row r="149">
          <cell r="T149">
            <v>185337821</v>
          </cell>
          <cell r="U149" t="str">
            <v>ENERGY FUTURE HOLDINGS CORP.</v>
          </cell>
          <cell r="V149">
            <v>99575</v>
          </cell>
          <cell r="W149" t="str">
            <v>ENERGY FUTURE HOLDINGS CORP.</v>
          </cell>
          <cell r="X149" t="str">
            <v>Existing Principal</v>
          </cell>
          <cell r="Y149" t="str">
            <v>Exposure Below $1M; Do Not Score</v>
          </cell>
          <cell r="Z149" t="str">
            <v>UTILITIES, ELECTRIC</v>
          </cell>
          <cell r="AA149" t="str">
            <v>United States</v>
          </cell>
          <cell r="AB149">
            <v>99575</v>
          </cell>
          <cell r="AC149">
            <v>882848</v>
          </cell>
          <cell r="AD149">
            <v>99575</v>
          </cell>
          <cell r="AV149" t="str">
            <v>Emerging MarketsCONSUMER SERVICES</v>
          </cell>
          <cell r="AW149" t="str">
            <v xml:space="preserve">Consumer_Products </v>
          </cell>
        </row>
        <row r="150">
          <cell r="T150">
            <v>185341321</v>
          </cell>
          <cell r="U150" t="str">
            <v>MORGAN SERVICES, INC</v>
          </cell>
          <cell r="V150">
            <v>99610</v>
          </cell>
          <cell r="W150" t="str">
            <v>MORGAN SERVICES, INC</v>
          </cell>
          <cell r="X150" t="str">
            <v>Existing Principal</v>
          </cell>
          <cell r="Y150" t="str">
            <v>Exposure Below $1M; Do Not Score</v>
          </cell>
          <cell r="Z150" t="str">
            <v>LESSORS</v>
          </cell>
          <cell r="AA150" t="str">
            <v>United States</v>
          </cell>
          <cell r="AB150">
            <v>99610</v>
          </cell>
          <cell r="AC150" t="str">
            <v>None - Private</v>
          </cell>
          <cell r="AD150">
            <v>99610</v>
          </cell>
          <cell r="AE150" t="str">
            <v>Core Commercial</v>
          </cell>
          <cell r="AF150" t="str">
            <v>Insurance &amp; Financial Services</v>
          </cell>
          <cell r="AV150" t="str">
            <v>Emerging MarketsELECTRICAL EQUIPMENT</v>
          </cell>
          <cell r="AW150" t="str">
            <v xml:space="preserve">CommHiTech </v>
          </cell>
        </row>
        <row r="151">
          <cell r="T151">
            <v>289194432</v>
          </cell>
          <cell r="U151" t="str">
            <v>AstraZeneca do Brasil Ltda.</v>
          </cell>
          <cell r="V151">
            <v>192890</v>
          </cell>
          <cell r="W151" t="str">
            <v>AstraZeneca do Brasil Ltda.</v>
          </cell>
          <cell r="X151" t="str">
            <v>Existing Principal</v>
          </cell>
          <cell r="Y151" t="str">
            <v>Exposure Below $1M; Do Not Score</v>
          </cell>
          <cell r="Z151" t="str">
            <v/>
          </cell>
          <cell r="AA151" t="str">
            <v>Brazil</v>
          </cell>
          <cell r="AB151">
            <v>99662</v>
          </cell>
          <cell r="AE151" t="str">
            <v>Specialty Commercial</v>
          </cell>
          <cell r="AV151" t="str">
            <v>Emerging MarketsELECTRONIC EQUIPMENT</v>
          </cell>
          <cell r="AW151" t="str">
            <v xml:space="preserve">CommHiTech </v>
          </cell>
        </row>
        <row r="152">
          <cell r="T152">
            <v>195338521</v>
          </cell>
          <cell r="U152" t="str">
            <v>ASTRAZENECA PHARMACEUTICAL L.P.</v>
          </cell>
          <cell r="V152">
            <v>99662</v>
          </cell>
          <cell r="W152" t="str">
            <v>ASTRAZENECA PHARMACEUTICAL L.P.</v>
          </cell>
          <cell r="X152" t="str">
            <v>Existing Principal</v>
          </cell>
          <cell r="Y152" t="str">
            <v>Exposure Below $1M; Do Not Score</v>
          </cell>
          <cell r="Z152" t="str">
            <v/>
          </cell>
          <cell r="AA152" t="str">
            <v>United States</v>
          </cell>
          <cell r="AB152">
            <v>99662</v>
          </cell>
          <cell r="AE152" t="str">
            <v>Core Commercial</v>
          </cell>
          <cell r="AV152" t="str">
            <v>Emerging MarketsENTERTAINMENT &amp; LEISURE</v>
          </cell>
          <cell r="AW152" t="str">
            <v xml:space="preserve">Services </v>
          </cell>
        </row>
        <row r="153">
          <cell r="T153">
            <v>195339121</v>
          </cell>
          <cell r="U153" t="str">
            <v>EAST TEXAS MEDICAL CENTER REGIONAL HEALTHCARE SYSTEM</v>
          </cell>
          <cell r="V153">
            <v>99668</v>
          </cell>
          <cell r="W153" t="str">
            <v>EAST TEXAS MEDICAL CENTER REGIONAL HEALTHCARE SYSTEM</v>
          </cell>
          <cell r="X153" t="str">
            <v>Existing Principal</v>
          </cell>
          <cell r="Y153" t="str">
            <v>Exposure Below $1M; Do Not Score</v>
          </cell>
          <cell r="Z153" t="str">
            <v>MEDICAL SERVICES</v>
          </cell>
          <cell r="AA153" t="str">
            <v>United States</v>
          </cell>
          <cell r="AB153">
            <v>99668</v>
          </cell>
          <cell r="AC153" t="str">
            <v>None - Private</v>
          </cell>
          <cell r="AD153">
            <v>99668</v>
          </cell>
          <cell r="AE153" t="str">
            <v>Core Commercial</v>
          </cell>
          <cell r="AV153" t="str">
            <v>Emerging MarketsFINANCE COMPANIES</v>
          </cell>
          <cell r="AW153" t="str">
            <v xml:space="preserve">Trade </v>
          </cell>
        </row>
        <row r="154">
          <cell r="T154">
            <v>201066491</v>
          </cell>
          <cell r="U154" t="str">
            <v>BAKER COMMODITIES, INC.</v>
          </cell>
          <cell r="V154">
            <v>99701</v>
          </cell>
          <cell r="W154" t="str">
            <v>BAKER COMMODITIES, INC.</v>
          </cell>
          <cell r="X154" t="str">
            <v>Existing Principal</v>
          </cell>
          <cell r="Y154" t="str">
            <v>Score it</v>
          </cell>
          <cell r="Z154" t="str">
            <v>CONSUMER DURABLES RETL/WHSL</v>
          </cell>
          <cell r="AA154" t="str">
            <v>United States</v>
          </cell>
          <cell r="AB154">
            <v>99701</v>
          </cell>
          <cell r="AC154" t="str">
            <v>None - Private</v>
          </cell>
          <cell r="AD154">
            <v>99701</v>
          </cell>
          <cell r="AE154" t="str">
            <v>Core Commercial</v>
          </cell>
          <cell r="AF154" t="str">
            <v>Retail</v>
          </cell>
          <cell r="AV154" t="str">
            <v>Emerging MarketsFINANCE NEC</v>
          </cell>
          <cell r="AW154" t="str">
            <v xml:space="preserve">Trade </v>
          </cell>
        </row>
        <row r="155">
          <cell r="T155">
            <v>976422112</v>
          </cell>
          <cell r="U155" t="str">
            <v>EDUCATIONAL TESTING SERVICE</v>
          </cell>
          <cell r="V155">
            <v>99717</v>
          </cell>
          <cell r="W155" t="str">
            <v>EDUCATIONAL TESTING SERVICE</v>
          </cell>
          <cell r="X155" t="str">
            <v>Existing Principal</v>
          </cell>
          <cell r="Y155" t="str">
            <v>Exposure Below $1M; Do Not Score</v>
          </cell>
          <cell r="Z155" t="str">
            <v>CONSUMER SERVICES</v>
          </cell>
          <cell r="AA155" t="str">
            <v>United States</v>
          </cell>
          <cell r="AB155">
            <v>99717</v>
          </cell>
          <cell r="AC155" t="str">
            <v>None - Private</v>
          </cell>
          <cell r="AD155">
            <v>99717</v>
          </cell>
          <cell r="AE155" t="str">
            <v>Core Commercial</v>
          </cell>
          <cell r="AF155" t="str">
            <v>Retail</v>
          </cell>
          <cell r="AV155" t="str">
            <v>Emerging MarketsFOOD &amp; BEVERAGE</v>
          </cell>
          <cell r="AW155" t="str">
            <v xml:space="preserve">Consumer_Products </v>
          </cell>
        </row>
        <row r="156">
          <cell r="T156">
            <v>205338121</v>
          </cell>
          <cell r="U156" t="str">
            <v>Oncor Electric Delivery Company LLC</v>
          </cell>
          <cell r="V156">
            <v>99737</v>
          </cell>
          <cell r="W156" t="str">
            <v>ONCOR ELECTRIC DELIVERY COMPANY LLC</v>
          </cell>
          <cell r="X156" t="str">
            <v>Existing Principal</v>
          </cell>
          <cell r="Y156" t="str">
            <v>Exposure Below $1M; Do Not Score</v>
          </cell>
          <cell r="Z156" t="str">
            <v>UTILITIES, ELECTRIC</v>
          </cell>
          <cell r="AA156" t="str">
            <v>United States</v>
          </cell>
          <cell r="AB156">
            <v>99737</v>
          </cell>
          <cell r="AC156" t="str">
            <v>None - Private</v>
          </cell>
          <cell r="AD156">
            <v>99737</v>
          </cell>
          <cell r="AE156" t="str">
            <v>Core Commercial</v>
          </cell>
          <cell r="AF156" t="str">
            <v>Electric, Gas &amp; Water Utilities</v>
          </cell>
          <cell r="AV156" t="str">
            <v>Emerging MarketsFOOD &amp; BEVERAGE RETL/WHSL</v>
          </cell>
          <cell r="AW156" t="str">
            <v xml:space="preserve">Consumer_Products </v>
          </cell>
        </row>
        <row r="157">
          <cell r="T157">
            <v>205339221</v>
          </cell>
          <cell r="U157" t="str">
            <v>RHODIA INC. (FNA ALBRIGHT &amp; WILSON)</v>
          </cell>
          <cell r="V157">
            <v>99748</v>
          </cell>
          <cell r="W157" t="str">
            <v>RHODIA INC. (FNA ALBRIGHT &amp; WILSON)</v>
          </cell>
          <cell r="X157" t="str">
            <v>Existing Principal</v>
          </cell>
          <cell r="Y157" t="str">
            <v>Exposure Below $1M; Do Not Score</v>
          </cell>
          <cell r="Z157" t="str">
            <v>CHEMICALS</v>
          </cell>
          <cell r="AA157" t="str">
            <v>United States</v>
          </cell>
          <cell r="AB157">
            <v>99748</v>
          </cell>
          <cell r="AC157" t="str">
            <v>W12980</v>
          </cell>
          <cell r="AD157">
            <v>99748</v>
          </cell>
          <cell r="AV157" t="str">
            <v>Emerging MarketsFURNITURE &amp; APPLIANCES</v>
          </cell>
          <cell r="AW157" t="str">
            <v xml:space="preserve">Consumer_Products </v>
          </cell>
        </row>
        <row r="158">
          <cell r="T158">
            <v>205339721</v>
          </cell>
          <cell r="U158" t="str">
            <v>FOREST OIL CORPORATION</v>
          </cell>
          <cell r="V158">
            <v>99753</v>
          </cell>
          <cell r="W158" t="str">
            <v>FOREST OIL CORPORATION</v>
          </cell>
          <cell r="X158" t="str">
            <v>Existing Principal</v>
          </cell>
          <cell r="Y158" t="str">
            <v>Exposure Below $1M; Do Not Score</v>
          </cell>
          <cell r="Z158" t="str">
            <v/>
          </cell>
          <cell r="AA158" t="str">
            <v>United States</v>
          </cell>
          <cell r="AB158">
            <v>99753</v>
          </cell>
          <cell r="AE158" t="str">
            <v>Core Commercial</v>
          </cell>
          <cell r="AV158" t="str">
            <v>Emerging MarketsHOTELS &amp; RESTAURANTS</v>
          </cell>
          <cell r="AW158" t="str">
            <v xml:space="preserve">Services </v>
          </cell>
        </row>
        <row r="159">
          <cell r="T159">
            <v>215340921</v>
          </cell>
          <cell r="U159" t="str">
            <v>IDA-WEST ENERGY COMPANY</v>
          </cell>
          <cell r="V159">
            <v>99845</v>
          </cell>
          <cell r="W159" t="str">
            <v>IDA-WEST ENERGY COMPANY</v>
          </cell>
          <cell r="X159" t="str">
            <v>Existing Principal</v>
          </cell>
          <cell r="Y159" t="str">
            <v>Exposure Below $1M; Do Not Score</v>
          </cell>
          <cell r="Z159" t="str">
            <v>UTILITIES, ELECTRIC</v>
          </cell>
          <cell r="AA159" t="str">
            <v>United States</v>
          </cell>
          <cell r="AB159">
            <v>99845</v>
          </cell>
          <cell r="AC159" t="str">
            <v>None - Private</v>
          </cell>
          <cell r="AD159">
            <v>99845</v>
          </cell>
          <cell r="AE159" t="str">
            <v>Core Commercial</v>
          </cell>
          <cell r="AF159" t="str">
            <v>Electric, Gas &amp; Water Utilities</v>
          </cell>
          <cell r="AV159" t="str">
            <v>Emerging MarketsINSURANCE - LIFE</v>
          </cell>
          <cell r="AW159" t="str">
            <v xml:space="preserve">Trade </v>
          </cell>
        </row>
        <row r="160">
          <cell r="T160">
            <v>221069191</v>
          </cell>
          <cell r="U160" t="str">
            <v>ROSEMORE, INC F/N/A AMERICAN TRADING&amp; PRODUCTION CORP</v>
          </cell>
          <cell r="V160">
            <v>99888</v>
          </cell>
          <cell r="W160" t="str">
            <v>ROSEMORE, INC F/N/A AMERICAN TRADING&amp; PRODUCTION CORP</v>
          </cell>
          <cell r="X160" t="str">
            <v>Existing Principal</v>
          </cell>
          <cell r="Y160" t="str">
            <v>Exposure Below $1M; Do Not Score</v>
          </cell>
          <cell r="Z160" t="str">
            <v>OIL, GAS &amp; COAL EXPL/PROD</v>
          </cell>
          <cell r="AA160" t="str">
            <v>United States</v>
          </cell>
          <cell r="AB160">
            <v>99888</v>
          </cell>
          <cell r="AC160" t="str">
            <v>None - Private</v>
          </cell>
          <cell r="AD160">
            <v>99888</v>
          </cell>
          <cell r="AE160" t="str">
            <v>Core Commercial</v>
          </cell>
          <cell r="AF160" t="str">
            <v>Oil, Gas &amp; Coal Expl/Prod</v>
          </cell>
          <cell r="AV160" t="str">
            <v>Emerging MarketsINSURANCE - PROP/CAS/HEALTH</v>
          </cell>
          <cell r="AW160" t="str">
            <v xml:space="preserve">Trade </v>
          </cell>
        </row>
        <row r="161">
          <cell r="T161">
            <v>221069291</v>
          </cell>
          <cell r="U161" t="str">
            <v>CENTRAL MUTUAL INSURANCE COMPANY</v>
          </cell>
          <cell r="V161">
            <v>99889</v>
          </cell>
          <cell r="W161" t="str">
            <v>CENTRAL MUTUAL INSURANCE COMPANY</v>
          </cell>
          <cell r="X161" t="str">
            <v>Existing Principal</v>
          </cell>
          <cell r="Y161" t="str">
            <v>Exposure Below $1M; Do Not Score</v>
          </cell>
          <cell r="Z161" t="str">
            <v>INSURANCE - PROP/CAS/HEALTH</v>
          </cell>
          <cell r="AA161" t="str">
            <v>United States</v>
          </cell>
          <cell r="AB161">
            <v>99889</v>
          </cell>
          <cell r="AC161" t="str">
            <v>None - Private</v>
          </cell>
          <cell r="AD161">
            <v>99889</v>
          </cell>
          <cell r="AE161" t="str">
            <v>Core Commercial</v>
          </cell>
          <cell r="AV161" t="str">
            <v>Emerging MarketsINVESTMENT MANAGEMENT</v>
          </cell>
          <cell r="AW161" t="str">
            <v xml:space="preserve">Trade </v>
          </cell>
        </row>
        <row r="162">
          <cell r="T162">
            <v>976423012</v>
          </cell>
          <cell r="U162" t="str">
            <v>Payless Inc.</v>
          </cell>
          <cell r="V162">
            <v>100014</v>
          </cell>
          <cell r="W162" t="str">
            <v>Payless Inc.</v>
          </cell>
          <cell r="X162" t="str">
            <v>Existing Principal</v>
          </cell>
          <cell r="Y162" t="str">
            <v>Exposure Below $1M; Do Not Score</v>
          </cell>
          <cell r="Z162" t="str">
            <v>CONSUMER PRODUCTS RETL/WHSL</v>
          </cell>
          <cell r="AA162" t="str">
            <v>United States</v>
          </cell>
          <cell r="AB162">
            <v>100014</v>
          </cell>
          <cell r="AC162" t="str">
            <v>None - Private</v>
          </cell>
          <cell r="AD162">
            <v>100014</v>
          </cell>
          <cell r="AE162" t="str">
            <v>Core Commercial</v>
          </cell>
          <cell r="AF162" t="str">
            <v>Retail</v>
          </cell>
          <cell r="AV162" t="str">
            <v>Emerging MarketsLESSORS</v>
          </cell>
          <cell r="AW162" t="str">
            <v xml:space="preserve">Trade </v>
          </cell>
        </row>
        <row r="163">
          <cell r="T163">
            <v>55123951</v>
          </cell>
          <cell r="U163" t="str">
            <v>SIMPSON INVESTMENT COMPANY</v>
          </cell>
          <cell r="V163">
            <v>100032</v>
          </cell>
          <cell r="W163" t="str">
            <v>Simpson Investment Company</v>
          </cell>
          <cell r="X163" t="str">
            <v>Existing Principal</v>
          </cell>
          <cell r="Y163" t="str">
            <v>Exposure Below $1M; Do Not Score</v>
          </cell>
          <cell r="Z163" t="str">
            <v>LUMBER &amp; FORESTRY</v>
          </cell>
          <cell r="AA163" t="str">
            <v>United States</v>
          </cell>
          <cell r="AB163">
            <v>100032</v>
          </cell>
          <cell r="AC163" t="str">
            <v>None - Private</v>
          </cell>
          <cell r="AD163">
            <v>100032</v>
          </cell>
          <cell r="AE163" t="str">
            <v>Core Commercial</v>
          </cell>
          <cell r="AV163" t="str">
            <v>Emerging MarketsLUMBER &amp; FORESTRY</v>
          </cell>
          <cell r="AW163" t="str">
            <v xml:space="preserve">Business_Products </v>
          </cell>
        </row>
        <row r="164">
          <cell r="T164">
            <v>55123751</v>
          </cell>
          <cell r="U164" t="str">
            <v>SIMPSON DOOR COMPANY</v>
          </cell>
          <cell r="V164">
            <v>100032</v>
          </cell>
          <cell r="W164" t="str">
            <v>Simpson Investment Company</v>
          </cell>
          <cell r="X164" t="str">
            <v>Existing Principal</v>
          </cell>
          <cell r="Y164" t="str">
            <v>Exposure Below $1M; Do Not Score</v>
          </cell>
          <cell r="Z164" t="str">
            <v>LUMBER &amp; FORESTRY</v>
          </cell>
          <cell r="AA164" t="str">
            <v>United States</v>
          </cell>
          <cell r="AB164">
            <v>100032</v>
          </cell>
          <cell r="AC164" t="str">
            <v>None - Private</v>
          </cell>
          <cell r="AD164">
            <v>100032</v>
          </cell>
          <cell r="AE164" t="str">
            <v>Core Commercial</v>
          </cell>
          <cell r="AV164" t="str">
            <v>Emerging MarketsMEASURE &amp; TEST EQUIPMENT</v>
          </cell>
          <cell r="AW164" t="str">
            <v xml:space="preserve">Business_Products </v>
          </cell>
        </row>
        <row r="165">
          <cell r="T165">
            <v>241068591</v>
          </cell>
          <cell r="U165" t="str">
            <v>MITSUBISHI CEMENT CORPORATION</v>
          </cell>
          <cell r="V165">
            <v>100043</v>
          </cell>
          <cell r="W165" t="str">
            <v>MITSUBISHI CEMENT CORPORATION</v>
          </cell>
          <cell r="X165" t="str">
            <v>Existing Principal</v>
          </cell>
          <cell r="Y165" t="str">
            <v>Exposure Below $1M; Do Not Score</v>
          </cell>
          <cell r="Z165" t="str">
            <v>CONSTRUCTION MATERIALS</v>
          </cell>
          <cell r="AA165" t="str">
            <v>United States</v>
          </cell>
          <cell r="AB165">
            <v>100043</v>
          </cell>
          <cell r="AC165" t="str">
            <v>None - Private</v>
          </cell>
          <cell r="AD165">
            <v>100043</v>
          </cell>
          <cell r="AE165" t="str">
            <v>Core Commercial</v>
          </cell>
          <cell r="AF165" t="str">
            <v>Building Materials</v>
          </cell>
          <cell r="AV165" t="str">
            <v>Emerging MarketsMEDICAL EQUIPMENT</v>
          </cell>
          <cell r="AW165" t="str">
            <v xml:space="preserve">Business_Products </v>
          </cell>
        </row>
        <row r="166">
          <cell r="T166">
            <v>25244551</v>
          </cell>
          <cell r="U166" t="str">
            <v>PORTLAND ART MUSEUM</v>
          </cell>
          <cell r="V166">
            <v>100094</v>
          </cell>
          <cell r="W166" t="str">
            <v>PORTLAND ART MUSEUM</v>
          </cell>
          <cell r="X166" t="str">
            <v>Existing Principal</v>
          </cell>
          <cell r="Y166" t="str">
            <v>Exposure Below $1M; Do Not Score</v>
          </cell>
          <cell r="Z166" t="str">
            <v>Core Commercial - (Corporate) or (Individual, Estate, Probate)</v>
          </cell>
          <cell r="AA166" t="str">
            <v>United States</v>
          </cell>
          <cell r="AB166">
            <v>100094</v>
          </cell>
          <cell r="AC166" t="str">
            <v>None - Private</v>
          </cell>
          <cell r="AD166">
            <v>100094</v>
          </cell>
          <cell r="AE166" t="str">
            <v>Core Commercial</v>
          </cell>
          <cell r="AF166" t="str">
            <v>Unassigned</v>
          </cell>
          <cell r="AV166" t="str">
            <v>Emerging MarketsMEDICAL SERVICES</v>
          </cell>
          <cell r="AW166" t="str">
            <v xml:space="preserve">Services </v>
          </cell>
        </row>
        <row r="167">
          <cell r="T167">
            <v>976424012</v>
          </cell>
          <cell r="U167" t="str">
            <v>Altegrity, Inc. and Subsidiaries</v>
          </cell>
          <cell r="V167">
            <v>100164</v>
          </cell>
          <cell r="W167" t="str">
            <v>Corporate Risk Holdings, LLC</v>
          </cell>
          <cell r="X167" t="str">
            <v>Existing Principal</v>
          </cell>
          <cell r="Y167" t="str">
            <v>Score it</v>
          </cell>
          <cell r="Z167" t="str">
            <v>BUSINESS SERVICES</v>
          </cell>
          <cell r="AA167" t="str">
            <v>United States</v>
          </cell>
          <cell r="AB167">
            <v>100164</v>
          </cell>
          <cell r="AC167" t="str">
            <v>None - Private</v>
          </cell>
          <cell r="AD167">
            <v>100164</v>
          </cell>
          <cell r="AE167" t="str">
            <v>Core Commercial</v>
          </cell>
          <cell r="AF167" t="str">
            <v>Business Services</v>
          </cell>
          <cell r="AV167" t="str">
            <v>Emerging MarketsMINING</v>
          </cell>
          <cell r="AW167" t="str">
            <v xml:space="preserve">MiningTransUtility </v>
          </cell>
        </row>
        <row r="168">
          <cell r="T168">
            <v>362013142</v>
          </cell>
          <cell r="U168" t="str">
            <v>Corporate Risk Holdings, LLC</v>
          </cell>
          <cell r="V168">
            <v>100164</v>
          </cell>
          <cell r="W168" t="str">
            <v>Corporate Risk Holdings, LLC</v>
          </cell>
          <cell r="X168" t="str">
            <v>Existing Principal</v>
          </cell>
          <cell r="Y168" t="str">
            <v>Score it</v>
          </cell>
          <cell r="Z168" t="str">
            <v>BUSINESS SERVICES</v>
          </cell>
          <cell r="AA168" t="str">
            <v>United States</v>
          </cell>
          <cell r="AB168">
            <v>100164</v>
          </cell>
          <cell r="AC168" t="str">
            <v>None - Private</v>
          </cell>
          <cell r="AD168">
            <v>100164</v>
          </cell>
          <cell r="AE168" t="str">
            <v>Core Commercial</v>
          </cell>
          <cell r="AF168" t="str">
            <v>Business Services</v>
          </cell>
          <cell r="AV168" t="str">
            <v>Emerging MarketsOIL REFINING</v>
          </cell>
          <cell r="AW168" t="str">
            <v xml:space="preserve">Business_Products </v>
          </cell>
        </row>
        <row r="169">
          <cell r="T169">
            <v>976424112</v>
          </cell>
          <cell r="U169" t="str">
            <v>ICICLE Midco, INC.</v>
          </cell>
          <cell r="V169">
            <v>100178</v>
          </cell>
          <cell r="W169" t="str">
            <v>ICICLE Midco, INC.</v>
          </cell>
          <cell r="X169" t="str">
            <v>Existing Principal</v>
          </cell>
          <cell r="Y169" t="str">
            <v>Exposure Below $1M; Do Not Score</v>
          </cell>
          <cell r="Z169" t="str">
            <v>FOOD &amp; BEVERAGE</v>
          </cell>
          <cell r="AA169" t="str">
            <v>United States</v>
          </cell>
          <cell r="AB169">
            <v>100178</v>
          </cell>
          <cell r="AC169" t="str">
            <v>None - Private</v>
          </cell>
          <cell r="AD169">
            <v>100178</v>
          </cell>
          <cell r="AE169" t="str">
            <v>Core Commercial</v>
          </cell>
          <cell r="AF169" t="str">
            <v>Food Processing &amp; Distribution</v>
          </cell>
          <cell r="AV169" t="str">
            <v>Emerging MarketsPAPER</v>
          </cell>
          <cell r="AW169" t="str">
            <v xml:space="preserve">Business_Products </v>
          </cell>
        </row>
        <row r="170">
          <cell r="T170">
            <v>261069391</v>
          </cell>
          <cell r="U170" t="str">
            <v>GANDER MOUNTAIN COMPANY</v>
          </cell>
          <cell r="V170">
            <v>100211</v>
          </cell>
          <cell r="W170" t="str">
            <v>GANDER MOUNTAIN COMPANY</v>
          </cell>
          <cell r="X170" t="str">
            <v>Existing Principal</v>
          </cell>
          <cell r="Y170" t="str">
            <v>Exposure Below $1M; Do Not Score</v>
          </cell>
          <cell r="Z170" t="str">
            <v>CONSUMER PRODUCTS RETL/WHSL</v>
          </cell>
          <cell r="AA170" t="str">
            <v>United States</v>
          </cell>
          <cell r="AB170">
            <v>100211</v>
          </cell>
          <cell r="AC170" t="str">
            <v>N10189</v>
          </cell>
          <cell r="AD170">
            <v>100211</v>
          </cell>
          <cell r="AE170" t="str">
            <v>Core Commercial</v>
          </cell>
          <cell r="AV170" t="str">
            <v>Emerging MarketsPHARMACEUTICALS</v>
          </cell>
          <cell r="AW170" t="str">
            <v xml:space="preserve">Services </v>
          </cell>
        </row>
        <row r="171">
          <cell r="T171">
            <v>265338221</v>
          </cell>
          <cell r="U171" t="str">
            <v>AIRGAS, INC.</v>
          </cell>
          <cell r="V171">
            <v>100219</v>
          </cell>
          <cell r="W171" t="str">
            <v>AIRGAS, INC.</v>
          </cell>
          <cell r="X171" t="str">
            <v>Existing Principal</v>
          </cell>
          <cell r="Y171" t="str">
            <v>Exposure Below $1M; Do Not Score</v>
          </cell>
          <cell r="Z171" t="str">
            <v>BUSINESS PRODUCTS WHSL</v>
          </cell>
          <cell r="AA171" t="str">
            <v>United States</v>
          </cell>
          <cell r="AB171">
            <v>100219</v>
          </cell>
          <cell r="AC171">
            <v>9363</v>
          </cell>
          <cell r="AD171">
            <v>100219</v>
          </cell>
          <cell r="AE171" t="str">
            <v>Core Commercial</v>
          </cell>
          <cell r="AV171" t="str">
            <v>Emerging MarketsPLASTIC &amp; RUBBER</v>
          </cell>
          <cell r="AW171" t="str">
            <v xml:space="preserve">Business_Products </v>
          </cell>
        </row>
        <row r="172">
          <cell r="T172">
            <v>265339521</v>
          </cell>
          <cell r="U172" t="str">
            <v>NATIONWIDE CHILDREN'S HOSPITAL, INC.</v>
          </cell>
          <cell r="V172">
            <v>100232</v>
          </cell>
          <cell r="W172" t="str">
            <v>NATIONWIDE CHILDREN'S HOSPITAL, INC.</v>
          </cell>
          <cell r="X172" t="str">
            <v>Existing Principal</v>
          </cell>
          <cell r="Y172" t="str">
            <v>Exposure Below $1M; Do Not Score</v>
          </cell>
          <cell r="Z172" t="str">
            <v>MEDICAL SERVICES</v>
          </cell>
          <cell r="AA172" t="str">
            <v>United States</v>
          </cell>
          <cell r="AB172">
            <v>100232</v>
          </cell>
          <cell r="AC172" t="str">
            <v>None - Private</v>
          </cell>
          <cell r="AD172">
            <v>100232</v>
          </cell>
          <cell r="AE172" t="str">
            <v>Core Commercial</v>
          </cell>
          <cell r="AF172" t="str">
            <v>Hospital &amp; Medical Services</v>
          </cell>
          <cell r="AV172" t="str">
            <v>Emerging MarketsPRINTING</v>
          </cell>
          <cell r="AW172" t="str">
            <v xml:space="preserve">Business_Products </v>
          </cell>
        </row>
        <row r="173">
          <cell r="T173">
            <v>271067291</v>
          </cell>
          <cell r="U173" t="str">
            <v>SISTERS OF CHARITY OF LEAVENWORTH SERVIC</v>
          </cell>
          <cell r="V173">
            <v>100270</v>
          </cell>
          <cell r="W173" t="str">
            <v>SISTERS OF CHARITY OF LEAVENWORTH SERVIC</v>
          </cell>
          <cell r="X173" t="str">
            <v>Existing Principal</v>
          </cell>
          <cell r="Y173" t="str">
            <v>Exposure Below $1M; Do Not Score</v>
          </cell>
          <cell r="Z173" t="str">
            <v>MEDICAL SERVICES</v>
          </cell>
          <cell r="AA173" t="str">
            <v>United States</v>
          </cell>
          <cell r="AB173">
            <v>100270</v>
          </cell>
          <cell r="AC173" t="str">
            <v>None - Private</v>
          </cell>
          <cell r="AD173">
            <v>100270</v>
          </cell>
          <cell r="AE173" t="str">
            <v>Core Commercial</v>
          </cell>
          <cell r="AF173" t="str">
            <v>Hospital &amp; Medical Services</v>
          </cell>
          <cell r="AV173" t="str">
            <v>Emerging MarketsPUBLISHING</v>
          </cell>
          <cell r="AW173" t="str">
            <v xml:space="preserve">Business_Products </v>
          </cell>
        </row>
        <row r="174">
          <cell r="T174">
            <v>976424512</v>
          </cell>
          <cell r="U174" t="str">
            <v>EARTHLINK HOLDINGS CORP</v>
          </cell>
          <cell r="V174">
            <v>100276</v>
          </cell>
          <cell r="W174" t="str">
            <v>EARTHLINK HOLDINGS CORP</v>
          </cell>
          <cell r="X174" t="str">
            <v>Existing Principal</v>
          </cell>
          <cell r="Y174" t="str">
            <v>Exposure Below $1M; Do Not Score</v>
          </cell>
          <cell r="Z174" t="str">
            <v>BUSINESS SERVICES</v>
          </cell>
          <cell r="AA174" t="str">
            <v>United States</v>
          </cell>
          <cell r="AB174">
            <v>100276</v>
          </cell>
          <cell r="AC174" t="str">
            <v>N02195</v>
          </cell>
          <cell r="AD174">
            <v>100276</v>
          </cell>
          <cell r="AE174" t="str">
            <v>Core Commercial</v>
          </cell>
          <cell r="AV174" t="str">
            <v>Emerging MarketsREAL ESTATE</v>
          </cell>
          <cell r="AW174" t="str">
            <v xml:space="preserve">Trade </v>
          </cell>
        </row>
        <row r="175">
          <cell r="T175">
            <v>475286151</v>
          </cell>
          <cell r="U175" t="str">
            <v>VALSPAR CORPORATION</v>
          </cell>
          <cell r="V175">
            <v>100311</v>
          </cell>
          <cell r="W175" t="str">
            <v>VALSPAR CORPORATION</v>
          </cell>
          <cell r="X175" t="str">
            <v>Existing Principal</v>
          </cell>
          <cell r="Y175" t="str">
            <v>Exposure Below $1M; Do Not Score</v>
          </cell>
          <cell r="Z175" t="str">
            <v>CHEMICALS</v>
          </cell>
          <cell r="AA175" t="str">
            <v>United States</v>
          </cell>
          <cell r="AB175">
            <v>100311</v>
          </cell>
          <cell r="AC175">
            <v>920355</v>
          </cell>
          <cell r="AD175">
            <v>100311</v>
          </cell>
          <cell r="AE175" t="str">
            <v>Core Commercial</v>
          </cell>
          <cell r="AV175" t="str">
            <v>Emerging MarketsREAL ESTATE INVESTMENT TRUSTS</v>
          </cell>
          <cell r="AW175" t="str">
            <v xml:space="preserve">Trade </v>
          </cell>
        </row>
        <row r="176">
          <cell r="T176">
            <v>5328812</v>
          </cell>
          <cell r="U176" t="str">
            <v>NORPAC FOODS INC..</v>
          </cell>
          <cell r="V176">
            <v>100362</v>
          </cell>
          <cell r="W176" t="str">
            <v>NORPAC FOODS INC.</v>
          </cell>
          <cell r="X176" t="str">
            <v>Existing Principal</v>
          </cell>
          <cell r="Y176" t="str">
            <v>Exposure Below $1M; Do Not Score</v>
          </cell>
          <cell r="Z176" t="str">
            <v>FOOD &amp; BEVERAGE</v>
          </cell>
          <cell r="AA176" t="str">
            <v>United States</v>
          </cell>
          <cell r="AB176">
            <v>100362</v>
          </cell>
          <cell r="AC176" t="str">
            <v>None - Private</v>
          </cell>
          <cell r="AD176">
            <v>100362</v>
          </cell>
          <cell r="AE176" t="str">
            <v>Core Commercial</v>
          </cell>
          <cell r="AV176" t="str">
            <v>Emerging MarketsSECURITY BROKERS &amp; DEALERS</v>
          </cell>
          <cell r="AW176" t="str">
            <v xml:space="preserve">Trade </v>
          </cell>
        </row>
        <row r="177">
          <cell r="T177">
            <v>285341021</v>
          </cell>
          <cell r="U177" t="str">
            <v>Engie Holdings, Inc</v>
          </cell>
          <cell r="V177">
            <v>100407</v>
          </cell>
          <cell r="W177" t="str">
            <v>ENGIE Holdings, Inc.</v>
          </cell>
          <cell r="X177" t="str">
            <v>Existing Principal</v>
          </cell>
          <cell r="Y177" t="str">
            <v>Exposure Below $1M; Do Not Score</v>
          </cell>
          <cell r="Z177" t="str">
            <v>UTILITIES, ELECTRIC</v>
          </cell>
          <cell r="AA177" t="str">
            <v>United States</v>
          </cell>
          <cell r="AB177">
            <v>100407</v>
          </cell>
          <cell r="AC177" t="str">
            <v>None - Private</v>
          </cell>
          <cell r="AD177">
            <v>100407</v>
          </cell>
          <cell r="AE177" t="str">
            <v>Core Commercial</v>
          </cell>
          <cell r="AV177" t="str">
            <v>Emerging MarketsSEMICONDUCTORS</v>
          </cell>
          <cell r="AW177" t="str">
            <v xml:space="preserve">Business_Products </v>
          </cell>
        </row>
        <row r="178">
          <cell r="T178">
            <v>285341121</v>
          </cell>
          <cell r="U178" t="str">
            <v>ARCHDIOCESE OF WASHINGTON</v>
          </cell>
          <cell r="V178">
            <v>100408</v>
          </cell>
          <cell r="W178" t="str">
            <v>ARCHDIOCESE OF WASHINGTON</v>
          </cell>
          <cell r="X178" t="str">
            <v>Existing Principal</v>
          </cell>
          <cell r="Y178" t="str">
            <v>Exposure Below $1M; Do Not Score</v>
          </cell>
          <cell r="Z178" t="str">
            <v>UNASSIGNED</v>
          </cell>
          <cell r="AA178" t="str">
            <v>United States</v>
          </cell>
          <cell r="AB178">
            <v>100408</v>
          </cell>
          <cell r="AC178" t="str">
            <v>None - Private</v>
          </cell>
          <cell r="AD178">
            <v>100408</v>
          </cell>
          <cell r="AE178" t="str">
            <v>Core Commercial</v>
          </cell>
          <cell r="AF178" t="str">
            <v>Unassigned</v>
          </cell>
          <cell r="AV178" t="str">
            <v>Emerging MarketsSTEEL &amp; METAL PRODUCTS</v>
          </cell>
          <cell r="AW178" t="str">
            <v xml:space="preserve">Business_Products </v>
          </cell>
        </row>
        <row r="179">
          <cell r="T179">
            <v>291066791</v>
          </cell>
          <cell r="U179" t="str">
            <v>OMRON MANAGEMENT CENTER OF AMERICA, INC.</v>
          </cell>
          <cell r="V179">
            <v>100425</v>
          </cell>
          <cell r="W179" t="str">
            <v>OMRON MANAGEMENT CENTER OF AMERICA, INC.</v>
          </cell>
          <cell r="X179" t="str">
            <v>Existing Principal</v>
          </cell>
          <cell r="Y179" t="str">
            <v>Exposure Below $1M; Do Not Score</v>
          </cell>
          <cell r="Z179" t="str">
            <v>ELECTRICAL EQUIPMENT</v>
          </cell>
          <cell r="AA179" t="str">
            <v>United States</v>
          </cell>
          <cell r="AB179">
            <v>100425</v>
          </cell>
          <cell r="AC179" t="str">
            <v>G13290</v>
          </cell>
          <cell r="AD179">
            <v>100425</v>
          </cell>
          <cell r="AE179" t="str">
            <v>Core Commercial</v>
          </cell>
          <cell r="AF179" t="str">
            <v>Electronics &amp; Semiconductor</v>
          </cell>
          <cell r="AV179" t="str">
            <v>Emerging MarketsTELEPHONE</v>
          </cell>
          <cell r="AW179" t="str">
            <v xml:space="preserve">CommHiTech </v>
          </cell>
        </row>
        <row r="180">
          <cell r="T180">
            <v>291068891</v>
          </cell>
          <cell r="U180" t="str">
            <v>STAPLES, INC.</v>
          </cell>
          <cell r="V180">
            <v>100446</v>
          </cell>
          <cell r="W180" t="str">
            <v>STAPLES, INC.</v>
          </cell>
          <cell r="X180" t="str">
            <v>Existing Principal</v>
          </cell>
          <cell r="Y180" t="str">
            <v>Exposure Below $1M; Do Not Score</v>
          </cell>
          <cell r="Z180" t="str">
            <v>BUSINESS PRODUCTS WHSL</v>
          </cell>
          <cell r="AA180" t="str">
            <v>United States</v>
          </cell>
          <cell r="AB180">
            <v>100446</v>
          </cell>
          <cell r="AC180">
            <v>855030</v>
          </cell>
          <cell r="AD180">
            <v>100446</v>
          </cell>
          <cell r="AE180" t="str">
            <v>Core Commercial</v>
          </cell>
          <cell r="AV180" t="str">
            <v>Emerging MarketsTEXTILES</v>
          </cell>
          <cell r="AW180" t="str">
            <v xml:space="preserve">Consumer_Products </v>
          </cell>
        </row>
        <row r="181">
          <cell r="T181">
            <v>505253051</v>
          </cell>
          <cell r="U181" t="str">
            <v>BTC WHOLESALE DISTRIBUTORS INCORPORATED</v>
          </cell>
          <cell r="V181">
            <v>100468</v>
          </cell>
          <cell r="W181" t="str">
            <v>BTC WHOLESALE DISTRIBUTORS, INC.</v>
          </cell>
          <cell r="X181" t="str">
            <v>Existing Principal</v>
          </cell>
          <cell r="Y181" t="str">
            <v>Exposure Below $1M; Do Not Score</v>
          </cell>
          <cell r="Z181" t="str">
            <v>FOOD &amp; BEVERAGE RETL/WHSL</v>
          </cell>
          <cell r="AA181" t="str">
            <v>United States</v>
          </cell>
          <cell r="AB181">
            <v>100468</v>
          </cell>
          <cell r="AC181" t="str">
            <v>None - Private</v>
          </cell>
          <cell r="AD181">
            <v>100468</v>
          </cell>
          <cell r="AE181" t="str">
            <v>Core Commercial</v>
          </cell>
          <cell r="AV181" t="str">
            <v>Emerging MarketsTOBACCO</v>
          </cell>
          <cell r="AW181" t="str">
            <v xml:space="preserve">Consumer_Products </v>
          </cell>
        </row>
        <row r="182">
          <cell r="T182">
            <v>475190851</v>
          </cell>
          <cell r="U182" t="str">
            <v>Tree Top, Inc.</v>
          </cell>
          <cell r="V182">
            <v>100525</v>
          </cell>
          <cell r="W182" t="str">
            <v>TREE TOP, INC.</v>
          </cell>
          <cell r="X182" t="str">
            <v>Existing Principal</v>
          </cell>
          <cell r="Y182" t="str">
            <v>Exposure Below $1M; Do Not Score</v>
          </cell>
          <cell r="Z182" t="str">
            <v>MACHINERY &amp; EQUIPMENT</v>
          </cell>
          <cell r="AA182" t="str">
            <v>United States</v>
          </cell>
          <cell r="AB182">
            <v>100525</v>
          </cell>
          <cell r="AC182" t="str">
            <v>None - Private</v>
          </cell>
          <cell r="AD182">
            <v>100525</v>
          </cell>
          <cell r="AE182" t="str">
            <v>Core Commercial</v>
          </cell>
          <cell r="AF182" t="str">
            <v>Machinery &amp; Industrial</v>
          </cell>
          <cell r="AV182" t="str">
            <v>Emerging MarketsTRANSPORTATION EQUIPMENT</v>
          </cell>
          <cell r="AW182" t="str">
            <v xml:space="preserve">MiningTransUtility </v>
          </cell>
        </row>
        <row r="183">
          <cell r="T183">
            <v>35379612</v>
          </cell>
          <cell r="U183" t="str">
            <v>COLLINS PINE COMPANIES</v>
          </cell>
          <cell r="V183">
            <v>100547</v>
          </cell>
          <cell r="W183" t="str">
            <v>COLLINS PINE COMPANIES</v>
          </cell>
          <cell r="X183" t="str">
            <v>Existing Principal</v>
          </cell>
          <cell r="Y183" t="str">
            <v>Exposure Below $1M; Do Not Score</v>
          </cell>
          <cell r="Z183" t="str">
            <v>LUMBER &amp; FORESTRY</v>
          </cell>
          <cell r="AA183" t="str">
            <v>United States</v>
          </cell>
          <cell r="AB183">
            <v>100547</v>
          </cell>
          <cell r="AC183" t="str">
            <v>None - Private</v>
          </cell>
          <cell r="AD183">
            <v>100547</v>
          </cell>
          <cell r="AE183" t="str">
            <v>Core Commercial</v>
          </cell>
          <cell r="AF183" t="str">
            <v>Packaging Container &amp; Forest Products</v>
          </cell>
          <cell r="AV183" t="str">
            <v>Emerging MarketsTRANSPORTATION</v>
          </cell>
          <cell r="AW183" t="str">
            <v xml:space="preserve">MiningTransUtility </v>
          </cell>
        </row>
        <row r="184">
          <cell r="T184">
            <v>976426612</v>
          </cell>
          <cell r="U184" t="str">
            <v>Burger King Worldwide, Inc.</v>
          </cell>
          <cell r="V184">
            <v>100606</v>
          </cell>
          <cell r="W184" t="str">
            <v>Burger King Worldwide, Inc.</v>
          </cell>
          <cell r="X184" t="str">
            <v>Existing Principal</v>
          </cell>
          <cell r="Y184" t="str">
            <v>Exposure Below $1M; Do Not Score</v>
          </cell>
          <cell r="Z184" t="str">
            <v>HOTELS &amp; RESTAURANTS</v>
          </cell>
          <cell r="AA184" t="str">
            <v>United States</v>
          </cell>
          <cell r="AB184">
            <v>100606</v>
          </cell>
          <cell r="AC184" t="str">
            <v>N11652</v>
          </cell>
          <cell r="AD184">
            <v>100606</v>
          </cell>
          <cell r="AV184" t="str">
            <v>Emerging MarketsTRUCKING</v>
          </cell>
          <cell r="AW184" t="str">
            <v xml:space="preserve">MiningTransUtility </v>
          </cell>
        </row>
        <row r="185">
          <cell r="T185">
            <v>315338921</v>
          </cell>
          <cell r="U185" t="str">
            <v>FAR NIENTE WINERY</v>
          </cell>
          <cell r="V185">
            <v>100625</v>
          </cell>
          <cell r="W185" t="str">
            <v>FAR NIENTE WINERY</v>
          </cell>
          <cell r="X185" t="str">
            <v>Existing Principal</v>
          </cell>
          <cell r="Y185" t="str">
            <v>Exposure Below $1M; Do Not Score</v>
          </cell>
          <cell r="Z185" t="str">
            <v>FOOD &amp; BEVERAGE</v>
          </cell>
          <cell r="AA185" t="str">
            <v>United States</v>
          </cell>
          <cell r="AB185">
            <v>100625</v>
          </cell>
          <cell r="AC185" t="str">
            <v>None - Private</v>
          </cell>
          <cell r="AD185">
            <v>100625</v>
          </cell>
          <cell r="AE185" t="str">
            <v>Core Commercial</v>
          </cell>
          <cell r="AF185" t="str">
            <v>Food Processing &amp; Distribution</v>
          </cell>
          <cell r="AV185" t="str">
            <v>Emerging MarketsUTILITIES NEC</v>
          </cell>
          <cell r="AW185" t="str">
            <v xml:space="preserve">Services </v>
          </cell>
        </row>
        <row r="186">
          <cell r="T186">
            <v>976427012</v>
          </cell>
          <cell r="U186" t="str">
            <v>ANH Refractories Company</v>
          </cell>
          <cell r="V186">
            <v>100657</v>
          </cell>
          <cell r="W186" t="str">
            <v>HarbisonWalker International (FKA ANH Refractories Company)</v>
          </cell>
          <cell r="X186" t="str">
            <v>Existing Principal</v>
          </cell>
          <cell r="Y186" t="str">
            <v>Exposure Below $1M; Do Not Score</v>
          </cell>
          <cell r="Z186" t="str">
            <v>MINING</v>
          </cell>
          <cell r="AA186" t="str">
            <v>United States</v>
          </cell>
          <cell r="AB186">
            <v>100657</v>
          </cell>
          <cell r="AC186" t="str">
            <v>None - Private</v>
          </cell>
          <cell r="AD186">
            <v>100657</v>
          </cell>
          <cell r="AE186" t="str">
            <v>Core Commercial</v>
          </cell>
          <cell r="AF186" t="str">
            <v>Metals &amp; Mining Industry</v>
          </cell>
          <cell r="AV186" t="str">
            <v>Emerging MarketsUTILITIES, ELECTRIC</v>
          </cell>
          <cell r="AW186" t="str">
            <v xml:space="preserve">Services </v>
          </cell>
        </row>
        <row r="187">
          <cell r="T187">
            <v>321066291</v>
          </cell>
          <cell r="U187" t="str">
            <v>TANADGUSIX CORPORATION</v>
          </cell>
          <cell r="V187">
            <v>100659</v>
          </cell>
          <cell r="W187" t="str">
            <v>TANADGUSIX CORPORATION</v>
          </cell>
          <cell r="X187" t="str">
            <v>Existing Principal</v>
          </cell>
          <cell r="Y187" t="str">
            <v>Exposure Below $1M; Do Not Score</v>
          </cell>
          <cell r="Z187" t="str">
            <v>ELECTRICAL EQUIPMENT</v>
          </cell>
          <cell r="AA187" t="str">
            <v>United States</v>
          </cell>
          <cell r="AB187">
            <v>100659</v>
          </cell>
          <cell r="AC187" t="str">
            <v>None - Private</v>
          </cell>
          <cell r="AD187">
            <v>100659</v>
          </cell>
          <cell r="AE187" t="str">
            <v>Core Commercial</v>
          </cell>
          <cell r="AF187" t="str">
            <v>Electronics &amp; Semiconductor</v>
          </cell>
          <cell r="AV187" t="str">
            <v>Emerging MarketsUTILITIES, GAS</v>
          </cell>
          <cell r="AW187" t="str">
            <v xml:space="preserve">Services </v>
          </cell>
        </row>
        <row r="188">
          <cell r="T188">
            <v>976427412</v>
          </cell>
          <cell r="U188" t="str">
            <v>Dignity Health</v>
          </cell>
          <cell r="V188">
            <v>100705</v>
          </cell>
          <cell r="W188" t="str">
            <v>Dignity Health</v>
          </cell>
          <cell r="X188" t="str">
            <v>Existing Principal</v>
          </cell>
          <cell r="Y188" t="str">
            <v>Exposure Below $1M; Do Not Score</v>
          </cell>
          <cell r="Z188" t="str">
            <v>MEDICAL SERVICES</v>
          </cell>
          <cell r="AA188" t="str">
            <v>United States</v>
          </cell>
          <cell r="AB188">
            <v>100705</v>
          </cell>
          <cell r="AC188" t="str">
            <v>None - Private</v>
          </cell>
          <cell r="AD188">
            <v>100705</v>
          </cell>
          <cell r="AE188" t="str">
            <v>Core Commercial</v>
          </cell>
          <cell r="AF188" t="str">
            <v>Hospital &amp; Medical Services</v>
          </cell>
          <cell r="AV188" t="str">
            <v>Emerging MarketsUNASSIGNED</v>
          </cell>
          <cell r="AW188" t="str">
            <v xml:space="preserve">Unassigned </v>
          </cell>
        </row>
        <row r="189">
          <cell r="T189">
            <v>335338221</v>
          </cell>
          <cell r="U189" t="str">
            <v>GENERAL FEED &amp; GRAIN, INC.</v>
          </cell>
          <cell r="V189">
            <v>100779</v>
          </cell>
          <cell r="W189" t="str">
            <v>GENERAL FEED &amp; GRAIN, INC.</v>
          </cell>
          <cell r="X189" t="str">
            <v>Existing Principal</v>
          </cell>
          <cell r="Y189" t="str">
            <v>Exposure Below $1M; Do Not Score</v>
          </cell>
          <cell r="Z189" t="str">
            <v>AGRICULTURE</v>
          </cell>
          <cell r="AA189" t="str">
            <v>United States</v>
          </cell>
          <cell r="AB189">
            <v>100779</v>
          </cell>
          <cell r="AC189" t="str">
            <v>None - Private</v>
          </cell>
          <cell r="AD189">
            <v>100779</v>
          </cell>
          <cell r="AE189" t="str">
            <v>Core Commercial</v>
          </cell>
          <cell r="AF189" t="str">
            <v>Food Processing &amp; Distribution</v>
          </cell>
          <cell r="AV189" t="str">
            <v>Emerging MarketsLSF Commercial - (Corporate) or (Individual, Estate, Probate)</v>
          </cell>
          <cell r="AW189" t="str">
            <v xml:space="preserve">Unassigned </v>
          </cell>
        </row>
        <row r="190">
          <cell r="T190">
            <v>341067391</v>
          </cell>
          <cell r="U190" t="str">
            <v>KAWASAKI MOTORS CORP., U.S.A. (IRVINE, CA)</v>
          </cell>
          <cell r="V190">
            <v>100831</v>
          </cell>
          <cell r="W190" t="str">
            <v>KAWASAKI MOTORS CORP., U.S.A.</v>
          </cell>
          <cell r="X190" t="str">
            <v>Existing Principal</v>
          </cell>
          <cell r="Y190" t="str">
            <v>Exposure Below $1M; Do Not Score</v>
          </cell>
          <cell r="Z190" t="str">
            <v>MACHINERY &amp; EQUIPMENT</v>
          </cell>
          <cell r="AA190" t="str">
            <v>United States</v>
          </cell>
          <cell r="AB190">
            <v>100831</v>
          </cell>
          <cell r="AC190" t="str">
            <v>None - Private</v>
          </cell>
          <cell r="AD190">
            <v>100831</v>
          </cell>
          <cell r="AE190" t="str">
            <v>Core Commercial</v>
          </cell>
          <cell r="AF190" t="str">
            <v>Machinery &amp; Industrial</v>
          </cell>
          <cell r="AV190" t="str">
            <v>Emerging MarketsCore Commercial - (Corporate) or (Individual, Estate, Probate)</v>
          </cell>
          <cell r="AW190" t="str">
            <v xml:space="preserve">Unassigned </v>
          </cell>
        </row>
        <row r="191">
          <cell r="T191">
            <v>345337621</v>
          </cell>
          <cell r="U191" t="str">
            <v>C.R. BARD, INC. (NJ)</v>
          </cell>
          <cell r="V191">
            <v>100853</v>
          </cell>
          <cell r="W191" t="str">
            <v>C.R. BARD, INC.</v>
          </cell>
          <cell r="X191" t="str">
            <v>Existing Principal</v>
          </cell>
          <cell r="Y191" t="str">
            <v>Exposure Below $1M; Do Not Score</v>
          </cell>
          <cell r="Z191" t="str">
            <v>MEDICAL EQUIPMENT</v>
          </cell>
          <cell r="AA191" t="str">
            <v>United States</v>
          </cell>
          <cell r="AB191">
            <v>100853</v>
          </cell>
          <cell r="AC191">
            <v>67383</v>
          </cell>
          <cell r="AD191">
            <v>100853</v>
          </cell>
          <cell r="AE191" t="str">
            <v>Core Commercial</v>
          </cell>
          <cell r="AV191" t="str">
            <v>Emerging MarketsSpecialty Commercial - (Corporate) or (Individual, Estate, Probate)</v>
          </cell>
          <cell r="AW191" t="str">
            <v xml:space="preserve">Unassigned </v>
          </cell>
        </row>
        <row r="192">
          <cell r="T192">
            <v>345338721</v>
          </cell>
          <cell r="U192" t="str">
            <v>EDISON MISSION ENERGY  -- PARENT: EDISON INTERNATIONAL</v>
          </cell>
          <cell r="V192">
            <v>100864</v>
          </cell>
          <cell r="W192" t="str">
            <v>EDISON MISSION ENERGY  -- PARENT: EDISON INTERNATIONAL</v>
          </cell>
          <cell r="X192" t="str">
            <v>Existing Principal</v>
          </cell>
          <cell r="Y192" t="str">
            <v>Exposure Below $1M; Do Not Score</v>
          </cell>
          <cell r="Z192" t="str">
            <v/>
          </cell>
          <cell r="AA192" t="str">
            <v>United States</v>
          </cell>
          <cell r="AB192">
            <v>100864</v>
          </cell>
          <cell r="AE192" t="str">
            <v>Core Commercial</v>
          </cell>
          <cell r="AV192" t="str">
            <v>Emerging MarketsCONSTRUCTION</v>
          </cell>
          <cell r="AW192" t="str">
            <v xml:space="preserve">Construction </v>
          </cell>
        </row>
        <row r="193">
          <cell r="T193">
            <v>351065491</v>
          </cell>
          <cell r="U193" t="str">
            <v>ALPHA NATURAL RESOURCES, INC.</v>
          </cell>
          <cell r="V193">
            <v>100892</v>
          </cell>
          <cell r="W193" t="str">
            <v>ANR, Inc.  (FKA ALPHA NATURAL RESOURCES, INC.)</v>
          </cell>
          <cell r="X193" t="str">
            <v>Existing Principal</v>
          </cell>
          <cell r="Y193" t="str">
            <v>Exposure Below $1M; Do Not Score</v>
          </cell>
          <cell r="Z193" t="str">
            <v>OIL REFINING</v>
          </cell>
          <cell r="AA193" t="str">
            <v>United States</v>
          </cell>
          <cell r="AB193">
            <v>100892</v>
          </cell>
          <cell r="AC193" t="str">
            <v>N10788</v>
          </cell>
          <cell r="AD193">
            <v>100892</v>
          </cell>
          <cell r="AE193" t="str">
            <v>Core Commercial</v>
          </cell>
          <cell r="AV193" t="str">
            <v>Emerging MarketsMACHINERY &amp; EQUIPMENT</v>
          </cell>
          <cell r="AW193" t="str">
            <v xml:space="preserve">Business_Products </v>
          </cell>
        </row>
        <row r="194">
          <cell r="T194">
            <v>351068891</v>
          </cell>
          <cell r="U194" t="str">
            <v>NOBLE ENVIRONMENTAL POWER, LLC***FULL COLLATERAL***</v>
          </cell>
          <cell r="V194">
            <v>100926</v>
          </cell>
          <cell r="W194" t="str">
            <v>NOBLE ENVIRONMENTAL POWER, LLC***FULL COLLATERAL***</v>
          </cell>
          <cell r="X194" t="str">
            <v>Existing Principal</v>
          </cell>
          <cell r="Y194" t="str">
            <v>Exposure Below $1M; Do Not Score</v>
          </cell>
          <cell r="Z194" t="str">
            <v>UTILITIES NEC</v>
          </cell>
          <cell r="AA194" t="str">
            <v>United States</v>
          </cell>
          <cell r="AB194">
            <v>100926</v>
          </cell>
          <cell r="AC194" t="str">
            <v>None - Private</v>
          </cell>
          <cell r="AD194">
            <v>100926</v>
          </cell>
          <cell r="AE194" t="str">
            <v>Core Commercial</v>
          </cell>
          <cell r="AV194" t="str">
            <v>Emerging MarketsOIL, GAS &amp; COAL EXPL/PROD</v>
          </cell>
          <cell r="AW194" t="str">
            <v xml:space="preserve">Business_Products </v>
          </cell>
        </row>
        <row r="195">
          <cell r="T195">
            <v>225247751</v>
          </cell>
          <cell r="U195" t="str">
            <v>LAFARGE NORTH AMERICA INC</v>
          </cell>
          <cell r="V195">
            <v>100935</v>
          </cell>
          <cell r="W195" t="str">
            <v>LAFARGE NORTH AMERICA, INC.</v>
          </cell>
          <cell r="X195" t="str">
            <v>Existing Principal</v>
          </cell>
          <cell r="Y195" t="str">
            <v>Exposure Below $1M; Do Not Score</v>
          </cell>
          <cell r="Z195" t="str">
            <v>CONSTRUCTION MATERIALS</v>
          </cell>
          <cell r="AA195" t="str">
            <v>United States</v>
          </cell>
          <cell r="AB195">
            <v>100935</v>
          </cell>
          <cell r="AC195" t="str">
            <v>G10019</v>
          </cell>
          <cell r="AD195">
            <v>100935</v>
          </cell>
          <cell r="AE195" t="str">
            <v>Core Commercial</v>
          </cell>
          <cell r="AV195" t="str">
            <v>Europe Large FirmAEROSPACE &amp; DEFENSE</v>
          </cell>
          <cell r="AW195" t="str">
            <v>Business_Products</v>
          </cell>
        </row>
        <row r="196">
          <cell r="T196">
            <v>585312412</v>
          </cell>
          <cell r="U196" t="str">
            <v>SYMETRA FINANCIAL CORPORATION</v>
          </cell>
          <cell r="V196">
            <v>100956</v>
          </cell>
          <cell r="W196" t="str">
            <v>SYMETRA FINANCIAL CORPORATION</v>
          </cell>
          <cell r="X196" t="str">
            <v>Existing Principal</v>
          </cell>
          <cell r="Y196" t="str">
            <v>Exposure Below $1M; Do Not Score</v>
          </cell>
          <cell r="Z196" t="str">
            <v>INSURANCE - LIFE</v>
          </cell>
          <cell r="AA196" t="str">
            <v>United States</v>
          </cell>
          <cell r="AB196">
            <v>100956</v>
          </cell>
          <cell r="AC196" t="str">
            <v>N13898</v>
          </cell>
          <cell r="AD196">
            <v>100956</v>
          </cell>
          <cell r="AE196" t="str">
            <v>Core Commercial</v>
          </cell>
          <cell r="AV196" t="str">
            <v>Europe Large FirmAGRICULTURE</v>
          </cell>
          <cell r="AW196" t="str">
            <v>Agriculture</v>
          </cell>
        </row>
        <row r="197">
          <cell r="T197">
            <v>355340121</v>
          </cell>
          <cell r="U197" t="str">
            <v>ALCO INVESTMENT COMPANY</v>
          </cell>
          <cell r="V197">
            <v>100958</v>
          </cell>
          <cell r="W197" t="str">
            <v>ALCO INVESTMENT COMPANY</v>
          </cell>
          <cell r="X197" t="str">
            <v>Existing Principal</v>
          </cell>
          <cell r="Y197" t="str">
            <v>Exposure Below $1M; Do Not Score</v>
          </cell>
          <cell r="Z197" t="str">
            <v>STEEL &amp; METAL PRODUCTS</v>
          </cell>
          <cell r="AA197" t="str">
            <v>United States</v>
          </cell>
          <cell r="AB197">
            <v>100958</v>
          </cell>
          <cell r="AC197" t="str">
            <v>None - Private</v>
          </cell>
          <cell r="AD197">
            <v>100958</v>
          </cell>
          <cell r="AE197" t="str">
            <v>Core Commercial</v>
          </cell>
          <cell r="AF197" t="str">
            <v>Steel &amp; Metals Manufacturing</v>
          </cell>
          <cell r="AV197" t="str">
            <v>Europe Large FirmAIR TRANSPORTATION</v>
          </cell>
          <cell r="AW197" t="str">
            <v>Transportation</v>
          </cell>
        </row>
        <row r="198">
          <cell r="T198">
            <v>185357612</v>
          </cell>
          <cell r="U198" t="str">
            <v>AIR COMFORT CORPORATION</v>
          </cell>
          <cell r="V198">
            <v>100964</v>
          </cell>
          <cell r="W198" t="str">
            <v>AIR COMFORT CORPORATION</v>
          </cell>
          <cell r="X198" t="str">
            <v>Existing Principal</v>
          </cell>
          <cell r="Y198" t="str">
            <v>Score it</v>
          </cell>
          <cell r="Z198" t="str">
            <v>CONSUMER SERVICES</v>
          </cell>
          <cell r="AA198" t="str">
            <v>United States</v>
          </cell>
          <cell r="AB198">
            <v>100964</v>
          </cell>
          <cell r="AC198" t="str">
            <v>None - Private</v>
          </cell>
          <cell r="AD198">
            <v>100964</v>
          </cell>
          <cell r="AE198" t="str">
            <v>Core Commercial</v>
          </cell>
          <cell r="AF198" t="str">
            <v>Retail</v>
          </cell>
          <cell r="AV198" t="str">
            <v>Europe Large FirmAPPAREL &amp; SHOES</v>
          </cell>
          <cell r="AW198" t="str">
            <v>Consumer_Products</v>
          </cell>
        </row>
        <row r="199">
          <cell r="T199">
            <v>185357612</v>
          </cell>
          <cell r="U199" t="str">
            <v>AIR COMFORT CORPORATION</v>
          </cell>
          <cell r="V199">
            <v>100964</v>
          </cell>
          <cell r="W199" t="str">
            <v>AIR COMFORT CORPORATION</v>
          </cell>
          <cell r="X199" t="str">
            <v>Existing Principal</v>
          </cell>
          <cell r="Y199" t="str">
            <v>Score it</v>
          </cell>
          <cell r="Z199" t="str">
            <v>CONSUMER SERVICES</v>
          </cell>
          <cell r="AA199" t="str">
            <v>United States</v>
          </cell>
          <cell r="AB199">
            <v>100964</v>
          </cell>
          <cell r="AC199" t="str">
            <v>None - Private</v>
          </cell>
          <cell r="AD199">
            <v>100964</v>
          </cell>
          <cell r="AE199" t="str">
            <v>Core Commercial</v>
          </cell>
          <cell r="AF199" t="str">
            <v>Retail</v>
          </cell>
          <cell r="AV199" t="str">
            <v>Europe Large FirmAUTOMOTIVE</v>
          </cell>
          <cell r="AW199" t="str">
            <v>Transportation</v>
          </cell>
        </row>
        <row r="200">
          <cell r="T200">
            <v>425251551</v>
          </cell>
          <cell r="U200" t="str">
            <v>SNOHOMISH COUNTY PUBLIC UTILITY DISTRICT NO. 1</v>
          </cell>
          <cell r="V200">
            <v>101070</v>
          </cell>
          <cell r="W200" t="str">
            <v>SNOHOMISH COUNTY PUD #1, SNOHOMISH COUNTY, WA</v>
          </cell>
          <cell r="X200" t="str">
            <v>Existing Principal</v>
          </cell>
          <cell r="Y200" t="str">
            <v>Exposure Below $1M; Do Not Score</v>
          </cell>
          <cell r="Z200" t="str">
            <v>CONSUMER SERVICES</v>
          </cell>
          <cell r="AA200" t="str">
            <v>United States</v>
          </cell>
          <cell r="AB200">
            <v>101070</v>
          </cell>
          <cell r="AC200" t="str">
            <v>None - Private</v>
          </cell>
          <cell r="AD200">
            <v>101070</v>
          </cell>
          <cell r="AE200" t="str">
            <v>Core Commercial</v>
          </cell>
          <cell r="AF200" t="str">
            <v>Retail</v>
          </cell>
          <cell r="AV200" t="str">
            <v>Europe Large FirmBANKS AND S&amp;LS</v>
          </cell>
          <cell r="AW200" t="str">
            <v>Trade</v>
          </cell>
        </row>
        <row r="201">
          <cell r="T201">
            <v>976429612</v>
          </cell>
          <cell r="U201" t="str">
            <v>JFC International, Inc. (FL)</v>
          </cell>
          <cell r="V201">
            <v>101084</v>
          </cell>
          <cell r="W201" t="str">
            <v>JFC INTERNATIONAL, INC.</v>
          </cell>
          <cell r="X201" t="str">
            <v>Existing Principal</v>
          </cell>
          <cell r="Y201" t="str">
            <v>Exposure Below $1M; Do Not Score</v>
          </cell>
          <cell r="Z201" t="str">
            <v>FOOD &amp; BEVERAGE RETL/WHSL</v>
          </cell>
          <cell r="AA201" t="str">
            <v>United States</v>
          </cell>
          <cell r="AB201">
            <v>101084</v>
          </cell>
          <cell r="AC201" t="str">
            <v>None - Private</v>
          </cell>
          <cell r="AD201">
            <v>101084</v>
          </cell>
          <cell r="AE201" t="str">
            <v>Core Commercial</v>
          </cell>
          <cell r="AF201" t="str">
            <v>Beverage Industry</v>
          </cell>
          <cell r="AV201" t="str">
            <v>Europe Large FirmBROADCAST MEDIA</v>
          </cell>
          <cell r="AW201" t="str">
            <v>Communication</v>
          </cell>
        </row>
        <row r="202">
          <cell r="T202">
            <v>375337521</v>
          </cell>
          <cell r="U202" t="str">
            <v>OUR LADY OF GOOD COUNSEL HIGH SCHOOL</v>
          </cell>
          <cell r="V202">
            <v>101092</v>
          </cell>
          <cell r="W202" t="str">
            <v>OUR LADY OF GOOD COUNSEL HIGH SCHOOL</v>
          </cell>
          <cell r="X202" t="str">
            <v>Existing Principal</v>
          </cell>
          <cell r="Y202" t="str">
            <v>Exposure Below $1M; Do Not Score</v>
          </cell>
          <cell r="Z202" t="str">
            <v>CONSUMER SERVICES</v>
          </cell>
          <cell r="AA202" t="str">
            <v>United States</v>
          </cell>
          <cell r="AB202">
            <v>101092</v>
          </cell>
          <cell r="AC202" t="str">
            <v>None - Private</v>
          </cell>
          <cell r="AD202">
            <v>101092</v>
          </cell>
          <cell r="AE202" t="str">
            <v>Core Commercial</v>
          </cell>
          <cell r="AF202" t="str">
            <v>Retail</v>
          </cell>
          <cell r="AV202" t="str">
            <v>Europe Large FirmBUSINESS PRODUCTS WHSL</v>
          </cell>
          <cell r="AW202" t="str">
            <v>Business_Products</v>
          </cell>
        </row>
        <row r="203">
          <cell r="T203">
            <v>381068691</v>
          </cell>
          <cell r="U203" t="str">
            <v>MENASHA CORPORATION</v>
          </cell>
          <cell r="V203">
            <v>101164</v>
          </cell>
          <cell r="W203" t="str">
            <v>MENASHA CORPORATION</v>
          </cell>
          <cell r="X203" t="str">
            <v>Existing Principal</v>
          </cell>
          <cell r="Y203" t="str">
            <v>Exposure Below $1M; Do Not Score</v>
          </cell>
          <cell r="Z203" t="str">
            <v>TRANSPORTATION</v>
          </cell>
          <cell r="AA203" t="str">
            <v>United States</v>
          </cell>
          <cell r="AB203">
            <v>101164</v>
          </cell>
          <cell r="AC203" t="str">
            <v>None - Private</v>
          </cell>
          <cell r="AD203">
            <v>101164</v>
          </cell>
          <cell r="AE203" t="str">
            <v>Core Commercial</v>
          </cell>
          <cell r="AF203" t="str">
            <v>Rail, Trucking &amp; Transport Services</v>
          </cell>
          <cell r="AV203" t="str">
            <v>Europe Large FirmBUSINESS SERVICES</v>
          </cell>
          <cell r="AW203" t="str">
            <v>Business_Services</v>
          </cell>
        </row>
        <row r="204">
          <cell r="T204">
            <v>391067991</v>
          </cell>
          <cell r="U204" t="str">
            <v>MCMENAMINS, INC.</v>
          </cell>
          <cell r="V204">
            <v>101237</v>
          </cell>
          <cell r="W204" t="str">
            <v>MCMENAMINS, INC.</v>
          </cell>
          <cell r="X204" t="str">
            <v>Existing Principal</v>
          </cell>
          <cell r="Y204" t="str">
            <v>Exposure Below $1M; Do Not Score</v>
          </cell>
          <cell r="Z204" t="str">
            <v>HOTELS &amp; RESTAURANTS</v>
          </cell>
          <cell r="AA204" t="str">
            <v>United States</v>
          </cell>
          <cell r="AB204">
            <v>101237</v>
          </cell>
          <cell r="AC204" t="str">
            <v>None - Private</v>
          </cell>
          <cell r="AD204">
            <v>101237</v>
          </cell>
          <cell r="AE204" t="str">
            <v>Core Commercial</v>
          </cell>
          <cell r="AF204" t="str">
            <v>Hospitality &amp; Gaming</v>
          </cell>
          <cell r="AV204" t="str">
            <v>Europe Large FirmCABLE TV</v>
          </cell>
          <cell r="AW204" t="str">
            <v>Communication</v>
          </cell>
        </row>
        <row r="205">
          <cell r="T205">
            <v>395340521</v>
          </cell>
          <cell r="U205" t="str">
            <v>SAN ANTONIO WINERY, INC.</v>
          </cell>
          <cell r="V205">
            <v>101282</v>
          </cell>
          <cell r="W205" t="str">
            <v>SAN ANTONIO WINERY, INC.</v>
          </cell>
          <cell r="X205" t="str">
            <v>Existing Principal</v>
          </cell>
          <cell r="Y205" t="str">
            <v>Exposure Below $1M; Do Not Score</v>
          </cell>
          <cell r="Z205" t="str">
            <v>HOTELS &amp; RESTAURANTS</v>
          </cell>
          <cell r="AA205" t="str">
            <v>United States</v>
          </cell>
          <cell r="AB205">
            <v>101282</v>
          </cell>
          <cell r="AC205" t="str">
            <v>None - Private</v>
          </cell>
          <cell r="AD205">
            <v>101282</v>
          </cell>
          <cell r="AE205" t="str">
            <v>Core Commercial</v>
          </cell>
          <cell r="AF205" t="str">
            <v>Hospitality &amp; Gaming</v>
          </cell>
          <cell r="AV205" t="str">
            <v>Europe Large FirmCHEMICALS</v>
          </cell>
          <cell r="AW205" t="str">
            <v>Business_Products</v>
          </cell>
        </row>
        <row r="206">
          <cell r="T206">
            <v>115358621</v>
          </cell>
          <cell r="U206" t="str">
            <v>Zuffa, LLC</v>
          </cell>
          <cell r="V206">
            <v>101354</v>
          </cell>
          <cell r="W206" t="str">
            <v>Zuffa, LLC</v>
          </cell>
          <cell r="X206" t="str">
            <v>Existing Principal</v>
          </cell>
          <cell r="Y206" t="str">
            <v>Exposure Below $1M; Do Not Score</v>
          </cell>
          <cell r="Z206" t="str">
            <v>ENTERTAINMENT &amp; LEISURE</v>
          </cell>
          <cell r="AA206" t="str">
            <v>United States</v>
          </cell>
          <cell r="AB206">
            <v>101354</v>
          </cell>
          <cell r="AC206" t="str">
            <v>None - Private</v>
          </cell>
          <cell r="AD206">
            <v>101354</v>
          </cell>
          <cell r="AE206" t="str">
            <v>Core Commercial</v>
          </cell>
          <cell r="AF206" t="str">
            <v>Hospitality &amp; Gaming</v>
          </cell>
          <cell r="AV206" t="str">
            <v>Europe Large FirmCOMPUTER HARDWARE</v>
          </cell>
          <cell r="AW206" t="str">
            <v>HiTech</v>
          </cell>
        </row>
        <row r="207">
          <cell r="T207">
            <v>976430812</v>
          </cell>
          <cell r="U207" t="str">
            <v>DAZSER Corporation</v>
          </cell>
          <cell r="V207">
            <v>101386</v>
          </cell>
          <cell r="W207" t="str">
            <v>DAZSER Corporation</v>
          </cell>
          <cell r="X207" t="str">
            <v>Existing Principal</v>
          </cell>
          <cell r="Y207" t="str">
            <v>Exposure Below $1M; Do Not Score</v>
          </cell>
          <cell r="Z207" t="str">
            <v>BUSINESS SERVICES</v>
          </cell>
          <cell r="AA207" t="str">
            <v>United States</v>
          </cell>
          <cell r="AB207">
            <v>101386</v>
          </cell>
          <cell r="AC207" t="str">
            <v>None - Private</v>
          </cell>
          <cell r="AD207">
            <v>101386</v>
          </cell>
          <cell r="AE207" t="str">
            <v>Core Commercial</v>
          </cell>
          <cell r="AF207" t="str">
            <v>Business Services</v>
          </cell>
          <cell r="AV207" t="str">
            <v>Europe Large FirmCOMPUTER SOFTWARE</v>
          </cell>
          <cell r="AW207" t="str">
            <v>HiTech</v>
          </cell>
        </row>
        <row r="208">
          <cell r="T208">
            <v>565337821</v>
          </cell>
          <cell r="U208" t="str">
            <v>RINGSIDE TICKET, INC.</v>
          </cell>
          <cell r="V208">
            <v>102037</v>
          </cell>
          <cell r="W208" t="str">
            <v>RINGSIDE TICKET, INC.</v>
          </cell>
          <cell r="X208" t="str">
            <v>Existing Principal</v>
          </cell>
          <cell r="Y208" t="str">
            <v>Exposure Below $1M; Do Not Score</v>
          </cell>
          <cell r="Z208" t="str">
            <v>ENTERTAINMENT &amp; LEISURE</v>
          </cell>
          <cell r="AA208" t="str">
            <v>United States</v>
          </cell>
          <cell r="AB208">
            <v>102037</v>
          </cell>
          <cell r="AC208" t="str">
            <v>None - Private</v>
          </cell>
          <cell r="AD208">
            <v>102037</v>
          </cell>
          <cell r="AE208" t="str">
            <v>Core Commercial</v>
          </cell>
          <cell r="AF208" t="str">
            <v>Hospitality &amp; Gaming</v>
          </cell>
          <cell r="AV208" t="str">
            <v>Europe Large FirmCONSTRUCTION MATERIALS</v>
          </cell>
          <cell r="AW208" t="str">
            <v>Construction</v>
          </cell>
        </row>
        <row r="209">
          <cell r="T209">
            <v>565339221</v>
          </cell>
          <cell r="U209" t="str">
            <v>AVON PRODUCTS, INC.</v>
          </cell>
          <cell r="V209">
            <v>102051</v>
          </cell>
          <cell r="W209" t="str">
            <v>AVON PRODUCTS, INC.</v>
          </cell>
          <cell r="X209" t="str">
            <v>Existing Principal</v>
          </cell>
          <cell r="Y209" t="str">
            <v>Exposure Below $1M; Do Not Score</v>
          </cell>
          <cell r="Z209" t="str">
            <v>CONSUMER PRODUCTS</v>
          </cell>
          <cell r="AA209" t="str">
            <v>United States</v>
          </cell>
          <cell r="AB209">
            <v>102051</v>
          </cell>
          <cell r="AC209" t="str">
            <v>None - Private</v>
          </cell>
          <cell r="AD209">
            <v>102051</v>
          </cell>
          <cell r="AE209" t="str">
            <v>Core Commercial</v>
          </cell>
          <cell r="AF209" t="str">
            <v>Retail</v>
          </cell>
          <cell r="AV209" t="str">
            <v>Europe Large FirmCONSUMER DURABLES</v>
          </cell>
          <cell r="AW209" t="str">
            <v>Consumer_Products</v>
          </cell>
        </row>
        <row r="210">
          <cell r="T210">
            <v>875531821</v>
          </cell>
          <cell r="U210" t="str">
            <v>ALCO STORES, INC.</v>
          </cell>
          <cell r="V210">
            <v>102271</v>
          </cell>
          <cell r="W210" t="str">
            <v>ALCO Stores, Inc.</v>
          </cell>
          <cell r="X210" t="str">
            <v>Existing Principal</v>
          </cell>
          <cell r="Y210" t="str">
            <v>Exposure Below $1M; Do Not Score</v>
          </cell>
          <cell r="Z210" t="str">
            <v>CONSUMER PRODUCTS RETL/WHSL</v>
          </cell>
          <cell r="AA210" t="str">
            <v>United States</v>
          </cell>
          <cell r="AB210">
            <v>102271</v>
          </cell>
          <cell r="AC210">
            <v>264138</v>
          </cell>
          <cell r="AD210">
            <v>102271</v>
          </cell>
          <cell r="AE210" t="str">
            <v>Core Commercial</v>
          </cell>
          <cell r="AV210" t="str">
            <v>Europe Large FirmCONSUMER DURABLES RETL/WHSL</v>
          </cell>
          <cell r="AW210" t="str">
            <v>Consumer_Products</v>
          </cell>
        </row>
        <row r="211">
          <cell r="T211">
            <v>425166351</v>
          </cell>
          <cell r="U211" t="str">
            <v>MERLE NORMAN COSMETICS INCORPORATED</v>
          </cell>
          <cell r="V211">
            <v>102275</v>
          </cell>
          <cell r="W211" t="str">
            <v>MERLE NORMAN COSMETICS (DBA) J.B. NETHERCUTT</v>
          </cell>
          <cell r="X211" t="str">
            <v>Existing Principal</v>
          </cell>
          <cell r="Y211" t="str">
            <v>Exposure Below $1M; Do Not Score</v>
          </cell>
          <cell r="Z211" t="str">
            <v>CONSUMER SERVICES</v>
          </cell>
          <cell r="AA211" t="str">
            <v>United States</v>
          </cell>
          <cell r="AB211">
            <v>102275</v>
          </cell>
          <cell r="AC211" t="str">
            <v>None - Private</v>
          </cell>
          <cell r="AD211">
            <v>102275</v>
          </cell>
          <cell r="AE211" t="str">
            <v>Core Commercial</v>
          </cell>
          <cell r="AF211" t="str">
            <v>Retail</v>
          </cell>
          <cell r="AV211" t="str">
            <v>Europe Large FirmCONSUMER PRODUCTS</v>
          </cell>
          <cell r="AW211" t="str">
            <v>Consumer_Products</v>
          </cell>
        </row>
        <row r="212">
          <cell r="T212">
            <v>641066591</v>
          </cell>
          <cell r="U212" t="str">
            <v>KEYSTONE FOODS/ EQUITY GROUP-GEORGIA DIVISON LLC</v>
          </cell>
          <cell r="V212">
            <v>102645</v>
          </cell>
          <cell r="W212" t="str">
            <v>KEYSTONE FOODS</v>
          </cell>
          <cell r="X212" t="str">
            <v>Existing Principal</v>
          </cell>
          <cell r="Y212" t="str">
            <v>Exposure Below $1M; Do Not Score</v>
          </cell>
          <cell r="Z212" t="str">
            <v>FOOD &amp; BEVERAGE RETL/WHSL</v>
          </cell>
          <cell r="AA212" t="str">
            <v>United States</v>
          </cell>
          <cell r="AB212">
            <v>102645</v>
          </cell>
          <cell r="AC212" t="str">
            <v>None - Private</v>
          </cell>
          <cell r="AD212">
            <v>102645</v>
          </cell>
          <cell r="AE212" t="str">
            <v>Core Commercial</v>
          </cell>
          <cell r="AV212" t="str">
            <v>Europe Large FirmCONSUMER PRODUCTS RETL/WHSL</v>
          </cell>
          <cell r="AW212" t="str">
            <v>Consumer_Products</v>
          </cell>
        </row>
        <row r="213">
          <cell r="T213">
            <v>651067091</v>
          </cell>
          <cell r="U213" t="str">
            <v>CUSHMAN &amp; WAKEFIELD,INC.</v>
          </cell>
          <cell r="V213">
            <v>102730</v>
          </cell>
          <cell r="W213" t="str">
            <v>DTZ UK Guarantor Limited (Cushman &amp; Wakefield, Inc.)</v>
          </cell>
          <cell r="X213" t="str">
            <v>Existing Principal</v>
          </cell>
          <cell r="Y213" t="str">
            <v>Exposure Below $1M; Do Not Score</v>
          </cell>
          <cell r="Z213" t="str">
            <v>REAL ESTATE</v>
          </cell>
          <cell r="AA213" t="str">
            <v>United States</v>
          </cell>
          <cell r="AB213">
            <v>102730</v>
          </cell>
          <cell r="AC213" t="str">
            <v>None - Private</v>
          </cell>
          <cell r="AD213">
            <v>102730</v>
          </cell>
          <cell r="AE213" t="str">
            <v>Core Commercial</v>
          </cell>
          <cell r="AF213" t="str">
            <v>Real Estate &amp; REITs</v>
          </cell>
          <cell r="AV213" t="str">
            <v>Europe Large FirmCONSUMER SERVICES</v>
          </cell>
          <cell r="AW213" t="str">
            <v>Consumer_Products</v>
          </cell>
        </row>
        <row r="214">
          <cell r="T214">
            <v>661066991</v>
          </cell>
          <cell r="U214" t="str">
            <v>STANDARD PACIFIC CORP</v>
          </cell>
          <cell r="V214">
            <v>102809</v>
          </cell>
          <cell r="W214" t="str">
            <v>CalAtlantic Group, Inc.</v>
          </cell>
          <cell r="X214" t="str">
            <v>Existing Principal</v>
          </cell>
          <cell r="Y214" t="str">
            <v>Exposure Below $1M; Do Not Score</v>
          </cell>
          <cell r="Z214" t="str">
            <v/>
          </cell>
          <cell r="AA214" t="str">
            <v>United States</v>
          </cell>
          <cell r="AB214">
            <v>102809</v>
          </cell>
          <cell r="AE214" t="str">
            <v>Specialty Contract</v>
          </cell>
          <cell r="AV214" t="str">
            <v>Europe Large FirmELECTRICAL EQUIPMENT</v>
          </cell>
          <cell r="AW214" t="str">
            <v>HiTech</v>
          </cell>
        </row>
        <row r="215">
          <cell r="T215">
            <v>885171651</v>
          </cell>
          <cell r="U215" t="str">
            <v>RAND CORPORATION, THE</v>
          </cell>
          <cell r="V215">
            <v>104780</v>
          </cell>
          <cell r="W215" t="str">
            <v>The Rand Corporation</v>
          </cell>
          <cell r="X215" t="str">
            <v>Existing Principal</v>
          </cell>
          <cell r="Y215" t="str">
            <v>Exposure Below $1M; Do Not Score</v>
          </cell>
          <cell r="Z215" t="str">
            <v>CONSUMER SERVICES</v>
          </cell>
          <cell r="AA215" t="str">
            <v>United States</v>
          </cell>
          <cell r="AB215">
            <v>104780</v>
          </cell>
          <cell r="AC215" t="str">
            <v>None - Private</v>
          </cell>
          <cell r="AD215">
            <v>104780</v>
          </cell>
          <cell r="AE215" t="str">
            <v>Core Commercial</v>
          </cell>
          <cell r="AF215" t="str">
            <v>Retail</v>
          </cell>
          <cell r="AV215" t="str">
            <v>Europe Large FirmELECTRONIC EQUIPMENT</v>
          </cell>
          <cell r="AW215" t="str">
            <v>HiTech</v>
          </cell>
        </row>
        <row r="216">
          <cell r="T216">
            <v>976433412</v>
          </cell>
          <cell r="U216" t="str">
            <v>Georgia-Pacific LLC (part of Georgia Pacific Holdings, LLC)</v>
          </cell>
          <cell r="V216">
            <v>105545</v>
          </cell>
          <cell r="W216" t="str">
            <v>Georgia-Pacific LLC (part of Georgia Pacific Holdings, LLC)</v>
          </cell>
          <cell r="X216" t="str">
            <v>Existing Principal</v>
          </cell>
          <cell r="Y216" t="str">
            <v>Exposure Below $1M; Do Not Score</v>
          </cell>
          <cell r="Z216" t="str">
            <v>PAPER</v>
          </cell>
          <cell r="AA216" t="str">
            <v>United States</v>
          </cell>
          <cell r="AB216">
            <v>105545</v>
          </cell>
          <cell r="AC216" t="str">
            <v>None - Private</v>
          </cell>
          <cell r="AD216">
            <v>105545</v>
          </cell>
          <cell r="AE216" t="str">
            <v>Core Commercial</v>
          </cell>
          <cell r="AV216" t="str">
            <v>Europe Large FirmENTERTAINMENT &amp; LEISURE</v>
          </cell>
          <cell r="AW216" t="str">
            <v>Services</v>
          </cell>
        </row>
        <row r="217">
          <cell r="T217">
            <v>575343221</v>
          </cell>
          <cell r="U217" t="str">
            <v>TitleVest Agency, Inc.</v>
          </cell>
          <cell r="V217">
            <v>107732</v>
          </cell>
          <cell r="W217" t="str">
            <v>TitleVest Agency, Inc.</v>
          </cell>
          <cell r="X217" t="str">
            <v>Existing Principal</v>
          </cell>
          <cell r="Y217" t="str">
            <v>Exposure Below $1M; Do Not Score</v>
          </cell>
          <cell r="Z217" t="str">
            <v>CONSUMER SERVICES</v>
          </cell>
          <cell r="AA217" t="str">
            <v>United States</v>
          </cell>
          <cell r="AB217">
            <v>107732</v>
          </cell>
          <cell r="AC217" t="str">
            <v>None - Private</v>
          </cell>
          <cell r="AD217">
            <v>107732</v>
          </cell>
          <cell r="AE217" t="str">
            <v>Core Commercial</v>
          </cell>
          <cell r="AF217" t="str">
            <v>Retail</v>
          </cell>
          <cell r="AV217" t="str">
            <v>Europe Large FirmFINANCE COMPANIES</v>
          </cell>
          <cell r="AW217" t="str">
            <v>Trade</v>
          </cell>
        </row>
        <row r="218">
          <cell r="T218">
            <v>605344821</v>
          </cell>
          <cell r="U218" t="str">
            <v>Hillyard, Inc.</v>
          </cell>
          <cell r="V218">
            <v>107940</v>
          </cell>
          <cell r="W218" t="str">
            <v>Hillyard, Inc.</v>
          </cell>
          <cell r="X218" t="str">
            <v>Existing Principal</v>
          </cell>
          <cell r="Y218" t="str">
            <v>Exposure Below $1M; Do Not Score</v>
          </cell>
          <cell r="Z218" t="str">
            <v>CHEMICALS</v>
          </cell>
          <cell r="AA218" t="str">
            <v>United States</v>
          </cell>
          <cell r="AB218">
            <v>107940</v>
          </cell>
          <cell r="AC218" t="str">
            <v>None - Private</v>
          </cell>
          <cell r="AD218">
            <v>107940</v>
          </cell>
          <cell r="AE218" t="str">
            <v>Core Commercial</v>
          </cell>
          <cell r="AF218" t="str">
            <v>Chemical Industry</v>
          </cell>
          <cell r="AV218" t="str">
            <v>Europe Large FirmFINANCE NEC</v>
          </cell>
          <cell r="AW218" t="str">
            <v>Trade</v>
          </cell>
        </row>
        <row r="219">
          <cell r="T219">
            <v>976435512</v>
          </cell>
          <cell r="U219" t="str">
            <v>LifeHouse Holdings, LLC</v>
          </cell>
          <cell r="V219">
            <v>109702</v>
          </cell>
          <cell r="W219" t="str">
            <v>LifeHouse Holdings, LLC</v>
          </cell>
          <cell r="X219" t="str">
            <v>Existing Principal</v>
          </cell>
          <cell r="Y219" t="str">
            <v>Exposure Below $1M; Do Not Score</v>
          </cell>
          <cell r="Z219" t="str">
            <v>REAL ESTATE</v>
          </cell>
          <cell r="AA219" t="str">
            <v>United States</v>
          </cell>
          <cell r="AB219">
            <v>109702</v>
          </cell>
          <cell r="AC219" t="str">
            <v>None - Private</v>
          </cell>
          <cell r="AD219">
            <v>109702</v>
          </cell>
          <cell r="AE219" t="str">
            <v>Core Commercial</v>
          </cell>
          <cell r="AF219" t="str">
            <v>Real Estate &amp; REITs</v>
          </cell>
          <cell r="AV219" t="str">
            <v>Europe Large FirmFOOD &amp; BEVERAGE</v>
          </cell>
          <cell r="AW219" t="str">
            <v>Consumer_Products</v>
          </cell>
        </row>
        <row r="220">
          <cell r="T220">
            <v>6312912</v>
          </cell>
          <cell r="U220" t="str">
            <v>Mortgage Research Center, LLC DBA Veterans United Home Loans</v>
          </cell>
          <cell r="V220">
            <v>113934</v>
          </cell>
          <cell r="W220" t="str">
            <v>Mortgage Research Center, LLC dba Veterans United Home Loans</v>
          </cell>
          <cell r="X220" t="str">
            <v>Existing Principal</v>
          </cell>
          <cell r="Y220" t="str">
            <v>Exposure Below $1M; Do Not Score</v>
          </cell>
          <cell r="Z220" t="str">
            <v>FINANCE NEC</v>
          </cell>
          <cell r="AA220" t="str">
            <v>United States</v>
          </cell>
          <cell r="AB220">
            <v>113934</v>
          </cell>
          <cell r="AC220" t="str">
            <v>None - Private</v>
          </cell>
          <cell r="AD220">
            <v>113934</v>
          </cell>
          <cell r="AE220" t="str">
            <v>Core Commercial</v>
          </cell>
          <cell r="AV220" t="str">
            <v>Europe Large FirmFOOD &amp; BEVERAGE RETL/WHSL</v>
          </cell>
          <cell r="AW220" t="str">
            <v>Consumer_Products</v>
          </cell>
        </row>
        <row r="221">
          <cell r="T221">
            <v>645372621</v>
          </cell>
          <cell r="U221" t="str">
            <v>Brookshire Grocery Company</v>
          </cell>
          <cell r="V221">
            <v>115262</v>
          </cell>
          <cell r="W221" t="str">
            <v>Brookshire Grocery Company</v>
          </cell>
          <cell r="X221" t="str">
            <v>Existing Principal</v>
          </cell>
          <cell r="Y221" t="str">
            <v>Exposure Below $1M; Do Not Score</v>
          </cell>
          <cell r="Z221" t="str">
            <v>Core Commercial - (Corporate) or (Individual, Estate, Probate)</v>
          </cell>
          <cell r="AA221" t="str">
            <v>United States</v>
          </cell>
          <cell r="AB221">
            <v>115262</v>
          </cell>
          <cell r="AC221" t="str">
            <v>None - Private</v>
          </cell>
          <cell r="AD221">
            <v>115262</v>
          </cell>
          <cell r="AE221" t="str">
            <v>Core Commercial</v>
          </cell>
          <cell r="AF221" t="str">
            <v>Unassigned</v>
          </cell>
          <cell r="AV221" t="str">
            <v>Europe Large FirmFURNITURE &amp; APPLIANCES</v>
          </cell>
          <cell r="AW221" t="str">
            <v>Consumer_Products</v>
          </cell>
        </row>
        <row r="222">
          <cell r="T222">
            <v>125299851</v>
          </cell>
          <cell r="U222" t="str">
            <v>KEYSTONE PEER REVIEW ORGANIZATION INCORPORATED</v>
          </cell>
          <cell r="V222">
            <v>115627</v>
          </cell>
          <cell r="W222" t="str">
            <v>Keystone Peer Review Organization, Inc.</v>
          </cell>
          <cell r="X222" t="str">
            <v>Existing Principal</v>
          </cell>
          <cell r="Y222" t="str">
            <v>Score it</v>
          </cell>
          <cell r="Z222" t="str">
            <v/>
          </cell>
          <cell r="AA222" t="str">
            <v>United States</v>
          </cell>
          <cell r="AB222">
            <v>115627</v>
          </cell>
          <cell r="AE222" t="str">
            <v>Core Commercial</v>
          </cell>
          <cell r="AV222" t="str">
            <v>Europe Large FirmHOTELS &amp; RESTAURANTS</v>
          </cell>
          <cell r="AW222" t="str">
            <v>Services</v>
          </cell>
        </row>
        <row r="223">
          <cell r="T223">
            <v>986383512</v>
          </cell>
          <cell r="U223" t="str">
            <v>NAUTILUS INTERNATIONAL HOLDING CORP</v>
          </cell>
          <cell r="V223">
            <v>117013</v>
          </cell>
          <cell r="W223" t="str">
            <v>NAUTILUS INTERNATIONAL HOLDING CORP</v>
          </cell>
          <cell r="X223" t="str">
            <v>Existing Principal</v>
          </cell>
          <cell r="Y223" t="str">
            <v>Exposure Below $1M; Do Not Score</v>
          </cell>
          <cell r="Z223" t="str">
            <v>TRANSPORTATION</v>
          </cell>
          <cell r="AA223" t="str">
            <v>United States</v>
          </cell>
          <cell r="AB223">
            <v>117013</v>
          </cell>
          <cell r="AC223" t="str">
            <v>None - Private</v>
          </cell>
          <cell r="AD223">
            <v>117013</v>
          </cell>
          <cell r="AE223" t="str">
            <v>Core Commercial</v>
          </cell>
          <cell r="AF223" t="str">
            <v>Rail, Trucking &amp; Transport Services</v>
          </cell>
          <cell r="AV223" t="str">
            <v>Europe Large FirmINSURANCE - LIFE</v>
          </cell>
          <cell r="AW223" t="str">
            <v>Trade</v>
          </cell>
        </row>
        <row r="224">
          <cell r="T224">
            <v>705378421</v>
          </cell>
          <cell r="U224" t="str">
            <v>Targa Resources Partners LP</v>
          </cell>
          <cell r="V224">
            <v>117050</v>
          </cell>
          <cell r="W224" t="str">
            <v>Targa Resources Partners LP</v>
          </cell>
          <cell r="X224" t="str">
            <v>Existing Principal</v>
          </cell>
          <cell r="Y224" t="str">
            <v>Score it</v>
          </cell>
          <cell r="Z224" t="str">
            <v/>
          </cell>
          <cell r="AA224" t="str">
            <v>United States</v>
          </cell>
          <cell r="AB224">
            <v>117050</v>
          </cell>
          <cell r="AE224" t="str">
            <v>Core Commercial</v>
          </cell>
          <cell r="AV224" t="str">
            <v>Europe Large FirmINSURANCE - PROP/CAS/HEALTH</v>
          </cell>
          <cell r="AW224" t="str">
            <v>Trade</v>
          </cell>
        </row>
        <row r="225">
          <cell r="T225">
            <v>549153832</v>
          </cell>
          <cell r="U225" t="str">
            <v>Rentech, Inc.</v>
          </cell>
          <cell r="V225">
            <v>117179</v>
          </cell>
          <cell r="W225" t="str">
            <v>Rentech, Inc.</v>
          </cell>
          <cell r="X225" t="str">
            <v>Existing Principal</v>
          </cell>
          <cell r="Y225" t="str">
            <v>Exposure Below $1M; Do Not Score</v>
          </cell>
          <cell r="Z225" t="str">
            <v>LUMBER &amp; FORESTRY</v>
          </cell>
          <cell r="AA225" t="str">
            <v>United States</v>
          </cell>
          <cell r="AB225">
            <v>117179</v>
          </cell>
          <cell r="AC225" t="str">
            <v>None - Private</v>
          </cell>
          <cell r="AD225">
            <v>117179</v>
          </cell>
          <cell r="AE225" t="str">
            <v>Core Commercial</v>
          </cell>
          <cell r="AV225" t="str">
            <v>Europe Large FirmINVESTMENT MANAGEMENT</v>
          </cell>
          <cell r="AW225" t="str">
            <v>Trade</v>
          </cell>
        </row>
        <row r="226">
          <cell r="T226">
            <v>55389821</v>
          </cell>
          <cell r="U226" t="str">
            <v>Braskem PP Americas, Inc.</v>
          </cell>
          <cell r="V226">
            <v>117633</v>
          </cell>
          <cell r="W226" t="str">
            <v>Braskem PP Americas, Inc.</v>
          </cell>
          <cell r="X226" t="str">
            <v>Existing Principal</v>
          </cell>
          <cell r="Y226" t="str">
            <v>Exposure Below $1M; Do Not Score</v>
          </cell>
          <cell r="Z226" t="str">
            <v>CHEMICALS</v>
          </cell>
          <cell r="AA226" t="str">
            <v>United States</v>
          </cell>
          <cell r="AB226">
            <v>117633</v>
          </cell>
          <cell r="AC226" t="str">
            <v>W00612</v>
          </cell>
          <cell r="AD226">
            <v>117633</v>
          </cell>
          <cell r="AE226" t="str">
            <v>Core Commercial</v>
          </cell>
          <cell r="AF226" t="str">
            <v>Chemical Industry</v>
          </cell>
          <cell r="AV226" t="str">
            <v>Europe Large FirmLESSORS</v>
          </cell>
          <cell r="AW226" t="str">
            <v>Trade</v>
          </cell>
        </row>
        <row r="227">
          <cell r="T227">
            <v>715367521</v>
          </cell>
          <cell r="U227" t="str">
            <v>Bourns, Inc.</v>
          </cell>
          <cell r="V227">
            <v>118243</v>
          </cell>
          <cell r="W227" t="str">
            <v>BOURNS, INC.</v>
          </cell>
          <cell r="X227" t="str">
            <v>Existing Principal</v>
          </cell>
          <cell r="Y227" t="str">
            <v>Exposure Below $1M; Do Not Score</v>
          </cell>
          <cell r="Z227" t="str">
            <v>ELECTRONIC EQUIPMENT</v>
          </cell>
          <cell r="AA227" t="str">
            <v>United States</v>
          </cell>
          <cell r="AB227">
            <v>118243</v>
          </cell>
          <cell r="AC227" t="str">
            <v>None - Private</v>
          </cell>
          <cell r="AD227">
            <v>118243</v>
          </cell>
          <cell r="AE227" t="str">
            <v>Core Commercial</v>
          </cell>
          <cell r="AF227" t="str">
            <v>Electronics &amp; Semiconductor</v>
          </cell>
          <cell r="AV227" t="str">
            <v>Europe Large FirmLUMBER &amp; FORESTRY</v>
          </cell>
          <cell r="AW227" t="str">
            <v>Business_Products</v>
          </cell>
        </row>
        <row r="228">
          <cell r="T228">
            <v>25187651</v>
          </cell>
          <cell r="U228" t="str">
            <v>Orange County Produce, LLC</v>
          </cell>
          <cell r="V228">
            <v>118630</v>
          </cell>
          <cell r="W228" t="str">
            <v>Orange County Produce, LLC</v>
          </cell>
          <cell r="X228" t="str">
            <v>Existing Principal</v>
          </cell>
          <cell r="Y228" t="str">
            <v>Exposure Below $1M; Do Not Score</v>
          </cell>
          <cell r="Z228" t="str">
            <v>AGRICULTURE</v>
          </cell>
          <cell r="AA228" t="str">
            <v>United States</v>
          </cell>
          <cell r="AB228">
            <v>118630</v>
          </cell>
          <cell r="AC228" t="str">
            <v>None - Private</v>
          </cell>
          <cell r="AD228">
            <v>118630</v>
          </cell>
          <cell r="AE228" t="str">
            <v>Core Commercial</v>
          </cell>
          <cell r="AF228" t="str">
            <v>Food Processing &amp; Distribution</v>
          </cell>
          <cell r="AV228" t="str">
            <v>Europe Large FirmMEASURE &amp; TEST EQUIPMENT</v>
          </cell>
          <cell r="AW228" t="str">
            <v>Business_Products</v>
          </cell>
        </row>
        <row r="229">
          <cell r="T229">
            <v>25211251</v>
          </cell>
          <cell r="U229" t="str">
            <v>Shuffle Master, Inc.</v>
          </cell>
          <cell r="V229">
            <v>118698</v>
          </cell>
          <cell r="W229" t="str">
            <v>SHFL entertainment, Inc. (aka Shuffle Master)</v>
          </cell>
          <cell r="X229" t="str">
            <v>Existing Principal</v>
          </cell>
          <cell r="Y229" t="str">
            <v>Exposure Below $1M; Do Not Score</v>
          </cell>
          <cell r="Z229" t="str">
            <v>CONSUMER PRODUCTS RETL/WHSL</v>
          </cell>
          <cell r="AA229" t="str">
            <v>United States</v>
          </cell>
          <cell r="AB229">
            <v>118698</v>
          </cell>
          <cell r="AC229">
            <v>825549</v>
          </cell>
          <cell r="AD229">
            <v>118698</v>
          </cell>
          <cell r="AE229" t="str">
            <v>Core Commercial</v>
          </cell>
          <cell r="AV229" t="str">
            <v>Europe Large FirmMEDICAL EQUIPMENT</v>
          </cell>
          <cell r="AW229" t="str">
            <v>Business_Products</v>
          </cell>
        </row>
        <row r="230">
          <cell r="T230">
            <v>25402521</v>
          </cell>
          <cell r="U230" t="str">
            <v>WestPoint Home, LLC</v>
          </cell>
          <cell r="V230">
            <v>120070</v>
          </cell>
          <cell r="W230" t="str">
            <v>WESTPOINT HOME LLC</v>
          </cell>
          <cell r="X230" t="str">
            <v>Existing Principal</v>
          </cell>
          <cell r="Y230" t="str">
            <v>Exposure Below $1M; Do Not Score</v>
          </cell>
          <cell r="Z230" t="str">
            <v>TEXTILES</v>
          </cell>
          <cell r="AA230" t="str">
            <v>United States</v>
          </cell>
          <cell r="AB230">
            <v>120070</v>
          </cell>
          <cell r="AC230" t="str">
            <v>None - Private</v>
          </cell>
          <cell r="AD230">
            <v>120070</v>
          </cell>
          <cell r="AE230" t="str">
            <v>Core Commercial</v>
          </cell>
          <cell r="AF230" t="str">
            <v>Retail</v>
          </cell>
          <cell r="AV230" t="str">
            <v>Europe Large FirmMEDICAL SERVICES</v>
          </cell>
          <cell r="AW230" t="str">
            <v>Health_Care</v>
          </cell>
        </row>
        <row r="231">
          <cell r="T231">
            <v>986387712</v>
          </cell>
          <cell r="U231" t="str">
            <v>Tesla Exploration, Ltd.</v>
          </cell>
          <cell r="V231">
            <v>126790</v>
          </cell>
          <cell r="W231" t="str">
            <v>Tesla Exploration, Ltd.</v>
          </cell>
          <cell r="X231" t="str">
            <v>Existing Principal</v>
          </cell>
          <cell r="Y231" t="str">
            <v>Exposure Below $1M; Do Not Score</v>
          </cell>
          <cell r="Z231" t="str">
            <v>OIL REFINING</v>
          </cell>
          <cell r="AA231" t="str">
            <v>Canada</v>
          </cell>
          <cell r="AB231">
            <v>126790</v>
          </cell>
          <cell r="AC231" t="str">
            <v>N20269</v>
          </cell>
          <cell r="AD231">
            <v>126790</v>
          </cell>
          <cell r="AV231" t="str">
            <v>Europe Large FirmMINING</v>
          </cell>
          <cell r="AW231" t="str">
            <v>Mining</v>
          </cell>
        </row>
        <row r="232">
          <cell r="T232">
            <v>865204751</v>
          </cell>
          <cell r="U232" t="str">
            <v>American Re-Insurance Company</v>
          </cell>
          <cell r="V232">
            <v>126844</v>
          </cell>
          <cell r="W232" t="str">
            <v>Munich RE America Corporation</v>
          </cell>
          <cell r="X232" t="str">
            <v>Existing Principal</v>
          </cell>
          <cell r="Y232" t="str">
            <v>Exposure Below $1M; Do Not Score</v>
          </cell>
          <cell r="Z232" t="str">
            <v>INSURANCE - LIFE</v>
          </cell>
          <cell r="AA232" t="str">
            <v>United States</v>
          </cell>
          <cell r="AB232">
            <v>126844</v>
          </cell>
          <cell r="AC232" t="str">
            <v>G12947</v>
          </cell>
          <cell r="AD232">
            <v>126844</v>
          </cell>
          <cell r="AE232" t="str">
            <v>Core Commercial</v>
          </cell>
          <cell r="AV232" t="str">
            <v>Europe Large FirmOIL REFINING</v>
          </cell>
          <cell r="AW232" t="str">
            <v>Business_Services</v>
          </cell>
        </row>
        <row r="233">
          <cell r="T233">
            <v>696495812</v>
          </cell>
          <cell r="U233" t="str">
            <v>Munich Re America Corporation</v>
          </cell>
          <cell r="V233">
            <v>126844</v>
          </cell>
          <cell r="W233" t="str">
            <v>Munich RE America Corporation</v>
          </cell>
          <cell r="X233" t="str">
            <v>Existing Principal</v>
          </cell>
          <cell r="Y233" t="str">
            <v>Exposure Below $1M; Do Not Score</v>
          </cell>
          <cell r="Z233" t="str">
            <v>INSURANCE - LIFE</v>
          </cell>
          <cell r="AA233" t="str">
            <v>United States</v>
          </cell>
          <cell r="AB233">
            <v>126844</v>
          </cell>
          <cell r="AC233" t="str">
            <v>G12947</v>
          </cell>
          <cell r="AD233">
            <v>126844</v>
          </cell>
          <cell r="AE233" t="str">
            <v>Core Commercial</v>
          </cell>
          <cell r="AV233" t="str">
            <v>Europe Large FirmPAPER</v>
          </cell>
          <cell r="AW233" t="str">
            <v>Business_Products</v>
          </cell>
        </row>
        <row r="234">
          <cell r="T234">
            <v>885302751</v>
          </cell>
          <cell r="U234" t="str">
            <v>Styron LLC</v>
          </cell>
          <cell r="V234">
            <v>127832</v>
          </cell>
          <cell r="W234" t="str">
            <v>Trinseo</v>
          </cell>
          <cell r="X234" t="str">
            <v>Existing Principal</v>
          </cell>
          <cell r="Y234" t="str">
            <v>Exposure Below $1M; Do Not Score</v>
          </cell>
          <cell r="Z234" t="str">
            <v>CHEMICALS</v>
          </cell>
          <cell r="AA234" t="str">
            <v>United States</v>
          </cell>
          <cell r="AB234">
            <v>127832</v>
          </cell>
          <cell r="AC234" t="str">
            <v>None - Private</v>
          </cell>
          <cell r="AD234">
            <v>127832</v>
          </cell>
          <cell r="AE234" t="str">
            <v>Core Commercial</v>
          </cell>
          <cell r="AF234" t="str">
            <v>Chemical Industry</v>
          </cell>
          <cell r="AV234" t="str">
            <v>Europe Large FirmPHARMACEUTICALS</v>
          </cell>
          <cell r="AW234" t="str">
            <v>Health_Care</v>
          </cell>
        </row>
        <row r="235">
          <cell r="T235">
            <v>986388612</v>
          </cell>
          <cell r="U235" t="str">
            <v>Energy XXI Limited</v>
          </cell>
          <cell r="V235">
            <v>128341</v>
          </cell>
          <cell r="W235" t="str">
            <v>Energy XXI Gulf Coast, Inc.</v>
          </cell>
          <cell r="X235" t="str">
            <v>Existing Principal</v>
          </cell>
          <cell r="Y235" t="str">
            <v>Exposure Below $1M; Do Not Score</v>
          </cell>
          <cell r="Z235" t="str">
            <v>OIL REFINING</v>
          </cell>
          <cell r="AA235" t="str">
            <v>United States</v>
          </cell>
          <cell r="AB235">
            <v>128341</v>
          </cell>
          <cell r="AC235" t="str">
            <v>None - Private</v>
          </cell>
          <cell r="AD235">
            <v>128341</v>
          </cell>
          <cell r="AE235" t="str">
            <v>Core Commercial</v>
          </cell>
          <cell r="AV235" t="str">
            <v>Europe Large FirmPLASTIC &amp; RUBBER</v>
          </cell>
          <cell r="AW235" t="str">
            <v>Business_Products</v>
          </cell>
        </row>
        <row r="236">
          <cell r="T236">
            <v>925382721</v>
          </cell>
          <cell r="U236" t="str">
            <v>Foundation of the Massachusetts Eye &amp; Ear Infirmary, Inc. and Its Subsidiaries</v>
          </cell>
          <cell r="V236">
            <v>129326</v>
          </cell>
          <cell r="W236" t="str">
            <v>Foundation of the Massachusetts Eye and Ear Infirmary, Inc.</v>
          </cell>
          <cell r="X236" t="str">
            <v>Existing Principal</v>
          </cell>
          <cell r="Y236" t="str">
            <v>Exposure Below $1M; Do Not Score</v>
          </cell>
          <cell r="Z236" t="str">
            <v>MEDICAL SERVICES</v>
          </cell>
          <cell r="AA236" t="str">
            <v>United States</v>
          </cell>
          <cell r="AB236">
            <v>129326</v>
          </cell>
          <cell r="AC236" t="str">
            <v>None - Private</v>
          </cell>
          <cell r="AD236">
            <v>129326</v>
          </cell>
          <cell r="AE236" t="str">
            <v>Core Commercial</v>
          </cell>
          <cell r="AV236" t="str">
            <v>Europe Large FirmPRINTING</v>
          </cell>
          <cell r="AW236" t="str">
            <v>Business_Services</v>
          </cell>
        </row>
        <row r="237">
          <cell r="T237">
            <v>805466721</v>
          </cell>
          <cell r="U237" t="str">
            <v>California Boiler Inc.</v>
          </cell>
          <cell r="V237">
            <v>132233</v>
          </cell>
          <cell r="W237" t="str">
            <v>California Boiler, Inc.</v>
          </cell>
          <cell r="X237" t="str">
            <v>Existing Principal</v>
          </cell>
          <cell r="Y237" t="str">
            <v>Score it</v>
          </cell>
          <cell r="Z237" t="str">
            <v>MACHINERY &amp; EQUIPMENT</v>
          </cell>
          <cell r="AA237" t="str">
            <v>United States</v>
          </cell>
          <cell r="AB237">
            <v>132233</v>
          </cell>
          <cell r="AC237" t="str">
            <v>None - Private</v>
          </cell>
          <cell r="AD237">
            <v>132233</v>
          </cell>
          <cell r="AE237" t="str">
            <v>Core Commercial</v>
          </cell>
          <cell r="AF237" t="str">
            <v>Machinery &amp; Industrial</v>
          </cell>
          <cell r="AV237" t="str">
            <v>Europe Large FirmPUBLISHING</v>
          </cell>
          <cell r="AW237" t="str">
            <v>Business_Services</v>
          </cell>
        </row>
        <row r="238">
          <cell r="T238">
            <v>755397221</v>
          </cell>
          <cell r="U238" t="str">
            <v>C.R. England, Inc.</v>
          </cell>
          <cell r="V238">
            <v>132412</v>
          </cell>
          <cell r="W238" t="str">
            <v>C.R. England, Inc.</v>
          </cell>
          <cell r="X238" t="str">
            <v>Existing Principal</v>
          </cell>
          <cell r="Y238" t="str">
            <v>Exposure Below $1M; Do Not Score</v>
          </cell>
          <cell r="Z238" t="str">
            <v>TRUCKING</v>
          </cell>
          <cell r="AA238" t="str">
            <v>United States</v>
          </cell>
          <cell r="AB238">
            <v>132412</v>
          </cell>
          <cell r="AC238" t="str">
            <v>None - Private</v>
          </cell>
          <cell r="AD238">
            <v>132412</v>
          </cell>
          <cell r="AE238" t="str">
            <v>Core Commercial</v>
          </cell>
          <cell r="AV238" t="str">
            <v>Europe Large FirmREAL ESTATE</v>
          </cell>
          <cell r="AW238" t="str">
            <v>Trade</v>
          </cell>
        </row>
        <row r="239">
          <cell r="T239">
            <v>11901742</v>
          </cell>
          <cell r="U239" t="str">
            <v>TSS Investment Holdings, LLC</v>
          </cell>
          <cell r="V239">
            <v>133625</v>
          </cell>
          <cell r="W239" t="str">
            <v>TSS Investment Holdings, LLC</v>
          </cell>
          <cell r="X239" t="str">
            <v>Existing Principal</v>
          </cell>
          <cell r="Y239" t="str">
            <v>Exposure Below $1M; Do Not Score</v>
          </cell>
          <cell r="Z239" t="str">
            <v>FINANCE NEC</v>
          </cell>
          <cell r="AA239" t="str">
            <v>United States</v>
          </cell>
          <cell r="AB239">
            <v>133625</v>
          </cell>
          <cell r="AC239" t="str">
            <v>None - Private</v>
          </cell>
          <cell r="AD239">
            <v>133625</v>
          </cell>
          <cell r="AE239" t="str">
            <v>Core Commercial</v>
          </cell>
          <cell r="AF239" t="str">
            <v>Insurance &amp; Financial Services</v>
          </cell>
          <cell r="AV239" t="str">
            <v>Europe Large FirmREAL ESTATE INVESTMENT TRUSTS</v>
          </cell>
          <cell r="AW239" t="str">
            <v>Trade</v>
          </cell>
        </row>
        <row r="240">
          <cell r="T240">
            <v>235417321</v>
          </cell>
          <cell r="U240" t="str">
            <v>Isolux Corsan, LLC.</v>
          </cell>
          <cell r="V240">
            <v>134664</v>
          </cell>
          <cell r="W240" t="str">
            <v>Grupo Isolux Corsan S. A.</v>
          </cell>
          <cell r="X240" t="str">
            <v>Existing Principal</v>
          </cell>
          <cell r="Y240" t="str">
            <v>Exposure Below $1M; Do Not Score</v>
          </cell>
          <cell r="Z240" t="str">
            <v>CONSTRUCTION</v>
          </cell>
          <cell r="AA240" t="str">
            <v>United States</v>
          </cell>
          <cell r="AB240">
            <v>134664</v>
          </cell>
          <cell r="AC240" t="str">
            <v>None - Private</v>
          </cell>
          <cell r="AD240">
            <v>134664</v>
          </cell>
          <cell r="AE240" t="str">
            <v>Specialty Contract</v>
          </cell>
          <cell r="AV240" t="str">
            <v>Europe Large FirmSECURITY BROKERS &amp; DEALERS</v>
          </cell>
          <cell r="AW240" t="str">
            <v>Trade</v>
          </cell>
        </row>
        <row r="241">
          <cell r="T241">
            <v>655647521</v>
          </cell>
          <cell r="U241" t="str">
            <v>Corsan Corviam Construccion SA</v>
          </cell>
          <cell r="V241">
            <v>134664</v>
          </cell>
          <cell r="W241" t="str">
            <v>Grupo Isolux Corsan S. A.</v>
          </cell>
          <cell r="X241" t="str">
            <v>Existing Principal</v>
          </cell>
          <cell r="Y241" t="str">
            <v>Exposure Below $1M; Do Not Score</v>
          </cell>
          <cell r="Z241" t="str">
            <v>CONSTRUCTION</v>
          </cell>
          <cell r="AA241" t="str">
            <v>Spain</v>
          </cell>
          <cell r="AB241">
            <v>134664</v>
          </cell>
          <cell r="AC241" t="str">
            <v>None - Private</v>
          </cell>
          <cell r="AD241">
            <v>134664</v>
          </cell>
          <cell r="AE241" t="str">
            <v>Specialty Contract</v>
          </cell>
          <cell r="AV241" t="str">
            <v>Europe Large FirmSEMICONDUCTORS</v>
          </cell>
          <cell r="AW241" t="str">
            <v>Business_Products</v>
          </cell>
        </row>
        <row r="242">
          <cell r="T242">
            <v>986393512</v>
          </cell>
          <cell r="U242" t="str">
            <v>Grupo Isolux Corsan S. A.</v>
          </cell>
          <cell r="V242">
            <v>134664</v>
          </cell>
          <cell r="W242" t="str">
            <v>Grupo Isolux Corsan S. A.</v>
          </cell>
          <cell r="X242" t="str">
            <v>Existing Principal</v>
          </cell>
          <cell r="Y242" t="str">
            <v>Exposure Below $1M; Do Not Score</v>
          </cell>
          <cell r="Z242" t="str">
            <v>CONSTRUCTION</v>
          </cell>
          <cell r="AA242" t="str">
            <v>Spain</v>
          </cell>
          <cell r="AB242">
            <v>134664</v>
          </cell>
          <cell r="AC242" t="str">
            <v>None - Private</v>
          </cell>
          <cell r="AD242">
            <v>134664</v>
          </cell>
          <cell r="AE242" t="str">
            <v>Specialty Contract</v>
          </cell>
          <cell r="AV242" t="str">
            <v>Europe Large FirmSTEEL &amp; METAL PRODUCTS</v>
          </cell>
          <cell r="AW242" t="str">
            <v>Business_Products</v>
          </cell>
        </row>
        <row r="243">
          <cell r="T243">
            <v>135645621</v>
          </cell>
          <cell r="U243" t="str">
            <v>Isolux Infrastructure Netherlands BV</v>
          </cell>
          <cell r="V243">
            <v>134664</v>
          </cell>
          <cell r="W243" t="str">
            <v>Grupo Isolux Corsan S. A.</v>
          </cell>
          <cell r="X243" t="str">
            <v>Existing Principal</v>
          </cell>
          <cell r="Y243" t="str">
            <v>Exposure Below $1M; Do Not Score</v>
          </cell>
          <cell r="Z243" t="str">
            <v>CONSTRUCTION</v>
          </cell>
          <cell r="AA243" t="str">
            <v>Netherlands</v>
          </cell>
          <cell r="AB243">
            <v>134664</v>
          </cell>
          <cell r="AC243" t="str">
            <v>None - Private</v>
          </cell>
          <cell r="AD243">
            <v>134664</v>
          </cell>
          <cell r="AE243" t="str">
            <v>Specialty Contract</v>
          </cell>
          <cell r="AV243" t="str">
            <v>Europe Large FirmTELEPHONE</v>
          </cell>
          <cell r="AW243" t="str">
            <v>Communication</v>
          </cell>
        </row>
        <row r="244">
          <cell r="T244">
            <v>485411621</v>
          </cell>
          <cell r="U244" t="str">
            <v>Isolux Ingenieria, S.A.</v>
          </cell>
          <cell r="V244">
            <v>134664</v>
          </cell>
          <cell r="W244" t="str">
            <v>Grupo Isolux Corsan S. A.</v>
          </cell>
          <cell r="X244" t="str">
            <v>Existing Principal</v>
          </cell>
          <cell r="Y244" t="str">
            <v>Exposure Below $1M; Do Not Score</v>
          </cell>
          <cell r="Z244" t="str">
            <v>CONSTRUCTION</v>
          </cell>
          <cell r="AA244" t="str">
            <v>Spain</v>
          </cell>
          <cell r="AB244">
            <v>134664</v>
          </cell>
          <cell r="AC244" t="str">
            <v>None - Private</v>
          </cell>
          <cell r="AD244">
            <v>134664</v>
          </cell>
          <cell r="AE244" t="str">
            <v>Specialty Contract</v>
          </cell>
          <cell r="AV244" t="str">
            <v>Europe Large FirmTEXTILES</v>
          </cell>
          <cell r="AW244" t="str">
            <v>Consumer_Products</v>
          </cell>
        </row>
        <row r="245">
          <cell r="T245">
            <v>986393812</v>
          </cell>
          <cell r="U245" t="str">
            <v>Linc Energy, LTD</v>
          </cell>
          <cell r="V245">
            <v>134943</v>
          </cell>
          <cell r="W245" t="str">
            <v>Linc Energy, LTD</v>
          </cell>
          <cell r="X245" t="str">
            <v>Existing Principal</v>
          </cell>
          <cell r="Y245" t="str">
            <v>Exposure Below $1M; Do Not Score</v>
          </cell>
          <cell r="Z245" t="str">
            <v>OIL REFINING</v>
          </cell>
          <cell r="AA245" t="str">
            <v>Australia</v>
          </cell>
          <cell r="AB245">
            <v>134943</v>
          </cell>
          <cell r="AC245" t="str">
            <v>W38960</v>
          </cell>
          <cell r="AD245">
            <v>134943</v>
          </cell>
          <cell r="AV245" t="str">
            <v>Europe Large FirmTOBACCO</v>
          </cell>
          <cell r="AW245" t="str">
            <v>Consumer_Products</v>
          </cell>
        </row>
        <row r="246">
          <cell r="T246">
            <v>315555721</v>
          </cell>
          <cell r="U246" t="str">
            <v>Mid Continental Chemical Company, Inc.</v>
          </cell>
          <cell r="V246">
            <v>135287</v>
          </cell>
          <cell r="W246" t="str">
            <v>Mid Continental Chemical Company</v>
          </cell>
          <cell r="X246" t="str">
            <v>Existing Principal</v>
          </cell>
          <cell r="Y246" t="str">
            <v>Exposure Below $1M; Do Not Score</v>
          </cell>
          <cell r="Z246" t="str">
            <v>CHEMICALS</v>
          </cell>
          <cell r="AA246" t="str">
            <v>United States</v>
          </cell>
          <cell r="AB246">
            <v>135287</v>
          </cell>
          <cell r="AC246" t="str">
            <v>None - Private</v>
          </cell>
          <cell r="AD246">
            <v>135287</v>
          </cell>
          <cell r="AE246" t="str">
            <v>Core Commercial</v>
          </cell>
          <cell r="AF246" t="str">
            <v>Chemical Industry</v>
          </cell>
          <cell r="AV246" t="str">
            <v>Europe Large FirmTRANSPORTATION EQUIPMENT</v>
          </cell>
          <cell r="AW246" t="str">
            <v>Transportation</v>
          </cell>
        </row>
        <row r="247">
          <cell r="T247">
            <v>435406821</v>
          </cell>
          <cell r="U247" t="str">
            <v>Vitek Real Estate Industries Group, Inc.</v>
          </cell>
          <cell r="V247">
            <v>136721</v>
          </cell>
          <cell r="W247" t="str">
            <v>Vitek Real Estate Industries Group, Inc.</v>
          </cell>
          <cell r="X247" t="str">
            <v>Existing Principal</v>
          </cell>
          <cell r="Y247" t="str">
            <v>Exposure Below $1M; Do Not Score</v>
          </cell>
          <cell r="Z247" t="str">
            <v>FINANCE NEC</v>
          </cell>
          <cell r="AA247" t="str">
            <v>United States</v>
          </cell>
          <cell r="AB247">
            <v>136721</v>
          </cell>
          <cell r="AC247" t="str">
            <v>None - Private</v>
          </cell>
          <cell r="AD247">
            <v>136721</v>
          </cell>
          <cell r="AE247" t="str">
            <v>Core Commercial</v>
          </cell>
          <cell r="AF247" t="str">
            <v>Insurance &amp; Financial Services</v>
          </cell>
          <cell r="AV247" t="str">
            <v>Europe Large FirmTRANSPORTATION</v>
          </cell>
          <cell r="AW247" t="str">
            <v>Transportation</v>
          </cell>
        </row>
        <row r="248">
          <cell r="T248">
            <v>145410421</v>
          </cell>
          <cell r="U248" t="str">
            <v>Northwest Hardwoods, Inc.</v>
          </cell>
          <cell r="V248">
            <v>136834</v>
          </cell>
          <cell r="W248" t="str">
            <v>Northwest Hardwoods, Inc.</v>
          </cell>
          <cell r="X248" t="str">
            <v>Existing Principal</v>
          </cell>
          <cell r="Y248" t="str">
            <v>Exposure Below $1M; Do Not Score</v>
          </cell>
          <cell r="Z248" t="str">
            <v>LUMBER &amp; FORESTRY</v>
          </cell>
          <cell r="AA248" t="str">
            <v>United States</v>
          </cell>
          <cell r="AB248">
            <v>136834</v>
          </cell>
          <cell r="AC248" t="str">
            <v>None - Private</v>
          </cell>
          <cell r="AD248">
            <v>136834</v>
          </cell>
          <cell r="AE248" t="str">
            <v>Core Commercial</v>
          </cell>
          <cell r="AV248" t="str">
            <v>Europe Large FirmTRUCKING</v>
          </cell>
          <cell r="AW248" t="str">
            <v>Transportation</v>
          </cell>
        </row>
        <row r="249">
          <cell r="T249">
            <v>425358912</v>
          </cell>
          <cell r="U249" t="str">
            <v>Life Technologies</v>
          </cell>
          <cell r="V249">
            <v>139208</v>
          </cell>
          <cell r="W249" t="str">
            <v>Life Technologies Corporation</v>
          </cell>
          <cell r="X249" t="str">
            <v>Existing Principal</v>
          </cell>
          <cell r="Y249" t="str">
            <v>Exposure Below $1M; Do Not Score</v>
          </cell>
          <cell r="Z249" t="str">
            <v>PHARMACEUTICALS</v>
          </cell>
          <cell r="AA249" t="str">
            <v>United States</v>
          </cell>
          <cell r="AB249">
            <v>139208</v>
          </cell>
          <cell r="AC249" t="str">
            <v>N05484</v>
          </cell>
          <cell r="AD249">
            <v>139208</v>
          </cell>
          <cell r="AE249" t="str">
            <v>Core Commercial</v>
          </cell>
          <cell r="AV249" t="str">
            <v>Europe Large FirmUTILITIES NEC</v>
          </cell>
          <cell r="AW249" t="str">
            <v>Utilities</v>
          </cell>
        </row>
        <row r="250">
          <cell r="T250">
            <v>425406012</v>
          </cell>
          <cell r="U250" t="str">
            <v>Premier Dealer Services, Inc.</v>
          </cell>
          <cell r="V250">
            <v>139354</v>
          </cell>
          <cell r="W250" t="str">
            <v>Premier Dealer Services, Inc.</v>
          </cell>
          <cell r="X250" t="str">
            <v>Existing Principal</v>
          </cell>
          <cell r="Y250" t="str">
            <v>Exposure Below $1M; Do Not Score</v>
          </cell>
          <cell r="Z250" t="str">
            <v>BUSINESS SERVICES</v>
          </cell>
          <cell r="AA250" t="str">
            <v>United States</v>
          </cell>
          <cell r="AB250">
            <v>139354</v>
          </cell>
          <cell r="AC250" t="str">
            <v>None - Private</v>
          </cell>
          <cell r="AD250">
            <v>139354</v>
          </cell>
          <cell r="AE250" t="str">
            <v>Core Commercial</v>
          </cell>
          <cell r="AF250" t="str">
            <v>Business Services</v>
          </cell>
          <cell r="AV250" t="str">
            <v>Europe Large FirmUTILITIES, ELECTRIC</v>
          </cell>
          <cell r="AW250" t="str">
            <v>Utilities</v>
          </cell>
        </row>
        <row r="251">
          <cell r="T251">
            <v>986398712</v>
          </cell>
          <cell r="U251" t="str">
            <v>Noble Group Limited</v>
          </cell>
          <cell r="V251">
            <v>140051</v>
          </cell>
          <cell r="W251" t="str">
            <v>Noble Group Limited</v>
          </cell>
          <cell r="X251" t="str">
            <v>Existing Principal</v>
          </cell>
          <cell r="Y251" t="str">
            <v>Exposure Below $1M; Do Not Score</v>
          </cell>
          <cell r="Z251" t="str">
            <v>BUSINESS PRODUCTS WHSL</v>
          </cell>
          <cell r="AA251" t="str">
            <v>United Kingdom</v>
          </cell>
          <cell r="AB251">
            <v>140051</v>
          </cell>
          <cell r="AC251" t="str">
            <v>W30751</v>
          </cell>
          <cell r="AD251">
            <v>140051</v>
          </cell>
          <cell r="AE251" t="str">
            <v>Core Commercial</v>
          </cell>
          <cell r="AV251" t="str">
            <v>Europe Large FirmUTILITIES, GAS</v>
          </cell>
          <cell r="AW251" t="str">
            <v>Utilities</v>
          </cell>
        </row>
        <row r="252">
          <cell r="T252">
            <v>25623921</v>
          </cell>
          <cell r="U252" t="str">
            <v>Karl Storz Endoscopy-America, Inc.</v>
          </cell>
          <cell r="V252">
            <v>140187</v>
          </cell>
          <cell r="W252" t="str">
            <v>KARL STORZ Endoscopy-America, Inc.</v>
          </cell>
          <cell r="X252" t="str">
            <v>Existing Principal</v>
          </cell>
          <cell r="Y252" t="str">
            <v>Exposure Below $1M; Do Not Score</v>
          </cell>
          <cell r="Z252" t="str">
            <v>MEDICAL EQUIPMENT</v>
          </cell>
          <cell r="AA252" t="str">
            <v>United States</v>
          </cell>
          <cell r="AB252">
            <v>140187</v>
          </cell>
          <cell r="AC252" t="str">
            <v>None - Private</v>
          </cell>
          <cell r="AD252">
            <v>140187</v>
          </cell>
          <cell r="AE252" t="str">
            <v>Core Commercial</v>
          </cell>
          <cell r="AV252" t="str">
            <v>Europe Large FirmUNASSIGNED</v>
          </cell>
          <cell r="AW252" t="str">
            <v>Unassigned</v>
          </cell>
        </row>
        <row r="253">
          <cell r="T253">
            <v>986403712</v>
          </cell>
          <cell r="U253" t="str">
            <v>QBE Holdings, Inc.</v>
          </cell>
          <cell r="V253">
            <v>150928</v>
          </cell>
          <cell r="W253" t="str">
            <v>QBE Holdings, Inc.</v>
          </cell>
          <cell r="X253" t="str">
            <v>Existing Principal</v>
          </cell>
          <cell r="Y253" t="str">
            <v>Exposure Below $1M; Do Not Score</v>
          </cell>
          <cell r="Z253" t="str">
            <v>INSURANCE - PROP/CAS/HEALTH</v>
          </cell>
          <cell r="AA253" t="str">
            <v>United States</v>
          </cell>
          <cell r="AB253">
            <v>150928</v>
          </cell>
          <cell r="AC253" t="str">
            <v>None - Private</v>
          </cell>
          <cell r="AD253">
            <v>150928</v>
          </cell>
          <cell r="AE253" t="str">
            <v>Core Commercial</v>
          </cell>
          <cell r="AF253" t="str">
            <v>Insurance &amp; Financial Services</v>
          </cell>
          <cell r="AV253" t="str">
            <v>Europe Large FirmLSF Commercial - (Corporate) or (Individual, Estate, Probate)</v>
          </cell>
          <cell r="AW253" t="str">
            <v>Unassigned</v>
          </cell>
        </row>
        <row r="254">
          <cell r="T254">
            <v>986408012</v>
          </cell>
          <cell r="U254" t="str">
            <v>TransCanada Pipelines Limited</v>
          </cell>
          <cell r="V254">
            <v>152441</v>
          </cell>
          <cell r="W254" t="str">
            <v>TransCanada Pipelines Limited</v>
          </cell>
          <cell r="X254" t="str">
            <v>Existing Principal</v>
          </cell>
          <cell r="Y254" t="str">
            <v>Exposure Below $1M; Do Not Score</v>
          </cell>
          <cell r="Z254" t="str">
            <v>UTILITIES, GAS</v>
          </cell>
          <cell r="AA254" t="str">
            <v>Canada</v>
          </cell>
          <cell r="AB254">
            <v>152441</v>
          </cell>
          <cell r="AC254" t="str">
            <v>C10681</v>
          </cell>
          <cell r="AD254">
            <v>152441</v>
          </cell>
          <cell r="AE254" t="str">
            <v>Specialty Commercial</v>
          </cell>
          <cell r="AV254" t="str">
            <v>Europe Large FirmCore Commercial - (Corporate) or (Individual, Estate, Probate)</v>
          </cell>
          <cell r="AW254" t="str">
            <v>Unassigned</v>
          </cell>
        </row>
        <row r="255">
          <cell r="T255">
            <v>935346012</v>
          </cell>
          <cell r="U255" t="str">
            <v>Exelis Inc.</v>
          </cell>
          <cell r="V255">
            <v>157981</v>
          </cell>
          <cell r="W255" t="str">
            <v>Exelis Inc.</v>
          </cell>
          <cell r="X255" t="str">
            <v>Existing Principal</v>
          </cell>
          <cell r="Y255" t="str">
            <v>Exposure Below $1M; Do Not Score</v>
          </cell>
          <cell r="Z255" t="str">
            <v>AEROSPACE &amp; DEFENSE</v>
          </cell>
          <cell r="AA255" t="str">
            <v>United States</v>
          </cell>
          <cell r="AB255">
            <v>157981</v>
          </cell>
          <cell r="AC255" t="str">
            <v>N22117</v>
          </cell>
          <cell r="AD255">
            <v>157981</v>
          </cell>
          <cell r="AE255" t="str">
            <v>Core Commercial</v>
          </cell>
          <cell r="AF255" t="str">
            <v>Aerospace / Defense</v>
          </cell>
          <cell r="AV255" t="str">
            <v>Europe Large FirmSpecialty Commercial - (Corporate) or (Individual, Estate, Probate)</v>
          </cell>
          <cell r="AW255" t="str">
            <v>Unassigned</v>
          </cell>
        </row>
        <row r="256">
          <cell r="T256">
            <v>986421612</v>
          </cell>
          <cell r="U256" t="str">
            <v>BHP Billiton New Mexico Coal</v>
          </cell>
          <cell r="V256">
            <v>159212</v>
          </cell>
          <cell r="W256" t="str">
            <v>BHP Billiton New Mexico Coal</v>
          </cell>
          <cell r="X256" t="str">
            <v>Existing Principal</v>
          </cell>
          <cell r="Y256" t="str">
            <v>Exposure Below $1M; Do Not Score</v>
          </cell>
          <cell r="Z256" t="str">
            <v>MINING</v>
          </cell>
          <cell r="AA256" t="str">
            <v>United States</v>
          </cell>
          <cell r="AB256">
            <v>159212</v>
          </cell>
          <cell r="AC256" t="str">
            <v>G12811</v>
          </cell>
          <cell r="AD256">
            <v>159212</v>
          </cell>
          <cell r="AV256" t="str">
            <v>Europe Large FirmCONSTRUCTION</v>
          </cell>
          <cell r="AW256" t="str">
            <v>Construction</v>
          </cell>
        </row>
        <row r="257">
          <cell r="T257">
            <v>15557221</v>
          </cell>
          <cell r="U257" t="str">
            <v>Kampgrounds of America, Inc.</v>
          </cell>
          <cell r="V257">
            <v>159613</v>
          </cell>
          <cell r="W257" t="str">
            <v>Kampgrounds of America, Inc.</v>
          </cell>
          <cell r="X257" t="str">
            <v>Existing Principal</v>
          </cell>
          <cell r="Y257" t="str">
            <v>Exposure Below $1M; Do Not Score</v>
          </cell>
          <cell r="Z257" t="str">
            <v>REAL ESTATE</v>
          </cell>
          <cell r="AA257" t="str">
            <v>United States</v>
          </cell>
          <cell r="AB257">
            <v>159613</v>
          </cell>
          <cell r="AC257" t="str">
            <v>None - Private</v>
          </cell>
          <cell r="AD257">
            <v>159613</v>
          </cell>
          <cell r="AE257" t="str">
            <v>Core Commercial</v>
          </cell>
          <cell r="AF257" t="str">
            <v>Real Estate &amp; REITs</v>
          </cell>
          <cell r="AV257" t="str">
            <v>Europe Large FirmMACHINERY &amp; EQUIPMENT</v>
          </cell>
          <cell r="AW257" t="str">
            <v>Business_Products</v>
          </cell>
        </row>
        <row r="258">
          <cell r="T258">
            <v>986423312</v>
          </cell>
          <cell r="U258" t="str">
            <v>Park Place Dealerships, LLC</v>
          </cell>
          <cell r="V258">
            <v>159956</v>
          </cell>
          <cell r="W258" t="str">
            <v>Park Place Dealerships</v>
          </cell>
          <cell r="X258" t="str">
            <v>Existing Principal</v>
          </cell>
          <cell r="Y258" t="str">
            <v>Exposure Below $1M; Do Not Score</v>
          </cell>
          <cell r="Z258" t="str">
            <v>Core Commercial - (Corporate) or (Individual, Estate, Probate)</v>
          </cell>
          <cell r="AA258" t="str">
            <v>United States</v>
          </cell>
          <cell r="AB258">
            <v>159956</v>
          </cell>
          <cell r="AC258" t="str">
            <v>None - Private</v>
          </cell>
          <cell r="AD258">
            <v>159956</v>
          </cell>
          <cell r="AE258" t="str">
            <v>Core Commercial</v>
          </cell>
          <cell r="AV258" t="str">
            <v>Europe Large FirmOIL, GAS &amp; COAL EXPL/PROD</v>
          </cell>
          <cell r="AW258" t="str">
            <v>Business_Products</v>
          </cell>
        </row>
        <row r="259">
          <cell r="T259">
            <v>943972111</v>
          </cell>
          <cell r="U259" t="str">
            <v>Applied Medical Resources Corporation</v>
          </cell>
          <cell r="V259">
            <v>160380</v>
          </cell>
          <cell r="W259" t="str">
            <v>Applied Medical Resources Corporation</v>
          </cell>
          <cell r="X259" t="str">
            <v>Existing Principal</v>
          </cell>
          <cell r="Y259" t="str">
            <v>Exposure Below $1M; Do Not Score</v>
          </cell>
          <cell r="Z259" t="str">
            <v>MEDICAL SERVICES</v>
          </cell>
          <cell r="AA259" t="str">
            <v>United States</v>
          </cell>
          <cell r="AB259">
            <v>160380</v>
          </cell>
          <cell r="AC259" t="str">
            <v>None - Private</v>
          </cell>
          <cell r="AD259">
            <v>160380</v>
          </cell>
          <cell r="AE259" t="str">
            <v>Core Commercial</v>
          </cell>
          <cell r="AF259" t="str">
            <v>Hospital &amp; Medical Services</v>
          </cell>
          <cell r="AV259" t="str">
            <v>MexicoAEROSPACE &amp; DEFENSE</v>
          </cell>
        </row>
        <row r="260">
          <cell r="T260">
            <v>964190111</v>
          </cell>
          <cell r="U260" t="str">
            <v>R.W. Smith &amp; Co.</v>
          </cell>
          <cell r="V260">
            <v>161124</v>
          </cell>
          <cell r="W260" t="str">
            <v>R.W. Smith &amp; Co.</v>
          </cell>
          <cell r="X260" t="str">
            <v>Existing Principal</v>
          </cell>
          <cell r="Y260" t="str">
            <v>Exposure Below $1M; Do Not Score</v>
          </cell>
          <cell r="Z260" t="str">
            <v>FURNITURE &amp; APPLIANCES</v>
          </cell>
          <cell r="AA260" t="str">
            <v>United States</v>
          </cell>
          <cell r="AB260">
            <v>161124</v>
          </cell>
          <cell r="AC260" t="str">
            <v>None - Private</v>
          </cell>
          <cell r="AD260">
            <v>161124</v>
          </cell>
          <cell r="AE260" t="str">
            <v>Core Commercial</v>
          </cell>
          <cell r="AV260" t="str">
            <v>MexicoAGRICULTURE</v>
          </cell>
        </row>
        <row r="261">
          <cell r="T261">
            <v>595439321</v>
          </cell>
          <cell r="U261" t="str">
            <v>Social Finance, Inc.</v>
          </cell>
          <cell r="V261">
            <v>161352</v>
          </cell>
          <cell r="W261" t="str">
            <v>Social Finance, Inc.</v>
          </cell>
          <cell r="X261" t="str">
            <v>Existing Principal</v>
          </cell>
          <cell r="Y261" t="str">
            <v>Exposure Below $1M; Do Not Score</v>
          </cell>
          <cell r="Z261" t="str">
            <v>FINANCE NEC</v>
          </cell>
          <cell r="AA261" t="str">
            <v>United States</v>
          </cell>
          <cell r="AB261">
            <v>161352</v>
          </cell>
          <cell r="AC261" t="str">
            <v>None - Private</v>
          </cell>
          <cell r="AD261">
            <v>161352</v>
          </cell>
          <cell r="AE261" t="str">
            <v>Core Commercial</v>
          </cell>
          <cell r="AF261" t="str">
            <v>Insurance &amp; Financial Services</v>
          </cell>
          <cell r="AV261" t="str">
            <v>MexicoAIR TRANSPORTATION</v>
          </cell>
        </row>
        <row r="262">
          <cell r="T262">
            <v>125433721</v>
          </cell>
          <cell r="U262" t="str">
            <v>Rincon Consultants, Inc.</v>
          </cell>
          <cell r="V262">
            <v>161854</v>
          </cell>
          <cell r="W262" t="str">
            <v>Rincon Consultants, Inc.</v>
          </cell>
          <cell r="X262" t="str">
            <v>Existing Principal</v>
          </cell>
          <cell r="Y262" t="str">
            <v>Exposure Below $1M; Do Not Score</v>
          </cell>
          <cell r="Z262" t="str">
            <v>BUSINESS SERVICES</v>
          </cell>
          <cell r="AA262" t="str">
            <v>United States</v>
          </cell>
          <cell r="AB262">
            <v>161854</v>
          </cell>
          <cell r="AC262" t="str">
            <v>None - Private</v>
          </cell>
          <cell r="AD262">
            <v>161854</v>
          </cell>
          <cell r="AE262" t="str">
            <v>Core Commercial</v>
          </cell>
          <cell r="AF262" t="str">
            <v>Unassigned</v>
          </cell>
          <cell r="AV262" t="str">
            <v>MexicoAPPAREL &amp; SHOES</v>
          </cell>
        </row>
        <row r="263">
          <cell r="T263">
            <v>546422812</v>
          </cell>
          <cell r="U263" t="str">
            <v>California Joint Powers Risk Management Authority</v>
          </cell>
          <cell r="V263">
            <v>162382</v>
          </cell>
          <cell r="W263" t="str">
            <v>California Joint Powers Risk Management Authority</v>
          </cell>
          <cell r="X263" t="str">
            <v>Existing Principal</v>
          </cell>
          <cell r="Y263" t="str">
            <v>Exposure Below $1M; Do Not Score</v>
          </cell>
          <cell r="Z263" t="str">
            <v>Core Commercial - (Corporate) or (Individual, Estate, Probate)</v>
          </cell>
          <cell r="AA263" t="str">
            <v>United States</v>
          </cell>
          <cell r="AB263">
            <v>162382</v>
          </cell>
          <cell r="AC263" t="str">
            <v>None - Private</v>
          </cell>
          <cell r="AD263">
            <v>162382</v>
          </cell>
          <cell r="AE263" t="str">
            <v>Core Commercial</v>
          </cell>
          <cell r="AF263" t="str">
            <v>Unassigned</v>
          </cell>
          <cell r="AV263" t="str">
            <v>MexicoAUTOMOTIVE</v>
          </cell>
        </row>
        <row r="264">
          <cell r="T264">
            <v>865441021</v>
          </cell>
          <cell r="U264" t="str">
            <v>The Susan G. Koman Breast Cancer Foundation, Inc.</v>
          </cell>
          <cell r="V264">
            <v>163679</v>
          </cell>
          <cell r="W264" t="str">
            <v>The Susan G. Koman Breast Cancer Foundation, Inc.</v>
          </cell>
          <cell r="X264" t="str">
            <v>Existing Principal</v>
          </cell>
          <cell r="Y264" t="str">
            <v>Exposure Below $1M; Do Not Score</v>
          </cell>
          <cell r="Z264" t="str">
            <v>UNASSIGNED</v>
          </cell>
          <cell r="AA264" t="str">
            <v>United States</v>
          </cell>
          <cell r="AB264">
            <v>163679</v>
          </cell>
          <cell r="AC264" t="str">
            <v>None - Private</v>
          </cell>
          <cell r="AD264">
            <v>163679</v>
          </cell>
          <cell r="AE264" t="str">
            <v>Core Commercial</v>
          </cell>
          <cell r="AF264" t="str">
            <v>Unassigned</v>
          </cell>
          <cell r="AV264" t="str">
            <v>MexicoBANKS AND S&amp;LS</v>
          </cell>
        </row>
        <row r="265">
          <cell r="T265">
            <v>215442221</v>
          </cell>
          <cell r="U265" t="str">
            <v>AloStar Bank of Commerce</v>
          </cell>
          <cell r="V265">
            <v>163798</v>
          </cell>
          <cell r="W265" t="str">
            <v>AloStar Bank of Commerce</v>
          </cell>
          <cell r="X265" t="str">
            <v>Existing Principal</v>
          </cell>
          <cell r="Y265" t="str">
            <v>Exposure Below $1M; Do Not Score</v>
          </cell>
          <cell r="Z265" t="str">
            <v>BANKS AND S&amp;LS</v>
          </cell>
          <cell r="AA265" t="str">
            <v>United States</v>
          </cell>
          <cell r="AB265">
            <v>163798</v>
          </cell>
          <cell r="AC265" t="str">
            <v>None - Private</v>
          </cell>
          <cell r="AD265">
            <v>163798</v>
          </cell>
          <cell r="AE265" t="str">
            <v>Core Commercial</v>
          </cell>
          <cell r="AV265" t="str">
            <v>MexicoBROADCAST MEDIA</v>
          </cell>
        </row>
        <row r="266">
          <cell r="T266">
            <v>986434412</v>
          </cell>
          <cell r="U266" t="str">
            <v>Wheels Financial Group, Inc. dba 1-800 Loan Mart</v>
          </cell>
          <cell r="V266">
            <v>167277</v>
          </cell>
          <cell r="W266" t="str">
            <v>Wheels Financial Group, Inc. dba 1-800 Loan Mart</v>
          </cell>
          <cell r="X266" t="str">
            <v>Existing Principal</v>
          </cell>
          <cell r="Y266" t="str">
            <v>Exposure Below $1M; Do Not Score</v>
          </cell>
          <cell r="Z266" t="str">
            <v>FINANCE NEC</v>
          </cell>
          <cell r="AA266" t="str">
            <v>United States</v>
          </cell>
          <cell r="AB266">
            <v>167277</v>
          </cell>
          <cell r="AC266" t="str">
            <v>None - Private</v>
          </cell>
          <cell r="AD266">
            <v>167277</v>
          </cell>
          <cell r="AE266" t="str">
            <v>Core Commercial</v>
          </cell>
          <cell r="AF266" t="str">
            <v>Insurance &amp; Financial Services</v>
          </cell>
          <cell r="AV266" t="str">
            <v>MexicoBUSINESS PRODUCTS WHSL</v>
          </cell>
        </row>
        <row r="267">
          <cell r="T267">
            <v>989861132</v>
          </cell>
          <cell r="U267" t="str">
            <v>Conalvias Construcciones, S.A.S. (formerly Conalvias S.A.S.)</v>
          </cell>
          <cell r="V267">
            <v>168141</v>
          </cell>
          <cell r="W267" t="str">
            <v>Conalvias Construcciones, S.A.S. (formerly Conalvias S.A.S.)</v>
          </cell>
          <cell r="X267" t="str">
            <v>Existing Principal</v>
          </cell>
          <cell r="Y267" t="str">
            <v>Exposure Below $1M; Do Not Score</v>
          </cell>
          <cell r="Z267" t="str">
            <v>CONSTRUCTION</v>
          </cell>
          <cell r="AA267" t="str">
            <v>Colombia</v>
          </cell>
          <cell r="AB267">
            <v>168141</v>
          </cell>
          <cell r="AC267" t="str">
            <v>None - Private</v>
          </cell>
          <cell r="AD267">
            <v>168141</v>
          </cell>
          <cell r="AE267" t="str">
            <v>Specialty Contract</v>
          </cell>
          <cell r="AF267" t="str">
            <v>Engineering &amp; Construction</v>
          </cell>
          <cell r="AV267" t="str">
            <v>MexicoBUSINESS SERVICES</v>
          </cell>
        </row>
        <row r="268">
          <cell r="T268">
            <v>956435612</v>
          </cell>
          <cell r="U268" t="str">
            <v>Conalvias Construcciones S.A.S.</v>
          </cell>
          <cell r="V268">
            <v>184935</v>
          </cell>
          <cell r="W268" t="str">
            <v>Conalvias Construcciones S.A.S.</v>
          </cell>
          <cell r="X268" t="str">
            <v>Existing Principal</v>
          </cell>
          <cell r="Y268" t="str">
            <v>Exposure Below $1M; Do Not Score</v>
          </cell>
          <cell r="Z268" t="str">
            <v>CONSTRUCTION</v>
          </cell>
          <cell r="AA268" t="str">
            <v>Colombia</v>
          </cell>
          <cell r="AB268">
            <v>168141</v>
          </cell>
          <cell r="AC268" t="str">
            <v>None - Private</v>
          </cell>
          <cell r="AD268">
            <v>168141</v>
          </cell>
          <cell r="AE268" t="str">
            <v>Specialty Contract</v>
          </cell>
          <cell r="AF268" t="str">
            <v>Engineering &amp; Construction</v>
          </cell>
          <cell r="AV268" t="str">
            <v>MexicoCABLE TV</v>
          </cell>
        </row>
        <row r="269">
          <cell r="T269">
            <v>136495512</v>
          </cell>
          <cell r="U269" t="str">
            <v>INFRACON S.A.S.</v>
          </cell>
          <cell r="V269">
            <v>184935</v>
          </cell>
          <cell r="W269" t="str">
            <v>Conalvias Construcciones S.A.S.</v>
          </cell>
          <cell r="X269" t="str">
            <v>Existing Principal</v>
          </cell>
          <cell r="Y269" t="str">
            <v>Exposure Below $1M; Do Not Score</v>
          </cell>
          <cell r="Z269" t="str">
            <v>CONSTRUCTION</v>
          </cell>
          <cell r="AA269" t="str">
            <v>Colombia</v>
          </cell>
          <cell r="AB269">
            <v>168141</v>
          </cell>
          <cell r="AC269" t="str">
            <v>None - Private</v>
          </cell>
          <cell r="AD269">
            <v>168141</v>
          </cell>
          <cell r="AE269" t="str">
            <v>Specialty Contract</v>
          </cell>
          <cell r="AF269" t="str">
            <v>Engineering &amp; Construction</v>
          </cell>
          <cell r="AV269" t="str">
            <v>MexicoCHEMICALS</v>
          </cell>
        </row>
        <row r="270">
          <cell r="T270">
            <v>795491921</v>
          </cell>
          <cell r="U270" t="str">
            <v>Associated Petroleum Products, Inc</v>
          </cell>
          <cell r="V270">
            <v>168484</v>
          </cell>
          <cell r="W270" t="str">
            <v>World Fuel Services Corporation</v>
          </cell>
          <cell r="X270" t="str">
            <v>Existing Principal</v>
          </cell>
          <cell r="Y270" t="str">
            <v>Exposure Below $1M; Do Not Score</v>
          </cell>
          <cell r="Z270" t="str">
            <v>BUSINESS PRODUCTS WHSL</v>
          </cell>
          <cell r="AA270" t="str">
            <v>United States</v>
          </cell>
          <cell r="AB270">
            <v>168484</v>
          </cell>
          <cell r="AC270">
            <v>460242</v>
          </cell>
          <cell r="AD270">
            <v>168484</v>
          </cell>
          <cell r="AE270" t="str">
            <v>Core Commercial</v>
          </cell>
          <cell r="AV270" t="str">
            <v>MexicoCOMPUTER HARDWARE</v>
          </cell>
        </row>
        <row r="271">
          <cell r="T271">
            <v>45516521</v>
          </cell>
          <cell r="U271" t="str">
            <v>Associated Bank N.A.</v>
          </cell>
          <cell r="V271">
            <v>169614</v>
          </cell>
          <cell r="W271" t="str">
            <v>Associated Banc-Corp</v>
          </cell>
          <cell r="X271" t="str">
            <v>Existing Principal</v>
          </cell>
          <cell r="Y271" t="str">
            <v>Exposure Below $1M; Do Not Score</v>
          </cell>
          <cell r="Z271" t="str">
            <v>BANKS AND S&amp;LS</v>
          </cell>
          <cell r="AA271" t="str">
            <v>United States</v>
          </cell>
          <cell r="AB271">
            <v>169614</v>
          </cell>
          <cell r="AC271">
            <v>45487</v>
          </cell>
          <cell r="AD271">
            <v>169614</v>
          </cell>
          <cell r="AE271" t="str">
            <v>Core Commercial</v>
          </cell>
          <cell r="AV271" t="str">
            <v>MexicoCOMPUTER SOFTWARE</v>
          </cell>
        </row>
        <row r="272">
          <cell r="T272">
            <v>996369412</v>
          </cell>
          <cell r="U272" t="str">
            <v>World Duty Free Group, S.A.U.</v>
          </cell>
          <cell r="V272">
            <v>170363</v>
          </cell>
          <cell r="W272" t="str">
            <v>World Duty Free Group, S.A.U.</v>
          </cell>
          <cell r="X272" t="str">
            <v>Existing Principal</v>
          </cell>
          <cell r="Y272" t="str">
            <v>Exposure Below $1M; Do Not Score</v>
          </cell>
          <cell r="Z272" t="str">
            <v>CONSUMER PRODUCTS RETL/WHSL</v>
          </cell>
          <cell r="AA272" t="str">
            <v>Spain</v>
          </cell>
          <cell r="AB272">
            <v>170363</v>
          </cell>
          <cell r="AC272" t="str">
            <v>W38357</v>
          </cell>
          <cell r="AD272">
            <v>170363</v>
          </cell>
          <cell r="AV272" t="str">
            <v>MexicoCONSTRUCTION MATERIALS</v>
          </cell>
        </row>
        <row r="273">
          <cell r="T273">
            <v>996369812</v>
          </cell>
          <cell r="U273" t="str">
            <v>TCG Florida Tenant, LLC</v>
          </cell>
          <cell r="V273">
            <v>170579</v>
          </cell>
          <cell r="W273" t="str">
            <v>TCG Florida Tenant, LLC</v>
          </cell>
          <cell r="X273" t="str">
            <v>Existing Principal</v>
          </cell>
          <cell r="Y273" t="str">
            <v>Exposure Below $1M; Do Not Score</v>
          </cell>
          <cell r="Z273" t="str">
            <v>BUSINESS SERVICES</v>
          </cell>
          <cell r="AA273" t="str">
            <v>United States</v>
          </cell>
          <cell r="AB273">
            <v>170579</v>
          </cell>
          <cell r="AC273" t="str">
            <v>None - Private</v>
          </cell>
          <cell r="AD273">
            <v>170579</v>
          </cell>
          <cell r="AE273" t="str">
            <v>Core Commercial</v>
          </cell>
          <cell r="AF273" t="str">
            <v>Business Services</v>
          </cell>
          <cell r="AV273" t="str">
            <v>MexicoCONSUMER DURABLES</v>
          </cell>
        </row>
        <row r="274">
          <cell r="T274">
            <v>716444412</v>
          </cell>
          <cell r="U274" t="str">
            <v>Navajo Transitional Energy Company, LLC</v>
          </cell>
          <cell r="V274">
            <v>172463</v>
          </cell>
          <cell r="W274" t="str">
            <v>The Navajo Nation</v>
          </cell>
          <cell r="X274" t="str">
            <v>Existing Principal</v>
          </cell>
          <cell r="Y274" t="str">
            <v>Exposure Below $1M; Do Not Score</v>
          </cell>
          <cell r="Z274" t="str">
            <v>Core Commercial - (Corporate) or (Individual, Estate, Probate)</v>
          </cell>
          <cell r="AA274" t="str">
            <v>United States</v>
          </cell>
          <cell r="AB274">
            <v>172463</v>
          </cell>
          <cell r="AC274" t="str">
            <v>None - Private</v>
          </cell>
          <cell r="AD274">
            <v>172463</v>
          </cell>
          <cell r="AE274" t="str">
            <v>Core Commercial</v>
          </cell>
          <cell r="AF274" t="str">
            <v>Unassigned</v>
          </cell>
          <cell r="AV274" t="str">
            <v>MexicoCONSUMER DURABLES RETL/WHSL</v>
          </cell>
        </row>
        <row r="275">
          <cell r="T275">
            <v>76498412</v>
          </cell>
          <cell r="U275" t="str">
            <v>The Navajo Nation</v>
          </cell>
          <cell r="V275">
            <v>172463</v>
          </cell>
          <cell r="W275" t="str">
            <v>The Navajo Nation</v>
          </cell>
          <cell r="X275" t="str">
            <v>Existing Principal</v>
          </cell>
          <cell r="Y275" t="str">
            <v>Exposure Below $1M; Do Not Score</v>
          </cell>
          <cell r="Z275" t="str">
            <v>Core Commercial - (Corporate) or (Individual, Estate, Probate)</v>
          </cell>
          <cell r="AA275" t="str">
            <v>United States</v>
          </cell>
          <cell r="AB275">
            <v>172463</v>
          </cell>
          <cell r="AC275" t="str">
            <v>None - Private</v>
          </cell>
          <cell r="AD275">
            <v>172463</v>
          </cell>
          <cell r="AE275" t="str">
            <v>Core Commercial</v>
          </cell>
          <cell r="AF275" t="str">
            <v>Unassigned</v>
          </cell>
          <cell r="AV275" t="str">
            <v>MexicoCONSUMER PRODUCTS</v>
          </cell>
        </row>
        <row r="276">
          <cell r="T276">
            <v>517829122</v>
          </cell>
          <cell r="U276" t="str">
            <v>Epiq Systems, Inc.</v>
          </cell>
          <cell r="V276">
            <v>173917</v>
          </cell>
          <cell r="W276" t="str">
            <v>DTI Topco, Inc.</v>
          </cell>
          <cell r="X276" t="str">
            <v>Existing Principal</v>
          </cell>
          <cell r="Y276" t="str">
            <v>Exposure Below $1M; Do Not Score</v>
          </cell>
          <cell r="Z276" t="str">
            <v>COMPUTER SOFTWARE</v>
          </cell>
          <cell r="AA276" t="str">
            <v>United States</v>
          </cell>
          <cell r="AB276">
            <v>173917</v>
          </cell>
          <cell r="AC276" t="str">
            <v>N03093</v>
          </cell>
          <cell r="AD276">
            <v>173917</v>
          </cell>
          <cell r="AE276" t="str">
            <v>Core Commercial</v>
          </cell>
          <cell r="AF276" t="str">
            <v>Computer Hardware, Software</v>
          </cell>
          <cell r="AV276" t="str">
            <v>MexicoCONSUMER PRODUCTS RETL/WHSL</v>
          </cell>
        </row>
        <row r="277">
          <cell r="T277">
            <v>967824922</v>
          </cell>
          <cell r="U277" t="str">
            <v>Recover Health of Minnesota, Inc. (Minnetonka)</v>
          </cell>
          <cell r="V277">
            <v>174152</v>
          </cell>
          <cell r="W277" t="str">
            <v>Recover Health of Minnesota, Inc.</v>
          </cell>
          <cell r="X277" t="str">
            <v>Existing Principal</v>
          </cell>
          <cell r="Y277" t="str">
            <v>Exposure Below $1M; Do Not Score</v>
          </cell>
          <cell r="Z277" t="str">
            <v>MEDICAL SERVICES</v>
          </cell>
          <cell r="AA277" t="str">
            <v>United States</v>
          </cell>
          <cell r="AB277">
            <v>174152</v>
          </cell>
          <cell r="AC277" t="str">
            <v>None - Private</v>
          </cell>
          <cell r="AD277">
            <v>174152</v>
          </cell>
          <cell r="AE277" t="str">
            <v>Core Commercial</v>
          </cell>
          <cell r="AF277" t="str">
            <v>Hospital &amp; Medical Services</v>
          </cell>
          <cell r="AV277" t="str">
            <v>MexicoCONSUMER SERVICES</v>
          </cell>
        </row>
        <row r="278">
          <cell r="T278">
            <v>855563321</v>
          </cell>
          <cell r="U278" t="str">
            <v>Clarkwestern Dietrich Building Systems, LLC</v>
          </cell>
          <cell r="V278">
            <v>174157</v>
          </cell>
          <cell r="W278" t="str">
            <v>Clarkwestern Dietrich Building Systems, LLC</v>
          </cell>
          <cell r="X278" t="str">
            <v>Existing Principal</v>
          </cell>
          <cell r="Y278" t="str">
            <v>Exposure Below $1M; Do Not Score</v>
          </cell>
          <cell r="Z278" t="str">
            <v>STEEL &amp; METAL PRODUCTS</v>
          </cell>
          <cell r="AA278" t="str">
            <v>United States</v>
          </cell>
          <cell r="AB278">
            <v>174157</v>
          </cell>
          <cell r="AC278" t="str">
            <v>None - Private</v>
          </cell>
          <cell r="AD278">
            <v>174157</v>
          </cell>
          <cell r="AE278" t="str">
            <v>Core Commercial</v>
          </cell>
          <cell r="AV278" t="str">
            <v>MexicoELECTRICAL EQUIPMENT</v>
          </cell>
        </row>
        <row r="279">
          <cell r="T279">
            <v>996377412</v>
          </cell>
          <cell r="U279" t="str">
            <v>Levine Investments Limited Partnership</v>
          </cell>
          <cell r="V279">
            <v>174567</v>
          </cell>
          <cell r="W279" t="str">
            <v>Levine Investments Limited Partnership</v>
          </cell>
          <cell r="X279" t="str">
            <v>Existing Principal</v>
          </cell>
          <cell r="Y279" t="str">
            <v>Exposure Below $1M; Do Not Score</v>
          </cell>
          <cell r="Z279" t="str">
            <v>REAL ESTATE</v>
          </cell>
          <cell r="AA279" t="str">
            <v>United States</v>
          </cell>
          <cell r="AB279">
            <v>174567</v>
          </cell>
          <cell r="AC279" t="str">
            <v>None - Private</v>
          </cell>
          <cell r="AD279">
            <v>174567</v>
          </cell>
          <cell r="AE279" t="str">
            <v>Core Commercial</v>
          </cell>
          <cell r="AF279" t="str">
            <v>Real Estate &amp; REITs</v>
          </cell>
          <cell r="AV279" t="str">
            <v>MexicoELECTRONIC EQUIPMENT</v>
          </cell>
        </row>
        <row r="280">
          <cell r="T280">
            <v>766554812</v>
          </cell>
          <cell r="U280" t="str">
            <v>Pacific Outdoor Advertising, LLC</v>
          </cell>
          <cell r="V280">
            <v>174567</v>
          </cell>
          <cell r="W280" t="str">
            <v>Levine Investments Limited Partnership</v>
          </cell>
          <cell r="X280" t="str">
            <v>Existing Principal</v>
          </cell>
          <cell r="Y280" t="str">
            <v>Exposure Below $1M; Do Not Score</v>
          </cell>
          <cell r="Z280" t="str">
            <v>REAL ESTATE</v>
          </cell>
          <cell r="AA280" t="str">
            <v>United States</v>
          </cell>
          <cell r="AB280">
            <v>174567</v>
          </cell>
          <cell r="AC280" t="str">
            <v>None - Private</v>
          </cell>
          <cell r="AD280">
            <v>174567</v>
          </cell>
          <cell r="AE280" t="str">
            <v>Core Commercial</v>
          </cell>
          <cell r="AF280" t="str">
            <v>Real Estate &amp; REITs</v>
          </cell>
          <cell r="AV280" t="str">
            <v>MexicoENTERTAINMENT &amp; LEISURE</v>
          </cell>
        </row>
        <row r="281">
          <cell r="T281">
            <v>735577021</v>
          </cell>
          <cell r="U281" t="str">
            <v>Pivotal 650 California Street, LLC</v>
          </cell>
          <cell r="V281">
            <v>174960</v>
          </cell>
          <cell r="W281" t="str">
            <v>Pivotal 650 California Street, LLC</v>
          </cell>
          <cell r="X281" t="str">
            <v>Existing Principal</v>
          </cell>
          <cell r="Y281" t="str">
            <v>Exposure Below $1M; Do Not Score</v>
          </cell>
          <cell r="Z281" t="str">
            <v>REAL ESTATE</v>
          </cell>
          <cell r="AA281" t="str">
            <v>United States</v>
          </cell>
          <cell r="AB281">
            <v>174960</v>
          </cell>
          <cell r="AC281" t="str">
            <v>None - Private</v>
          </cell>
          <cell r="AD281">
            <v>174960</v>
          </cell>
          <cell r="AE281" t="str">
            <v>Core Commercial</v>
          </cell>
          <cell r="AF281" t="str">
            <v>Real Estate &amp; REITs</v>
          </cell>
          <cell r="AV281" t="str">
            <v>MexicoFINANCE COMPANIES</v>
          </cell>
        </row>
        <row r="282">
          <cell r="T282">
            <v>25591521</v>
          </cell>
          <cell r="U282" t="str">
            <v>City of Everett</v>
          </cell>
          <cell r="V282">
            <v>175641</v>
          </cell>
          <cell r="W282" t="str">
            <v>City of Everett</v>
          </cell>
          <cell r="X282" t="str">
            <v>Existing Principal</v>
          </cell>
          <cell r="Y282" t="str">
            <v>Exposure Below $1M; Do Not Score</v>
          </cell>
          <cell r="Z282" t="str">
            <v>Core Commercial - (Corporate) or (Individual, Estate, Probate)</v>
          </cell>
          <cell r="AA282" t="str">
            <v>United States</v>
          </cell>
          <cell r="AB282">
            <v>175641</v>
          </cell>
          <cell r="AC282" t="str">
            <v>None - Private</v>
          </cell>
          <cell r="AD282">
            <v>175641</v>
          </cell>
          <cell r="AE282" t="str">
            <v>Core Commercial</v>
          </cell>
          <cell r="AF282" t="str">
            <v>Unassigned</v>
          </cell>
          <cell r="AV282" t="str">
            <v>MexicoFINANCE NEC</v>
          </cell>
        </row>
        <row r="283">
          <cell r="T283">
            <v>325588521</v>
          </cell>
          <cell r="U283" t="str">
            <v>JFE Engineering Corporation</v>
          </cell>
          <cell r="V283">
            <v>175815</v>
          </cell>
          <cell r="W283" t="str">
            <v>JFE Holdings, Inc.</v>
          </cell>
          <cell r="X283" t="str">
            <v>Existing Principal</v>
          </cell>
          <cell r="Y283" t="str">
            <v>Exposure Below $1M; Do Not Score</v>
          </cell>
          <cell r="Z283" t="str">
            <v>STEEL &amp; METAL PRODUCTS</v>
          </cell>
          <cell r="AA283" t="str">
            <v>Japan</v>
          </cell>
          <cell r="AB283">
            <v>175815</v>
          </cell>
          <cell r="AC283" t="str">
            <v>W31742</v>
          </cell>
          <cell r="AD283">
            <v>175815</v>
          </cell>
          <cell r="AE283" t="str">
            <v>Specialty Contract</v>
          </cell>
          <cell r="AV283" t="str">
            <v>MexicoFOOD &amp; BEVERAGE</v>
          </cell>
        </row>
        <row r="284">
          <cell r="T284">
            <v>996379412</v>
          </cell>
          <cell r="U284" t="str">
            <v>InterHealth Corp.</v>
          </cell>
          <cell r="V284">
            <v>175853</v>
          </cell>
          <cell r="W284" t="str">
            <v>InterHealth Corp.</v>
          </cell>
          <cell r="X284" t="str">
            <v>Existing Principal</v>
          </cell>
          <cell r="Y284" t="str">
            <v>Exposure Below $1M; Do Not Score</v>
          </cell>
          <cell r="Z284" t="str">
            <v>Core Commercial - (Corporate) or (Individual, Estate, Probate)</v>
          </cell>
          <cell r="AA284" t="str">
            <v>United States</v>
          </cell>
          <cell r="AB284">
            <v>175853</v>
          </cell>
          <cell r="AC284" t="str">
            <v>None - Private</v>
          </cell>
          <cell r="AD284">
            <v>175853</v>
          </cell>
          <cell r="AE284" t="str">
            <v>Core Commercial</v>
          </cell>
          <cell r="AF284" t="str">
            <v>Unassigned</v>
          </cell>
          <cell r="AV284" t="str">
            <v>MexicoFOOD &amp; BEVERAGE RETL/WHSL</v>
          </cell>
        </row>
        <row r="285">
          <cell r="T285">
            <v>616366412</v>
          </cell>
          <cell r="U285" t="str">
            <v>Inland Waste Solutions, LLC</v>
          </cell>
          <cell r="V285">
            <v>176734</v>
          </cell>
          <cell r="W285" t="str">
            <v>Inland Waste Solutions, LLC</v>
          </cell>
          <cell r="X285" t="str">
            <v>Existing Principal</v>
          </cell>
          <cell r="Y285" t="str">
            <v>Exposure Below $1M; Do Not Score</v>
          </cell>
          <cell r="Z285" t="str">
            <v>BUSINESS SERVICES</v>
          </cell>
          <cell r="AA285" t="str">
            <v>United States</v>
          </cell>
          <cell r="AB285">
            <v>176734</v>
          </cell>
          <cell r="AC285" t="str">
            <v>None - Private</v>
          </cell>
          <cell r="AD285">
            <v>176734</v>
          </cell>
          <cell r="AE285" t="str">
            <v>Core Commercial</v>
          </cell>
          <cell r="AV285" t="str">
            <v>MexicoFURNITURE &amp; APPLIANCES</v>
          </cell>
        </row>
        <row r="286">
          <cell r="T286">
            <v>996383212</v>
          </cell>
          <cell r="U286" t="str">
            <v>Seventy Seven Energy Inc.</v>
          </cell>
          <cell r="V286">
            <v>177831</v>
          </cell>
          <cell r="W286" t="str">
            <v>Seventy Seven Energy Inc.</v>
          </cell>
          <cell r="X286" t="str">
            <v>Existing Principal</v>
          </cell>
          <cell r="Y286" t="str">
            <v>Exposure Below $1M; Do Not Score</v>
          </cell>
          <cell r="Z286" t="str">
            <v>OIL REFINING</v>
          </cell>
          <cell r="AA286" t="str">
            <v>United States</v>
          </cell>
          <cell r="AB286">
            <v>177831</v>
          </cell>
          <cell r="AC286" t="str">
            <v>N25202</v>
          </cell>
          <cell r="AD286">
            <v>177831</v>
          </cell>
          <cell r="AE286" t="str">
            <v>Core Commercial</v>
          </cell>
          <cell r="AV286" t="str">
            <v>MexicoHOTELS &amp; RESTAURANTS</v>
          </cell>
        </row>
        <row r="287">
          <cell r="T287">
            <v>996384812</v>
          </cell>
          <cell r="U287" t="str">
            <v>PNG Companies LLC</v>
          </cell>
          <cell r="V287">
            <v>178290</v>
          </cell>
          <cell r="W287" t="str">
            <v>PNG Companies LLC</v>
          </cell>
          <cell r="X287" t="str">
            <v>Existing Principal</v>
          </cell>
          <cell r="Y287" t="str">
            <v>Exposure Below $1M; Do Not Score</v>
          </cell>
          <cell r="Z287" t="str">
            <v>UTILITIES, GAS</v>
          </cell>
          <cell r="AA287" t="str">
            <v>United States</v>
          </cell>
          <cell r="AB287">
            <v>178290</v>
          </cell>
          <cell r="AC287" t="str">
            <v>None - Private</v>
          </cell>
          <cell r="AD287">
            <v>178290</v>
          </cell>
          <cell r="AV287" t="str">
            <v>MexicoINSURANCE - LIFE</v>
          </cell>
        </row>
        <row r="288">
          <cell r="T288">
            <v>555636121</v>
          </cell>
          <cell r="U288" t="str">
            <v>W &amp; T Energy VI, LLC</v>
          </cell>
          <cell r="V288">
            <v>178418</v>
          </cell>
          <cell r="W288" t="str">
            <v>W&amp;T Offshore, Inc.</v>
          </cell>
          <cell r="X288" t="str">
            <v>Existing Principal</v>
          </cell>
          <cell r="Y288" t="str">
            <v>Exposure Below $1M; Do Not Score</v>
          </cell>
          <cell r="Z288" t="str">
            <v>OIL REFINING</v>
          </cell>
          <cell r="AA288" t="str">
            <v>United States</v>
          </cell>
          <cell r="AB288">
            <v>178418</v>
          </cell>
          <cell r="AC288" t="str">
            <v>N10341</v>
          </cell>
          <cell r="AD288">
            <v>178418</v>
          </cell>
          <cell r="AE288" t="str">
            <v>Core Commercial</v>
          </cell>
          <cell r="AV288" t="str">
            <v>MexicoINSURANCE - PROP/CAS/HEALTH</v>
          </cell>
        </row>
        <row r="289">
          <cell r="T289">
            <v>121717242</v>
          </cell>
          <cell r="U289" t="str">
            <v>Cowen Inc.</v>
          </cell>
          <cell r="V289">
            <v>178495</v>
          </cell>
          <cell r="W289" t="str">
            <v>ConvergEx Execution Solutions, Inc.</v>
          </cell>
          <cell r="X289" t="str">
            <v>Existing Principal</v>
          </cell>
          <cell r="Y289" t="str">
            <v>Exposure Below $1M; Do Not Score</v>
          </cell>
          <cell r="Z289" t="str">
            <v>FINANCE NEC</v>
          </cell>
          <cell r="AA289" t="str">
            <v>United States</v>
          </cell>
          <cell r="AB289">
            <v>178495</v>
          </cell>
          <cell r="AC289" t="str">
            <v>None - Private</v>
          </cell>
          <cell r="AD289">
            <v>178495</v>
          </cell>
          <cell r="AE289" t="str">
            <v>Core Commercial</v>
          </cell>
          <cell r="AV289" t="str">
            <v>MexicoINVESTMENT MANAGEMENT</v>
          </cell>
        </row>
        <row r="290">
          <cell r="T290">
            <v>845639621</v>
          </cell>
          <cell r="U290" t="str">
            <v>EnergySolutions, LLC</v>
          </cell>
          <cell r="V290">
            <v>178564</v>
          </cell>
          <cell r="W290" t="str">
            <v>Energy Solutions, Inc.</v>
          </cell>
          <cell r="X290" t="str">
            <v>Existing Principal</v>
          </cell>
          <cell r="Y290" t="str">
            <v>Exposure Below $1M; Do Not Score</v>
          </cell>
          <cell r="Z290" t="str">
            <v>UTILITIES NEC</v>
          </cell>
          <cell r="AA290" t="str">
            <v>United States</v>
          </cell>
          <cell r="AB290">
            <v>178564</v>
          </cell>
          <cell r="AC290" t="str">
            <v>None - Private</v>
          </cell>
          <cell r="AD290">
            <v>178564</v>
          </cell>
          <cell r="AE290" t="str">
            <v>Core Commercial</v>
          </cell>
          <cell r="AV290" t="str">
            <v>MexicoLESSORS</v>
          </cell>
        </row>
        <row r="291">
          <cell r="T291">
            <v>655650521</v>
          </cell>
          <cell r="U291" t="str">
            <v>Regency Energy Partners LP</v>
          </cell>
          <cell r="V291">
            <v>179133</v>
          </cell>
          <cell r="W291" t="str">
            <v>Regency Energy Partners LP</v>
          </cell>
          <cell r="X291" t="str">
            <v>Existing Principal</v>
          </cell>
          <cell r="Y291" t="str">
            <v>Exposure Below $1M; Do Not Score</v>
          </cell>
          <cell r="Z291" t="str">
            <v>OIL REFINING</v>
          </cell>
          <cell r="AA291" t="str">
            <v>United States</v>
          </cell>
          <cell r="AB291">
            <v>179133</v>
          </cell>
          <cell r="AC291" t="str">
            <v>N11546</v>
          </cell>
          <cell r="AD291">
            <v>179133</v>
          </cell>
          <cell r="AV291" t="str">
            <v>MexicoLUMBER &amp; FORESTRY</v>
          </cell>
        </row>
        <row r="292">
          <cell r="T292">
            <v>996386412</v>
          </cell>
          <cell r="U292" t="str">
            <v>Affinity Group Holdings, Inc.</v>
          </cell>
          <cell r="V292">
            <v>179135</v>
          </cell>
          <cell r="W292" t="str">
            <v>Affinity Group Holdings, Inc.</v>
          </cell>
          <cell r="X292" t="str">
            <v>Existing Principal</v>
          </cell>
          <cell r="Y292" t="str">
            <v>Exposure Below $1M; Do Not Score</v>
          </cell>
          <cell r="Z292" t="str">
            <v>Core Commercial - (Corporate) or (Individual, Estate, Probate)</v>
          </cell>
          <cell r="AA292" t="str">
            <v>United States</v>
          </cell>
          <cell r="AB292">
            <v>179135</v>
          </cell>
          <cell r="AC292" t="str">
            <v>None - Private</v>
          </cell>
          <cell r="AD292">
            <v>179135</v>
          </cell>
          <cell r="AE292" t="str">
            <v>Core Commercial</v>
          </cell>
          <cell r="AF292" t="str">
            <v>Unassigned</v>
          </cell>
          <cell r="AV292" t="str">
            <v>MexicoMEASURE &amp; TEST EQUIPMENT</v>
          </cell>
        </row>
        <row r="293">
          <cell r="T293">
            <v>975664321</v>
          </cell>
          <cell r="U293" t="str">
            <v>Central Pacific Bank</v>
          </cell>
          <cell r="V293">
            <v>179232</v>
          </cell>
          <cell r="W293" t="str">
            <v>Central Pacific Bank</v>
          </cell>
          <cell r="X293" t="str">
            <v>Existing Principal</v>
          </cell>
          <cell r="Y293" t="str">
            <v>Exposure Below $1M; Do Not Score</v>
          </cell>
          <cell r="Z293" t="str">
            <v>BANKS AND S&amp;LS</v>
          </cell>
          <cell r="AA293" t="str">
            <v>United States</v>
          </cell>
          <cell r="AB293">
            <v>179232</v>
          </cell>
          <cell r="AC293" t="str">
            <v>None - Private</v>
          </cell>
          <cell r="AD293">
            <v>179232</v>
          </cell>
          <cell r="AE293" t="str">
            <v>Core Commercial</v>
          </cell>
          <cell r="AF293" t="str">
            <v>Banks, National &amp; Regional</v>
          </cell>
          <cell r="AV293" t="str">
            <v>MexicoMEDICAL EQUIPMENT</v>
          </cell>
        </row>
        <row r="294">
          <cell r="T294">
            <v>996387812</v>
          </cell>
          <cell r="U294" t="str">
            <v>Twenty-First Century Fox, Inc.</v>
          </cell>
          <cell r="V294">
            <v>179558</v>
          </cell>
          <cell r="W294" t="str">
            <v>Twenty-First Century Fox, Inc.</v>
          </cell>
          <cell r="X294" t="str">
            <v>Existing Principal</v>
          </cell>
          <cell r="Y294" t="str">
            <v>Exposure Below $1M; Do Not Score</v>
          </cell>
          <cell r="Z294" t="str">
            <v>CABLE TV</v>
          </cell>
          <cell r="AA294" t="str">
            <v>United States</v>
          </cell>
          <cell r="AB294">
            <v>179558</v>
          </cell>
          <cell r="AC294">
            <v>652487</v>
          </cell>
          <cell r="AD294">
            <v>179558</v>
          </cell>
          <cell r="AE294" t="str">
            <v>Core Commercial</v>
          </cell>
          <cell r="AF294" t="str">
            <v>Entertainment &amp; Cable</v>
          </cell>
          <cell r="AV294" t="str">
            <v>MexicoMEDICAL SERVICES</v>
          </cell>
        </row>
        <row r="295">
          <cell r="T295">
            <v>615667421</v>
          </cell>
          <cell r="U295" t="str">
            <v>Freedom Health, Inc</v>
          </cell>
          <cell r="V295">
            <v>179888</v>
          </cell>
          <cell r="W295" t="str">
            <v>Freedom Health Inc</v>
          </cell>
          <cell r="X295" t="str">
            <v>Existing Principal</v>
          </cell>
          <cell r="Y295" t="str">
            <v>Exposure Below $1M; Do Not Score</v>
          </cell>
          <cell r="Z295" t="str">
            <v>INSURANCE - PROP/CAS/HEALTH</v>
          </cell>
          <cell r="AA295" t="str">
            <v>United States</v>
          </cell>
          <cell r="AB295">
            <v>179888</v>
          </cell>
          <cell r="AC295" t="str">
            <v>None - Private</v>
          </cell>
          <cell r="AD295">
            <v>179888</v>
          </cell>
          <cell r="AE295" t="str">
            <v>Core Commercial</v>
          </cell>
          <cell r="AV295" t="str">
            <v>MexicoMINING</v>
          </cell>
        </row>
        <row r="296">
          <cell r="T296">
            <v>15681621</v>
          </cell>
          <cell r="U296" t="str">
            <v>WNS North America, Inc.</v>
          </cell>
          <cell r="V296">
            <v>180419</v>
          </cell>
          <cell r="W296" t="str">
            <v>WNS North America, Inc.</v>
          </cell>
          <cell r="X296" t="str">
            <v>Existing Principal</v>
          </cell>
          <cell r="Y296" t="str">
            <v>Exposure Below $1M; Do Not Score</v>
          </cell>
          <cell r="Z296" t="str">
            <v>BUSINESS SERVICES</v>
          </cell>
          <cell r="AA296" t="str">
            <v>United States</v>
          </cell>
          <cell r="AB296">
            <v>180419</v>
          </cell>
          <cell r="AC296" t="str">
            <v>None - Private</v>
          </cell>
          <cell r="AD296">
            <v>180419</v>
          </cell>
          <cell r="AE296" t="str">
            <v>Core Commercial</v>
          </cell>
          <cell r="AF296" t="str">
            <v>Business Services</v>
          </cell>
          <cell r="AV296" t="str">
            <v>MexicoOIL REFINING</v>
          </cell>
        </row>
        <row r="297">
          <cell r="T297">
            <v>531667142</v>
          </cell>
          <cell r="U297" t="str">
            <v>Construtora OAS, S.A.</v>
          </cell>
          <cell r="V297">
            <v>184965</v>
          </cell>
          <cell r="W297" t="str">
            <v>OAS S.A</v>
          </cell>
          <cell r="X297" t="str">
            <v>Existing Principal</v>
          </cell>
          <cell r="Y297" t="str">
            <v>Exposure Below $1M; Do Not Score</v>
          </cell>
          <cell r="Z297" t="str">
            <v>CONSTRUCTION</v>
          </cell>
          <cell r="AA297" t="str">
            <v>Brazil</v>
          </cell>
          <cell r="AB297">
            <v>180675</v>
          </cell>
          <cell r="AC297" t="str">
            <v>None - Private</v>
          </cell>
          <cell r="AD297">
            <v>180675</v>
          </cell>
          <cell r="AE297" t="str">
            <v>Specialty Contract</v>
          </cell>
          <cell r="AF297" t="str">
            <v>Engineering &amp; Construction</v>
          </cell>
          <cell r="AV297" t="str">
            <v>MexicoPAPER</v>
          </cell>
        </row>
        <row r="298">
          <cell r="T298">
            <v>956435712</v>
          </cell>
          <cell r="U298" t="str">
            <v>OAS S.A</v>
          </cell>
          <cell r="V298">
            <v>184965</v>
          </cell>
          <cell r="W298" t="str">
            <v>OAS S.A</v>
          </cell>
          <cell r="X298" t="str">
            <v>Existing Principal</v>
          </cell>
          <cell r="Y298" t="str">
            <v>Exposure Below $1M; Do Not Score</v>
          </cell>
          <cell r="Z298" t="str">
            <v>CONSTRUCTION</v>
          </cell>
          <cell r="AA298" t="str">
            <v>Brazil</v>
          </cell>
          <cell r="AB298">
            <v>180675</v>
          </cell>
          <cell r="AC298" t="str">
            <v>None - Private</v>
          </cell>
          <cell r="AD298">
            <v>180675</v>
          </cell>
          <cell r="AE298" t="str">
            <v>Specialty Contract</v>
          </cell>
          <cell r="AF298" t="str">
            <v>Engineering &amp; Construction</v>
          </cell>
          <cell r="AV298" t="str">
            <v>MexicoPHARMACEUTICALS</v>
          </cell>
        </row>
        <row r="299">
          <cell r="T299">
            <v>686328912</v>
          </cell>
          <cell r="U299" t="str">
            <v>UMass Amherst Division of Continuing &amp; Professional Education</v>
          </cell>
          <cell r="V299">
            <v>181106</v>
          </cell>
          <cell r="W299" t="str">
            <v>The University of Massachusetts</v>
          </cell>
          <cell r="X299" t="str">
            <v>Existing Principal</v>
          </cell>
          <cell r="Y299" t="str">
            <v>Exposure Below $1M; Do Not Score</v>
          </cell>
          <cell r="Z299" t="str">
            <v>Core Commercial - (Corporate) or (Individual, Estate, Probate)</v>
          </cell>
          <cell r="AA299" t="str">
            <v>United States</v>
          </cell>
          <cell r="AB299">
            <v>181106</v>
          </cell>
          <cell r="AC299" t="str">
            <v>None - Private</v>
          </cell>
          <cell r="AD299">
            <v>181106</v>
          </cell>
          <cell r="AE299" t="str">
            <v>Core Commercial</v>
          </cell>
          <cell r="AF299" t="str">
            <v>Unassigned</v>
          </cell>
          <cell r="AV299" t="str">
            <v>MexicoPLASTIC &amp; RUBBER</v>
          </cell>
        </row>
        <row r="300">
          <cell r="T300">
            <v>626339512</v>
          </cell>
          <cell r="U300" t="str">
            <v>Summit Packaging Systems, Inc.</v>
          </cell>
          <cell r="V300">
            <v>181302</v>
          </cell>
          <cell r="W300" t="str">
            <v>Summit Packaging Systems Inc</v>
          </cell>
          <cell r="X300" t="str">
            <v>Existing Principal</v>
          </cell>
          <cell r="Y300" t="str">
            <v>Exposure Below $1M; Do Not Score</v>
          </cell>
          <cell r="Z300" t="str">
            <v>MACHINERY &amp; EQUIPMENT</v>
          </cell>
          <cell r="AA300" t="str">
            <v>United States</v>
          </cell>
          <cell r="AB300">
            <v>181302</v>
          </cell>
          <cell r="AC300" t="str">
            <v>None - Private</v>
          </cell>
          <cell r="AD300">
            <v>181302</v>
          </cell>
          <cell r="AE300" t="str">
            <v>Core Commercial</v>
          </cell>
          <cell r="AF300" t="str">
            <v>Machinery &amp; Industrial</v>
          </cell>
          <cell r="AV300" t="str">
            <v>MexicoPRINTING</v>
          </cell>
        </row>
        <row r="301">
          <cell r="T301">
            <v>226339912</v>
          </cell>
          <cell r="U301" t="str">
            <v>Burbank-Pasadena-Glendale Airport Authority</v>
          </cell>
          <cell r="V301">
            <v>181379</v>
          </cell>
          <cell r="W301" t="str">
            <v>Burbank-Glendale-Pasadena Airport Authority</v>
          </cell>
          <cell r="X301" t="str">
            <v>Existing Principal</v>
          </cell>
          <cell r="Y301" t="str">
            <v>Exposure Below $1M; Do Not Score</v>
          </cell>
          <cell r="Z301" t="str">
            <v>Core Commercial - (Corporate) or (Individual, Estate, Probate)</v>
          </cell>
          <cell r="AA301" t="str">
            <v>United States</v>
          </cell>
          <cell r="AB301">
            <v>181379</v>
          </cell>
          <cell r="AC301" t="str">
            <v>None - Private</v>
          </cell>
          <cell r="AD301">
            <v>181379</v>
          </cell>
          <cell r="AE301" t="str">
            <v>Core Commercial</v>
          </cell>
          <cell r="AV301" t="str">
            <v>MexicoPUBLISHING</v>
          </cell>
        </row>
        <row r="302">
          <cell r="T302">
            <v>806345112</v>
          </cell>
          <cell r="U302" t="str">
            <v>Chiquita Brands International, Inc.</v>
          </cell>
          <cell r="V302">
            <v>181398</v>
          </cell>
          <cell r="W302" t="str">
            <v>Chiquita Brands International, Inc.</v>
          </cell>
          <cell r="X302" t="str">
            <v>Existing Principal</v>
          </cell>
          <cell r="Y302" t="str">
            <v>Exposure Below $1M; Do Not Score</v>
          </cell>
          <cell r="Z302" t="str">
            <v>AGRICULTURE</v>
          </cell>
          <cell r="AA302" t="str">
            <v>United States</v>
          </cell>
          <cell r="AB302">
            <v>181398</v>
          </cell>
          <cell r="AC302">
            <v>909660</v>
          </cell>
          <cell r="AD302">
            <v>181398</v>
          </cell>
          <cell r="AE302" t="str">
            <v>Core Commercial</v>
          </cell>
          <cell r="AF302" t="str">
            <v>Food Processing &amp; Distribution</v>
          </cell>
          <cell r="AV302" t="str">
            <v>MexicoREAL ESTATE</v>
          </cell>
        </row>
        <row r="303">
          <cell r="T303">
            <v>876370112</v>
          </cell>
          <cell r="U303" t="str">
            <v>Ingram Micro Inc.</v>
          </cell>
          <cell r="V303">
            <v>182371</v>
          </cell>
          <cell r="W303" t="str">
            <v>Ingram Micro Inc.</v>
          </cell>
          <cell r="X303" t="str">
            <v>Existing Principal</v>
          </cell>
          <cell r="Y303" t="str">
            <v>Exposure Below $1M; Do Not Score</v>
          </cell>
          <cell r="Z303" t="str">
            <v>BUSINESS PRODUCTS WHSL</v>
          </cell>
          <cell r="AA303" t="str">
            <v>United States</v>
          </cell>
          <cell r="AB303">
            <v>182371</v>
          </cell>
          <cell r="AC303" t="str">
            <v>None - Private</v>
          </cell>
          <cell r="AD303">
            <v>182371</v>
          </cell>
          <cell r="AE303" t="str">
            <v>Core Commercial</v>
          </cell>
          <cell r="AV303" t="str">
            <v>MexicoREAL ESTATE INVESTMENT TRUSTS</v>
          </cell>
        </row>
        <row r="304">
          <cell r="T304">
            <v>616379112</v>
          </cell>
          <cell r="U304" t="str">
            <v>Gillette Children's Specialty Healthcare</v>
          </cell>
          <cell r="V304">
            <v>183086</v>
          </cell>
          <cell r="W304" t="str">
            <v>Gillette Children's Specialty Healthcare</v>
          </cell>
          <cell r="X304" t="str">
            <v>Existing Principal</v>
          </cell>
          <cell r="Y304" t="str">
            <v>Exposure Below $1M; Do Not Score</v>
          </cell>
          <cell r="Z304" t="str">
            <v>MEDICAL SERVICES</v>
          </cell>
          <cell r="AA304" t="str">
            <v>United States</v>
          </cell>
          <cell r="AB304">
            <v>183086</v>
          </cell>
          <cell r="AC304" t="str">
            <v>None - Private</v>
          </cell>
          <cell r="AD304">
            <v>183086</v>
          </cell>
          <cell r="AE304" t="str">
            <v>Core Commercial</v>
          </cell>
          <cell r="AF304" t="str">
            <v>Hospital &amp; Medical Services</v>
          </cell>
          <cell r="AV304" t="str">
            <v>MexicoSECURITY BROKERS &amp; DEALERS</v>
          </cell>
        </row>
        <row r="305">
          <cell r="T305">
            <v>726381012</v>
          </cell>
          <cell r="U305" t="str">
            <v>Margaret A. Cargill Foundation</v>
          </cell>
          <cell r="V305">
            <v>183423</v>
          </cell>
          <cell r="W305" t="str">
            <v>Margaret A. Cargill Foundation</v>
          </cell>
          <cell r="X305" t="str">
            <v>Existing Principal</v>
          </cell>
          <cell r="Y305" t="str">
            <v>Exposure Below $1M; Do Not Score</v>
          </cell>
          <cell r="Z305" t="str">
            <v>UNASSIGNED</v>
          </cell>
          <cell r="AA305" t="str">
            <v>United States</v>
          </cell>
          <cell r="AB305">
            <v>183423</v>
          </cell>
          <cell r="AC305" t="str">
            <v>None - Private</v>
          </cell>
          <cell r="AD305">
            <v>183423</v>
          </cell>
          <cell r="AE305" t="str">
            <v>Core Commercial</v>
          </cell>
          <cell r="AF305" t="str">
            <v>Unassigned</v>
          </cell>
          <cell r="AV305" t="str">
            <v>MexicoSEMICONDUCTORS</v>
          </cell>
        </row>
        <row r="306">
          <cell r="T306">
            <v>156416212</v>
          </cell>
          <cell r="U306" t="str">
            <v>MFC Resources, Inc.</v>
          </cell>
          <cell r="V306">
            <v>183983</v>
          </cell>
          <cell r="W306" t="str">
            <v>MFC Industrial Ltd.</v>
          </cell>
          <cell r="X306" t="str">
            <v>Existing Principal</v>
          </cell>
          <cell r="Y306" t="str">
            <v>Exposure Below $1M; Do Not Score</v>
          </cell>
          <cell r="Z306" t="str">
            <v>BUSINESS PRODUCTS WHSL</v>
          </cell>
          <cell r="AA306" t="str">
            <v>Canada</v>
          </cell>
          <cell r="AB306">
            <v>183983</v>
          </cell>
          <cell r="AC306" t="str">
            <v>C10590</v>
          </cell>
          <cell r="AD306">
            <v>183983</v>
          </cell>
          <cell r="AE306" t="str">
            <v>Core Commercial</v>
          </cell>
          <cell r="AV306" t="str">
            <v>MexicoSTEEL &amp; METAL PRODUCTS</v>
          </cell>
        </row>
        <row r="307">
          <cell r="T307">
            <v>16411812</v>
          </cell>
          <cell r="U307" t="str">
            <v>T.Y. Lin International</v>
          </cell>
          <cell r="V307">
            <v>184136</v>
          </cell>
          <cell r="W307" t="str">
            <v>T.Y. Lin International Group Ltd.</v>
          </cell>
          <cell r="X307" t="str">
            <v>Existing Principal</v>
          </cell>
          <cell r="Y307" t="str">
            <v>Exposure Below $1M; Do Not Score</v>
          </cell>
          <cell r="Z307" t="str">
            <v/>
          </cell>
          <cell r="AA307" t="str">
            <v>United States</v>
          </cell>
          <cell r="AB307">
            <v>184136</v>
          </cell>
          <cell r="AE307" t="str">
            <v>Specialty Contract</v>
          </cell>
          <cell r="AV307" t="str">
            <v>MexicoTELEPHONE</v>
          </cell>
        </row>
        <row r="308">
          <cell r="T308">
            <v>996401612</v>
          </cell>
          <cell r="U308" t="str">
            <v>4 West Holdings</v>
          </cell>
          <cell r="V308">
            <v>184444</v>
          </cell>
          <cell r="W308" t="str">
            <v>4 West Holdings</v>
          </cell>
          <cell r="X308" t="str">
            <v>Existing Principal</v>
          </cell>
          <cell r="Y308" t="str">
            <v>Exposure Below $1M; Do Not Score</v>
          </cell>
          <cell r="Z308" t="str">
            <v>MEDICAL SERVICES</v>
          </cell>
          <cell r="AA308" t="str">
            <v>United States</v>
          </cell>
          <cell r="AB308">
            <v>184444</v>
          </cell>
          <cell r="AC308" t="str">
            <v>None - Private</v>
          </cell>
          <cell r="AD308">
            <v>184444</v>
          </cell>
          <cell r="AE308" t="str">
            <v>Core Commercial</v>
          </cell>
          <cell r="AV308" t="str">
            <v>MexicoTEXTILES</v>
          </cell>
        </row>
        <row r="309">
          <cell r="T309">
            <v>46439812</v>
          </cell>
          <cell r="U309" t="str">
            <v>Hartree Partners, LP</v>
          </cell>
          <cell r="V309">
            <v>185414</v>
          </cell>
          <cell r="W309" t="str">
            <v>Hartree Partners, LP</v>
          </cell>
          <cell r="X309" t="str">
            <v>Existing Principal</v>
          </cell>
          <cell r="Y309" t="str">
            <v>Exposure Below $1M; Do Not Score</v>
          </cell>
          <cell r="Z309" t="str">
            <v>Core Commercial - (Corporate) or (Individual, Estate, Probate)</v>
          </cell>
          <cell r="AA309" t="str">
            <v>United States</v>
          </cell>
          <cell r="AB309">
            <v>185414</v>
          </cell>
          <cell r="AC309" t="str">
            <v>None - Private</v>
          </cell>
          <cell r="AD309">
            <v>185414</v>
          </cell>
          <cell r="AE309" t="str">
            <v>Core Commercial</v>
          </cell>
          <cell r="AF309" t="str">
            <v>Unassigned</v>
          </cell>
          <cell r="AV309" t="str">
            <v>MexicoTOBACCO</v>
          </cell>
        </row>
        <row r="310">
          <cell r="T310">
            <v>416490812</v>
          </cell>
          <cell r="U310" t="str">
            <v>Brightstar Financial Solutions, LLC</v>
          </cell>
          <cell r="V310">
            <v>185445</v>
          </cell>
          <cell r="W310" t="str">
            <v>Brightstar Corp.</v>
          </cell>
          <cell r="X310" t="str">
            <v>Existing Principal</v>
          </cell>
          <cell r="Y310" t="str">
            <v>Exposure Below $1M; Do Not Score</v>
          </cell>
          <cell r="Z310" t="str">
            <v>Core Commercial - (Corporate) or (Individual, Estate, Probate)</v>
          </cell>
          <cell r="AA310" t="str">
            <v>United States</v>
          </cell>
          <cell r="AB310">
            <v>185445</v>
          </cell>
          <cell r="AC310" t="str">
            <v>None - Private</v>
          </cell>
          <cell r="AD310">
            <v>185445</v>
          </cell>
          <cell r="AE310" t="str">
            <v>Core Commercial</v>
          </cell>
          <cell r="AF310" t="str">
            <v>Unassigned</v>
          </cell>
          <cell r="AV310" t="str">
            <v>MexicoTRANSPORTATION EQUIPMENT</v>
          </cell>
        </row>
        <row r="311">
          <cell r="T311">
            <v>515441921</v>
          </cell>
          <cell r="U311" t="str">
            <v>BrightstarCorporation</v>
          </cell>
          <cell r="V311">
            <v>163932</v>
          </cell>
          <cell r="W311" t="str">
            <v>Brightstar Corp.</v>
          </cell>
          <cell r="X311" t="str">
            <v>Existing Principal</v>
          </cell>
          <cell r="Y311" t="str">
            <v>Exposure Below $1M; Do Not Score</v>
          </cell>
          <cell r="Z311" t="str">
            <v>Core Commercial - (Corporate) or (Individual, Estate, Probate)</v>
          </cell>
          <cell r="AA311" t="str">
            <v>United States</v>
          </cell>
          <cell r="AB311">
            <v>185445</v>
          </cell>
          <cell r="AC311" t="str">
            <v>None - Private</v>
          </cell>
          <cell r="AD311">
            <v>185445</v>
          </cell>
          <cell r="AF311" t="str">
            <v>Unassigned</v>
          </cell>
          <cell r="AV311" t="str">
            <v>MexicoTRANSPORTATION</v>
          </cell>
        </row>
        <row r="312">
          <cell r="T312">
            <v>446453412</v>
          </cell>
          <cell r="U312" t="str">
            <v>Community Bridges, Inc.</v>
          </cell>
          <cell r="V312">
            <v>185914</v>
          </cell>
          <cell r="W312" t="str">
            <v>Community Bridges, Inc.</v>
          </cell>
          <cell r="X312" t="str">
            <v>Existing Principal</v>
          </cell>
          <cell r="Y312" t="str">
            <v>Exposure Below $1M; Do Not Score</v>
          </cell>
          <cell r="Z312" t="str">
            <v>BUSINESS SERVICES</v>
          </cell>
          <cell r="AA312" t="str">
            <v>United States</v>
          </cell>
          <cell r="AB312">
            <v>185914</v>
          </cell>
          <cell r="AC312" t="str">
            <v>None - Private</v>
          </cell>
          <cell r="AD312">
            <v>185914</v>
          </cell>
          <cell r="AE312" t="str">
            <v>Core Commercial</v>
          </cell>
          <cell r="AF312" t="str">
            <v>Business Services</v>
          </cell>
          <cell r="AV312" t="str">
            <v>MexicoTRUCKING</v>
          </cell>
        </row>
        <row r="313">
          <cell r="T313">
            <v>576454512</v>
          </cell>
          <cell r="U313" t="str">
            <v>Lovelace Respiratory Research Institute</v>
          </cell>
          <cell r="V313">
            <v>185980</v>
          </cell>
          <cell r="W313" t="str">
            <v>Lovelace Respiratory Research Institute</v>
          </cell>
          <cell r="X313" t="str">
            <v>Existing Principal</v>
          </cell>
          <cell r="Y313" t="str">
            <v>Exposure Below $1M; Do Not Score</v>
          </cell>
          <cell r="Z313" t="str">
            <v>Core Commercial - (Corporate) or (Individual, Estate, Probate)</v>
          </cell>
          <cell r="AA313" t="str">
            <v>United States</v>
          </cell>
          <cell r="AB313">
            <v>185980</v>
          </cell>
          <cell r="AC313" t="str">
            <v>None - Private</v>
          </cell>
          <cell r="AD313">
            <v>185980</v>
          </cell>
          <cell r="AE313" t="str">
            <v>Core Commercial</v>
          </cell>
          <cell r="AF313" t="str">
            <v>Unassigned</v>
          </cell>
          <cell r="AV313" t="str">
            <v>MexicoUTILITIES NEC</v>
          </cell>
        </row>
        <row r="314">
          <cell r="T314">
            <v>596459112</v>
          </cell>
          <cell r="U314" t="str">
            <v>Doosan Fuel Cell America, Inc.</v>
          </cell>
          <cell r="V314">
            <v>185997</v>
          </cell>
          <cell r="W314" t="str">
            <v>Doosan Corporation</v>
          </cell>
          <cell r="X314" t="str">
            <v>Existing Principal</v>
          </cell>
          <cell r="Y314" t="str">
            <v>Exposure Below $1M; Do Not Score</v>
          </cell>
          <cell r="Z314" t="str">
            <v>ELECTRONIC EQUIPMENT</v>
          </cell>
          <cell r="AA314" t="str">
            <v>United States</v>
          </cell>
          <cell r="AB314">
            <v>185997</v>
          </cell>
          <cell r="AC314" t="str">
            <v>W06535</v>
          </cell>
          <cell r="AD314">
            <v>185997</v>
          </cell>
          <cell r="AE314" t="str">
            <v>Specialty Contract</v>
          </cell>
          <cell r="AV314" t="str">
            <v>MexicoUTILITIES, ELECTRIC</v>
          </cell>
        </row>
        <row r="315">
          <cell r="T315">
            <v>616487412</v>
          </cell>
          <cell r="U315" t="str">
            <v>IH Acquisition Corp</v>
          </cell>
          <cell r="V315">
            <v>187142</v>
          </cell>
          <cell r="W315" t="str">
            <v>IH Acquisition Corp</v>
          </cell>
          <cell r="X315" t="str">
            <v>Existing Principal</v>
          </cell>
          <cell r="Y315" t="str">
            <v>Exposure Below $1M; Do Not Score</v>
          </cell>
          <cell r="Z315" t="str">
            <v>Core Commercial - (Corporate) or (Individual, Estate, Probate)</v>
          </cell>
          <cell r="AA315" t="str">
            <v>United States</v>
          </cell>
          <cell r="AB315">
            <v>187142</v>
          </cell>
          <cell r="AC315" t="str">
            <v>None - Private</v>
          </cell>
          <cell r="AD315">
            <v>187142</v>
          </cell>
          <cell r="AE315" t="str">
            <v>Core Commercial</v>
          </cell>
          <cell r="AF315" t="str">
            <v>Unassigned</v>
          </cell>
          <cell r="AV315" t="str">
            <v>MexicoUTILITIES, GAS</v>
          </cell>
        </row>
        <row r="316">
          <cell r="T316">
            <v>406495312</v>
          </cell>
          <cell r="U316" t="str">
            <v>Ramco-Gershenson Properties Trust</v>
          </cell>
          <cell r="V316">
            <v>187359</v>
          </cell>
          <cell r="W316" t="str">
            <v>Ramco-Gershenson Properties Trust</v>
          </cell>
          <cell r="X316" t="str">
            <v>Existing Principal</v>
          </cell>
          <cell r="Y316" t="str">
            <v>Exposure Below $1M; Do Not Score</v>
          </cell>
          <cell r="Z316" t="str">
            <v>Core Commercial - (Corporate) or (Individual, Estate, Probate)</v>
          </cell>
          <cell r="AA316" t="str">
            <v>United States</v>
          </cell>
          <cell r="AB316">
            <v>187359</v>
          </cell>
          <cell r="AC316" t="str">
            <v>None - Private</v>
          </cell>
          <cell r="AD316">
            <v>187359</v>
          </cell>
          <cell r="AE316" t="str">
            <v>Core Commercial</v>
          </cell>
          <cell r="AF316" t="str">
            <v>Unassigned</v>
          </cell>
          <cell r="AV316" t="str">
            <v>MexicoUNASSIGNED</v>
          </cell>
        </row>
        <row r="317">
          <cell r="T317">
            <v>804213111</v>
          </cell>
          <cell r="U317" t="str">
            <v>Milacron Marketing Co LLC</v>
          </cell>
          <cell r="V317">
            <v>187396</v>
          </cell>
          <cell r="W317" t="str">
            <v>Milacron Marketing Company LLC</v>
          </cell>
          <cell r="X317" t="str">
            <v>Existing Principal</v>
          </cell>
          <cell r="Y317" t="str">
            <v>Exposure Below $1M; Do Not Score</v>
          </cell>
          <cell r="Z317" t="str">
            <v>BUSINESS SERVICES</v>
          </cell>
          <cell r="AA317" t="str">
            <v>United States</v>
          </cell>
          <cell r="AB317">
            <v>187396</v>
          </cell>
          <cell r="AC317" t="str">
            <v>None - Private</v>
          </cell>
          <cell r="AD317">
            <v>187396</v>
          </cell>
          <cell r="AE317" t="str">
            <v>Core Commercial</v>
          </cell>
          <cell r="AV317" t="str">
            <v>MexicoLSF Commercial - (Corporate) or (Individual, Estate, Probate)</v>
          </cell>
        </row>
        <row r="318">
          <cell r="T318">
            <v>96513312</v>
          </cell>
          <cell r="U318" t="str">
            <v>Atmosphere Commercial Interiors, LLC</v>
          </cell>
          <cell r="V318">
            <v>187709</v>
          </cell>
          <cell r="W318" t="str">
            <v>Atmosphere Commercial Interiors, LLC</v>
          </cell>
          <cell r="X318" t="str">
            <v>Existing Principal</v>
          </cell>
          <cell r="Y318" t="str">
            <v>Exposure Below $1M; Do Not Score</v>
          </cell>
          <cell r="Z318" t="str">
            <v>FURNITURE &amp; APPLIANCES</v>
          </cell>
          <cell r="AA318" t="str">
            <v>United States</v>
          </cell>
          <cell r="AB318">
            <v>187709</v>
          </cell>
          <cell r="AC318" t="str">
            <v>None - Private</v>
          </cell>
          <cell r="AD318">
            <v>187709</v>
          </cell>
          <cell r="AE318" t="str">
            <v>Core Commercial</v>
          </cell>
          <cell r="AV318" t="str">
            <v>MexicoCore Commercial - (Corporate) or (Individual, Estate, Probate)</v>
          </cell>
        </row>
        <row r="319">
          <cell r="T319">
            <v>25218451</v>
          </cell>
          <cell r="U319" t="str">
            <v>LOMA LINDA UNIVERSITY</v>
          </cell>
          <cell r="V319">
            <v>187718</v>
          </cell>
          <cell r="W319" t="str">
            <v>Loma Linda University</v>
          </cell>
          <cell r="X319" t="str">
            <v>Existing Principal</v>
          </cell>
          <cell r="Y319" t="str">
            <v>Exposure Below $1M; Do Not Score</v>
          </cell>
          <cell r="Z319" t="str">
            <v>Core Commercial - (Corporate) or (Individual, Estate, Probate)</v>
          </cell>
          <cell r="AA319" t="str">
            <v>United States</v>
          </cell>
          <cell r="AB319">
            <v>187718</v>
          </cell>
          <cell r="AC319" t="str">
            <v>None - Private</v>
          </cell>
          <cell r="AD319">
            <v>187718</v>
          </cell>
          <cell r="AE319" t="str">
            <v>Core Commercial</v>
          </cell>
          <cell r="AV319" t="str">
            <v>MexicoSpecialty Commercial - (Corporate) or (Individual, Estate, Probate)</v>
          </cell>
        </row>
        <row r="320">
          <cell r="T320">
            <v>366515612</v>
          </cell>
          <cell r="U320" t="str">
            <v>Recess Holdings, Inc.</v>
          </cell>
          <cell r="V320">
            <v>187862</v>
          </cell>
          <cell r="W320" t="str">
            <v>Recess Holdings, Inc.</v>
          </cell>
          <cell r="X320" t="str">
            <v>Existing Principal</v>
          </cell>
          <cell r="Y320" t="str">
            <v>Exposure Below $1M; Do Not Score</v>
          </cell>
          <cell r="Z320" t="str">
            <v>Core Commercial - (Corporate) or (Individual, Estate, Probate)</v>
          </cell>
          <cell r="AA320" t="str">
            <v>United States</v>
          </cell>
          <cell r="AB320">
            <v>187862</v>
          </cell>
          <cell r="AC320" t="str">
            <v>None - Private</v>
          </cell>
          <cell r="AD320">
            <v>187862</v>
          </cell>
          <cell r="AE320" t="str">
            <v>Core Commercial</v>
          </cell>
          <cell r="AF320" t="str">
            <v>Unassigned</v>
          </cell>
          <cell r="AV320" t="str">
            <v>MexicoCONSTRUCTION</v>
          </cell>
        </row>
        <row r="321">
          <cell r="T321">
            <v>546507312</v>
          </cell>
          <cell r="U321" t="str">
            <v>AnchorBank, FSB</v>
          </cell>
          <cell r="V321">
            <v>188008</v>
          </cell>
          <cell r="W321" t="str">
            <v>Anchor Bancorp Wisconsin Inc.</v>
          </cell>
          <cell r="X321" t="str">
            <v>Existing Principal</v>
          </cell>
          <cell r="Y321" t="str">
            <v>Exposure Below $1M; Do Not Score</v>
          </cell>
          <cell r="Z321" t="str">
            <v>BANKS AND S&amp;LS</v>
          </cell>
          <cell r="AA321" t="str">
            <v>United States</v>
          </cell>
          <cell r="AB321">
            <v>188008</v>
          </cell>
          <cell r="AC321" t="str">
            <v>032839</v>
          </cell>
          <cell r="AD321">
            <v>188008</v>
          </cell>
          <cell r="AE321" t="str">
            <v>Core Commercial</v>
          </cell>
          <cell r="AV321" t="str">
            <v>MexicoMACHINERY &amp; EQUIPMENT</v>
          </cell>
        </row>
        <row r="322">
          <cell r="T322">
            <v>376528112</v>
          </cell>
          <cell r="U322" t="str">
            <v>Alorica Inc.</v>
          </cell>
          <cell r="V322">
            <v>188703</v>
          </cell>
          <cell r="W322" t="str">
            <v>Alorica Inc.</v>
          </cell>
          <cell r="X322" t="str">
            <v>Existing Principal</v>
          </cell>
          <cell r="Y322" t="str">
            <v>Exposure Below $1M; Do Not Score</v>
          </cell>
          <cell r="Z322" t="str">
            <v>Core Commercial - (Corporate) or (Individual, Estate, Probate)</v>
          </cell>
          <cell r="AA322" t="str">
            <v>United States</v>
          </cell>
          <cell r="AB322">
            <v>188703</v>
          </cell>
          <cell r="AC322" t="str">
            <v>None - Private</v>
          </cell>
          <cell r="AD322">
            <v>188703</v>
          </cell>
          <cell r="AE322" t="str">
            <v>Core Commercial</v>
          </cell>
          <cell r="AF322" t="str">
            <v>Unassigned</v>
          </cell>
          <cell r="AV322" t="str">
            <v>MexicoOIL, GAS &amp; COAL EXPL/PROD</v>
          </cell>
        </row>
        <row r="323">
          <cell r="T323">
            <v>99176732</v>
          </cell>
          <cell r="U323" t="str">
            <v>StandardAero Limited</v>
          </cell>
          <cell r="V323">
            <v>189974</v>
          </cell>
          <cell r="W323" t="str">
            <v>StandardAero Aviation Holdings, Inc.</v>
          </cell>
          <cell r="X323" t="str">
            <v>Existing Principal</v>
          </cell>
          <cell r="Y323" t="str">
            <v>Exposure Below $1M; Do Not Score</v>
          </cell>
          <cell r="Z323" t="str">
            <v>LESSORS</v>
          </cell>
          <cell r="AA323" t="str">
            <v>United States</v>
          </cell>
          <cell r="AB323">
            <v>189974</v>
          </cell>
          <cell r="AC323" t="str">
            <v>None - Private</v>
          </cell>
          <cell r="AD323">
            <v>189974</v>
          </cell>
          <cell r="AE323" t="str">
            <v>Core Commercial</v>
          </cell>
          <cell r="AF323" t="str">
            <v>Insurance &amp; Financial Services</v>
          </cell>
          <cell r="AV323" t="str">
            <v>North America Large FirmAEROSPACE &amp; DEFENSE</v>
          </cell>
          <cell r="AW323" t="str">
            <v>Business_Products</v>
          </cell>
        </row>
        <row r="324">
          <cell r="T324">
            <v>491967842</v>
          </cell>
          <cell r="U324" t="str">
            <v>Silver Tree Residential LLC</v>
          </cell>
          <cell r="V324">
            <v>190163</v>
          </cell>
          <cell r="W324" t="str">
            <v>Silver Tree Residential</v>
          </cell>
          <cell r="X324" t="str">
            <v>Existing Principal</v>
          </cell>
          <cell r="Y324" t="str">
            <v>Exposure Below $1M; Do Not Score</v>
          </cell>
          <cell r="Z324" t="str">
            <v>REAL ESTATE</v>
          </cell>
          <cell r="AA324" t="str">
            <v>United States</v>
          </cell>
          <cell r="AB324">
            <v>190163</v>
          </cell>
          <cell r="AC324" t="str">
            <v>None - Private</v>
          </cell>
          <cell r="AD324">
            <v>190163</v>
          </cell>
          <cell r="AE324" t="str">
            <v>Core Commercial</v>
          </cell>
          <cell r="AF324" t="str">
            <v>Real Estate &amp; REITs</v>
          </cell>
          <cell r="AV324" t="str">
            <v>North America Large FirmAGRICULTURE</v>
          </cell>
          <cell r="AW324" t="str">
            <v>Agriculture</v>
          </cell>
        </row>
        <row r="325">
          <cell r="T325">
            <v>199141732</v>
          </cell>
          <cell r="U325" t="str">
            <v>Obras de Ingenieria, S.A. (Obrainsa)</v>
          </cell>
          <cell r="V325">
            <v>190252</v>
          </cell>
          <cell r="W325" t="str">
            <v>Obras de Ingenieria, S.A (Obrainsa)</v>
          </cell>
          <cell r="X325" t="str">
            <v>Existing Principal</v>
          </cell>
          <cell r="Y325" t="str">
            <v>Exposure Below $1M; Do Not Score</v>
          </cell>
          <cell r="Z325" t="str">
            <v>CONSTRUCTION</v>
          </cell>
          <cell r="AA325" t="str">
            <v>Peru</v>
          </cell>
          <cell r="AB325">
            <v>190252</v>
          </cell>
          <cell r="AC325" t="str">
            <v>None - Private</v>
          </cell>
          <cell r="AD325">
            <v>190252</v>
          </cell>
          <cell r="AE325" t="str">
            <v>Specialty Contract</v>
          </cell>
          <cell r="AF325" t="str">
            <v>Engineering &amp; Construction</v>
          </cell>
          <cell r="AV325" t="str">
            <v>North America Large FirmAIR TRANSPORTATION</v>
          </cell>
          <cell r="AW325" t="str">
            <v>Transportation</v>
          </cell>
        </row>
        <row r="326">
          <cell r="T326">
            <v>61820842</v>
          </cell>
          <cell r="U326" t="str">
            <v>Hemlock Semiconductor Operations</v>
          </cell>
          <cell r="V326">
            <v>190939</v>
          </cell>
          <cell r="W326" t="str">
            <v>Hemlock Semiconductor Operations L.L.C</v>
          </cell>
          <cell r="X326" t="str">
            <v>Existing Principal</v>
          </cell>
          <cell r="Y326" t="str">
            <v>Exposure Below $1M; Do Not Score</v>
          </cell>
          <cell r="Z326" t="str">
            <v>SEMICONDUCTORS</v>
          </cell>
          <cell r="AA326" t="str">
            <v>United States</v>
          </cell>
          <cell r="AB326">
            <v>190939</v>
          </cell>
          <cell r="AC326" t="str">
            <v>None - Private</v>
          </cell>
          <cell r="AD326">
            <v>190939</v>
          </cell>
          <cell r="AE326" t="str">
            <v>Core Commercial</v>
          </cell>
          <cell r="AF326" t="str">
            <v>Electronics &amp; Semiconductor</v>
          </cell>
          <cell r="AV326" t="str">
            <v>North America Large FirmAPPAREL &amp; SHOES</v>
          </cell>
          <cell r="AW326" t="str">
            <v>Consumer_Products</v>
          </cell>
        </row>
        <row r="327">
          <cell r="T327">
            <v>549157132</v>
          </cell>
          <cell r="U327" t="str">
            <v>Hemlock Semiconductor Operations LLC</v>
          </cell>
          <cell r="V327">
            <v>190939</v>
          </cell>
          <cell r="W327" t="str">
            <v>Hemlock Semiconductor Operations L.L.C</v>
          </cell>
          <cell r="X327" t="str">
            <v>Existing Principal</v>
          </cell>
          <cell r="Y327" t="str">
            <v>Exposure Below $1M; Do Not Score</v>
          </cell>
          <cell r="Z327" t="str">
            <v>SEMICONDUCTORS</v>
          </cell>
          <cell r="AA327" t="str">
            <v>United States</v>
          </cell>
          <cell r="AB327">
            <v>190939</v>
          </cell>
          <cell r="AC327" t="str">
            <v>None - Private</v>
          </cell>
          <cell r="AD327">
            <v>190939</v>
          </cell>
          <cell r="AE327" t="str">
            <v>Core Commercial</v>
          </cell>
          <cell r="AF327" t="str">
            <v>Electronics &amp; Semiconductor</v>
          </cell>
          <cell r="AV327" t="str">
            <v>North America Large FirmAUTOMOTIVE</v>
          </cell>
          <cell r="AW327" t="str">
            <v>Auto</v>
          </cell>
        </row>
        <row r="328">
          <cell r="T328">
            <v>61816142</v>
          </cell>
          <cell r="U328" t="str">
            <v>HSC Holdings LLC</v>
          </cell>
          <cell r="V328">
            <v>190939</v>
          </cell>
          <cell r="W328" t="str">
            <v>Hemlock Semiconductor Operations L.L.C</v>
          </cell>
          <cell r="X328" t="str">
            <v>Existing Principal</v>
          </cell>
          <cell r="Y328" t="str">
            <v>Exposure Below $1M; Do Not Score</v>
          </cell>
          <cell r="Z328" t="str">
            <v>SEMICONDUCTORS</v>
          </cell>
          <cell r="AA328" t="str">
            <v>United States</v>
          </cell>
          <cell r="AB328">
            <v>190939</v>
          </cell>
          <cell r="AC328" t="str">
            <v>None - Private</v>
          </cell>
          <cell r="AD328">
            <v>190939</v>
          </cell>
          <cell r="AE328" t="str">
            <v>Core Commercial</v>
          </cell>
          <cell r="AF328" t="str">
            <v>Electronics &amp; Semiconductor</v>
          </cell>
          <cell r="AV328" t="str">
            <v>North America Large FirmBANKS AND S&amp;LS</v>
          </cell>
          <cell r="AW328" t="str">
            <v>Trade</v>
          </cell>
        </row>
        <row r="329">
          <cell r="T329">
            <v>749156432</v>
          </cell>
          <cell r="U329" t="str">
            <v>Driscoll's Inc.</v>
          </cell>
          <cell r="V329">
            <v>191128</v>
          </cell>
          <cell r="W329" t="str">
            <v>Driscoll Strawberry Associates, Inc.</v>
          </cell>
          <cell r="X329" t="str">
            <v>Existing Principal</v>
          </cell>
          <cell r="Y329" t="str">
            <v>Exposure Below $1M; Do Not Score</v>
          </cell>
          <cell r="Z329" t="str">
            <v>FOOD &amp; BEVERAGE</v>
          </cell>
          <cell r="AA329" t="str">
            <v>United States</v>
          </cell>
          <cell r="AB329">
            <v>191128</v>
          </cell>
          <cell r="AC329" t="str">
            <v>None - Private</v>
          </cell>
          <cell r="AD329">
            <v>191128</v>
          </cell>
          <cell r="AE329" t="str">
            <v>Core Commercial</v>
          </cell>
          <cell r="AF329" t="str">
            <v>Food Processing &amp; Distribution</v>
          </cell>
          <cell r="AV329" t="str">
            <v>North America Large FirmBROADCAST MEDIA</v>
          </cell>
          <cell r="AW329" t="str">
            <v>Communication</v>
          </cell>
        </row>
        <row r="330">
          <cell r="T330">
            <v>101068191</v>
          </cell>
          <cell r="U330" t="str">
            <v>THE WILLIAMS COMPANIES, INC.</v>
          </cell>
          <cell r="V330">
            <v>192032</v>
          </cell>
          <cell r="W330" t="str">
            <v>Williams Partners L.P.</v>
          </cell>
          <cell r="X330" t="str">
            <v>Existing Principal</v>
          </cell>
          <cell r="Y330" t="str">
            <v>Exposure Below $1M; Do Not Score</v>
          </cell>
          <cell r="Z330" t="str">
            <v>OIL REFINING</v>
          </cell>
          <cell r="AA330" t="str">
            <v>United States</v>
          </cell>
          <cell r="AB330">
            <v>192032</v>
          </cell>
          <cell r="AC330" t="str">
            <v>N11114</v>
          </cell>
          <cell r="AD330">
            <v>192032</v>
          </cell>
          <cell r="AE330" t="str">
            <v>Core Commercial</v>
          </cell>
          <cell r="AV330" t="str">
            <v>North America Large FirmBUSINESS PRODUCTS WHSL</v>
          </cell>
          <cell r="AW330" t="str">
            <v>Business_Products</v>
          </cell>
        </row>
        <row r="331">
          <cell r="T331">
            <v>565659721</v>
          </cell>
          <cell r="U331" t="str">
            <v>Williams Partners L.P.</v>
          </cell>
          <cell r="V331">
            <v>192032</v>
          </cell>
          <cell r="W331" t="str">
            <v>Williams Partners L.P.</v>
          </cell>
          <cell r="X331" t="str">
            <v>Existing Principal</v>
          </cell>
          <cell r="Y331" t="str">
            <v>Exposure Below $1M; Do Not Score</v>
          </cell>
          <cell r="Z331" t="str">
            <v>OIL REFINING</v>
          </cell>
          <cell r="AA331" t="str">
            <v>United States</v>
          </cell>
          <cell r="AB331">
            <v>192032</v>
          </cell>
          <cell r="AC331" t="str">
            <v>N11114</v>
          </cell>
          <cell r="AD331">
            <v>192032</v>
          </cell>
          <cell r="AE331" t="str">
            <v>Core Commercial</v>
          </cell>
          <cell r="AV331" t="str">
            <v>North America Large FirmBUSINESS SERVICES</v>
          </cell>
          <cell r="AW331" t="str">
            <v>Business_Products</v>
          </cell>
        </row>
        <row r="332">
          <cell r="T332">
            <v>549175232</v>
          </cell>
          <cell r="U332" t="str">
            <v>GSFS-USA Holding LLC</v>
          </cell>
          <cell r="V332">
            <v>192081</v>
          </cell>
          <cell r="W332" t="str">
            <v>GSFS-USA Holding LLC</v>
          </cell>
          <cell r="X332" t="str">
            <v>Existing Principal</v>
          </cell>
          <cell r="Y332" t="str">
            <v>Exposure Below $1M; Do Not Score</v>
          </cell>
          <cell r="Z332" t="str">
            <v>FINANCE NEC</v>
          </cell>
          <cell r="AA332" t="str">
            <v>United States</v>
          </cell>
          <cell r="AB332">
            <v>192081</v>
          </cell>
          <cell r="AC332" t="str">
            <v>None - Private</v>
          </cell>
          <cell r="AD332">
            <v>192081</v>
          </cell>
          <cell r="AE332" t="str">
            <v>Core Commercial</v>
          </cell>
          <cell r="AF332" t="str">
            <v>Insurance &amp; Financial Services</v>
          </cell>
          <cell r="AV332" t="str">
            <v>North America Large FirmCABLE TV</v>
          </cell>
          <cell r="AW332" t="str">
            <v>Communication</v>
          </cell>
        </row>
        <row r="333">
          <cell r="T333">
            <v>425263551</v>
          </cell>
          <cell r="U333" t="str">
            <v>PPC LUBRICANTS</v>
          </cell>
          <cell r="V333">
            <v>192412</v>
          </cell>
          <cell r="W333" t="str">
            <v>PPC Lubricants, Inc.</v>
          </cell>
          <cell r="X333" t="str">
            <v>Existing Principal</v>
          </cell>
          <cell r="Y333" t="str">
            <v>Exposure Below $1M; Do Not Score</v>
          </cell>
          <cell r="Z333" t="str">
            <v>Core Commercial - (Corporate) or (Individual, Estate, Probate)</v>
          </cell>
          <cell r="AA333" t="str">
            <v>United States</v>
          </cell>
          <cell r="AB333">
            <v>192412</v>
          </cell>
          <cell r="AC333" t="str">
            <v>None - Private</v>
          </cell>
          <cell r="AD333">
            <v>192412</v>
          </cell>
          <cell r="AE333" t="str">
            <v>Core Commercial</v>
          </cell>
          <cell r="AF333" t="str">
            <v>Unassigned</v>
          </cell>
          <cell r="AV333" t="str">
            <v>North America Large FirmCHEMICALS</v>
          </cell>
          <cell r="AW333" t="str">
            <v>Business_Products</v>
          </cell>
        </row>
        <row r="334">
          <cell r="T334">
            <v>329186832</v>
          </cell>
          <cell r="U334" t="str">
            <v>J.D. Power and Subsidiaries</v>
          </cell>
          <cell r="V334">
            <v>192605</v>
          </cell>
          <cell r="W334" t="str">
            <v>J.D. Power and Subsidiaries</v>
          </cell>
          <cell r="X334" t="str">
            <v>Existing Principal</v>
          </cell>
          <cell r="Y334" t="str">
            <v>Exposure Below $1M; Do Not Score</v>
          </cell>
          <cell r="Z334" t="str">
            <v>CONSUMER SERVICES</v>
          </cell>
          <cell r="AA334" t="str">
            <v>United States</v>
          </cell>
          <cell r="AB334">
            <v>192605</v>
          </cell>
          <cell r="AC334" t="str">
            <v>None - Private</v>
          </cell>
          <cell r="AD334">
            <v>192605</v>
          </cell>
          <cell r="AE334" t="str">
            <v>Core Commercial</v>
          </cell>
          <cell r="AF334" t="str">
            <v>Retail</v>
          </cell>
          <cell r="AV334" t="str">
            <v>North America Large FirmCOMPUTER HARDWARE</v>
          </cell>
          <cell r="AW334" t="str">
            <v>HiTech</v>
          </cell>
        </row>
        <row r="335">
          <cell r="T335">
            <v>849204532</v>
          </cell>
          <cell r="U335" t="str">
            <v>Hakkasan Limited</v>
          </cell>
          <cell r="V335">
            <v>193377</v>
          </cell>
          <cell r="W335" t="str">
            <v>Hakkasan Limited</v>
          </cell>
          <cell r="X335" t="str">
            <v>Existing Principal</v>
          </cell>
          <cell r="Y335" t="str">
            <v>Exposure Below $1M; Do Not Score</v>
          </cell>
          <cell r="Z335" t="str">
            <v>ENTERTAINMENT &amp; LEISURE</v>
          </cell>
          <cell r="AA335" t="str">
            <v>United States</v>
          </cell>
          <cell r="AB335">
            <v>193377</v>
          </cell>
          <cell r="AC335" t="str">
            <v>None - Private</v>
          </cell>
          <cell r="AD335">
            <v>193377</v>
          </cell>
          <cell r="AE335" t="str">
            <v>Core Commercial</v>
          </cell>
          <cell r="AF335" t="str">
            <v>Hospitality &amp; Gaming</v>
          </cell>
          <cell r="AV335" t="str">
            <v>North America Large FirmCOMPUTER SOFTWARE</v>
          </cell>
          <cell r="AW335" t="str">
            <v>HiTech</v>
          </cell>
        </row>
        <row r="336">
          <cell r="T336">
            <v>489209332</v>
          </cell>
          <cell r="U336" t="str">
            <v>Mandel Group, Inc.</v>
          </cell>
          <cell r="V336">
            <v>193525</v>
          </cell>
          <cell r="W336" t="str">
            <v>Mandel Group, Inc.</v>
          </cell>
          <cell r="X336" t="str">
            <v>Existing Principal</v>
          </cell>
          <cell r="Y336" t="str">
            <v>Exposure Below $1M; Do Not Score</v>
          </cell>
          <cell r="Z336" t="str">
            <v>REAL ESTATE</v>
          </cell>
          <cell r="AA336" t="str">
            <v>United States</v>
          </cell>
          <cell r="AB336">
            <v>193525</v>
          </cell>
          <cell r="AC336" t="str">
            <v>None - Private</v>
          </cell>
          <cell r="AD336">
            <v>193525</v>
          </cell>
          <cell r="AE336" t="str">
            <v>Core Commercial</v>
          </cell>
          <cell r="AV336" t="str">
            <v>North America Large FirmCONSTRUCTION MATERIALS</v>
          </cell>
          <cell r="AW336" t="str">
            <v>Construction</v>
          </cell>
        </row>
        <row r="337">
          <cell r="T337">
            <v>579209732</v>
          </cell>
          <cell r="U337" t="str">
            <v>NABCO</v>
          </cell>
          <cell r="V337">
            <v>193554</v>
          </cell>
          <cell r="W337" t="str">
            <v>NABCO Systems LLC</v>
          </cell>
          <cell r="X337" t="str">
            <v>Existing Principal</v>
          </cell>
          <cell r="Y337" t="str">
            <v>Exposure Below $1M; Do Not Score</v>
          </cell>
          <cell r="Z337" t="str">
            <v>BUSINESS PRODUCTS WHSL</v>
          </cell>
          <cell r="AA337" t="str">
            <v>United States</v>
          </cell>
          <cell r="AB337">
            <v>193554</v>
          </cell>
          <cell r="AC337" t="str">
            <v>None - Private</v>
          </cell>
          <cell r="AD337">
            <v>193554</v>
          </cell>
          <cell r="AE337" t="str">
            <v>Core Commercial</v>
          </cell>
          <cell r="AV337" t="str">
            <v>North America Large FirmCONSUMER DURABLES</v>
          </cell>
          <cell r="AW337" t="str">
            <v>Consumer_Products</v>
          </cell>
        </row>
        <row r="338">
          <cell r="T338">
            <v>639232932</v>
          </cell>
          <cell r="U338" t="str">
            <v>Acrow Corporation of America and Subsidiaries</v>
          </cell>
          <cell r="V338">
            <v>194268</v>
          </cell>
          <cell r="W338" t="str">
            <v>Acrow Corporation of America</v>
          </cell>
          <cell r="X338" t="str">
            <v>Existing Principal</v>
          </cell>
          <cell r="Y338" t="str">
            <v>Exposure Below $1M; Do Not Score</v>
          </cell>
          <cell r="Z338" t="str">
            <v>CONSTRUCTION</v>
          </cell>
          <cell r="AA338" t="str">
            <v>United States</v>
          </cell>
          <cell r="AB338">
            <v>194268</v>
          </cell>
          <cell r="AC338" t="str">
            <v>None - Private</v>
          </cell>
          <cell r="AD338">
            <v>194268</v>
          </cell>
          <cell r="AE338" t="str">
            <v>Specialty Contract</v>
          </cell>
          <cell r="AF338" t="str">
            <v>Engineering &amp; Construction</v>
          </cell>
          <cell r="AV338" t="str">
            <v>North America Large FirmCONSUMER DURABLES RETL/WHSL</v>
          </cell>
          <cell r="AW338" t="str">
            <v>Consumer_Products</v>
          </cell>
        </row>
        <row r="339">
          <cell r="T339">
            <v>649225332</v>
          </cell>
          <cell r="U339" t="str">
            <v>Maquinas SanMartim Ltda</v>
          </cell>
          <cell r="V339">
            <v>194269</v>
          </cell>
          <cell r="W339" t="str">
            <v>Maquinas SanMartim Ltda</v>
          </cell>
          <cell r="X339" t="str">
            <v>Existing Principal</v>
          </cell>
          <cell r="Y339" t="str">
            <v>Exposure Below $1M; Do Not Score</v>
          </cell>
          <cell r="Z339" t="str">
            <v>MACHINERY &amp; EQUIPMENT</v>
          </cell>
          <cell r="AA339" t="str">
            <v>Brazil</v>
          </cell>
          <cell r="AB339">
            <v>194269</v>
          </cell>
          <cell r="AC339" t="str">
            <v>None - Private</v>
          </cell>
          <cell r="AD339">
            <v>194269</v>
          </cell>
          <cell r="AE339" t="str">
            <v>Specialty Commercial</v>
          </cell>
          <cell r="AF339" t="str">
            <v>Machinery &amp; Industrial</v>
          </cell>
          <cell r="AV339" t="str">
            <v>North America Large FirmCONSUMER PRODUCTS</v>
          </cell>
          <cell r="AW339" t="str">
            <v>Consumer_Products</v>
          </cell>
        </row>
        <row r="340">
          <cell r="T340">
            <v>109234332</v>
          </cell>
          <cell r="U340" t="str">
            <v>NSH Services, Inc.</v>
          </cell>
          <cell r="V340">
            <v>194410</v>
          </cell>
          <cell r="W340" t="str">
            <v>NSH Services, Inc.</v>
          </cell>
          <cell r="X340" t="str">
            <v>Existing Principal</v>
          </cell>
          <cell r="Y340" t="str">
            <v>Exposure Below $1M; Do Not Score</v>
          </cell>
          <cell r="Z340" t="str">
            <v>Core Commercial - (Corporate) or (Individual, Estate, Probate)</v>
          </cell>
          <cell r="AA340" t="str">
            <v>United States</v>
          </cell>
          <cell r="AB340">
            <v>194410</v>
          </cell>
          <cell r="AC340" t="str">
            <v>None - Private</v>
          </cell>
          <cell r="AD340">
            <v>194410</v>
          </cell>
          <cell r="AE340" t="str">
            <v>Core Commercial</v>
          </cell>
          <cell r="AF340" t="str">
            <v>Unassigned</v>
          </cell>
          <cell r="AV340" t="str">
            <v>North America Large FirmCONSUMER PRODUCTS RETL/WHSL</v>
          </cell>
          <cell r="AW340" t="str">
            <v>Consumer_Products</v>
          </cell>
        </row>
        <row r="341">
          <cell r="T341">
            <v>89261132</v>
          </cell>
          <cell r="U341" t="str">
            <v>MBF Auto Re,LLC</v>
          </cell>
          <cell r="V341">
            <v>195433</v>
          </cell>
          <cell r="W341" t="str">
            <v>MBF Auto, LLC</v>
          </cell>
          <cell r="X341" t="str">
            <v>Existing Principal</v>
          </cell>
          <cell r="Y341" t="str">
            <v>Exposure Below $1M; Do Not Score</v>
          </cell>
          <cell r="Z341" t="str">
            <v>CONSUMER DURABLES RETL/WHSL</v>
          </cell>
          <cell r="AA341" t="str">
            <v>United States</v>
          </cell>
          <cell r="AB341">
            <v>195433</v>
          </cell>
          <cell r="AC341" t="str">
            <v>None - Private</v>
          </cell>
          <cell r="AD341">
            <v>195433</v>
          </cell>
          <cell r="AE341" t="str">
            <v>Core Commercial</v>
          </cell>
          <cell r="AF341" t="str">
            <v>Retail</v>
          </cell>
          <cell r="AV341" t="str">
            <v>North America Large FirmCONSUMER SERVICES</v>
          </cell>
          <cell r="AW341" t="str">
            <v>Consumer_Products</v>
          </cell>
        </row>
        <row r="342">
          <cell r="T342">
            <v>329269932</v>
          </cell>
          <cell r="U342" t="str">
            <v>HRP Brownsville LLC</v>
          </cell>
          <cell r="V342">
            <v>195908</v>
          </cell>
          <cell r="W342" t="str">
            <v>HRP Brownsville LLC</v>
          </cell>
          <cell r="X342" t="str">
            <v>Existing Principal</v>
          </cell>
          <cell r="Y342" t="str">
            <v>Exposure Below $1M; Do Not Score</v>
          </cell>
          <cell r="Z342" t="str">
            <v>UTILITIES NEC</v>
          </cell>
          <cell r="AA342" t="str">
            <v>United States</v>
          </cell>
          <cell r="AB342">
            <v>195908</v>
          </cell>
          <cell r="AC342" t="str">
            <v>None - Private</v>
          </cell>
          <cell r="AD342">
            <v>195908</v>
          </cell>
          <cell r="AE342" t="str">
            <v>Core Commercial</v>
          </cell>
          <cell r="AF342" t="str">
            <v>Electric, Gas &amp; Water Utilities</v>
          </cell>
          <cell r="AV342" t="str">
            <v>North America Large FirmELECTRICAL EQUIPMENT</v>
          </cell>
          <cell r="AW342" t="str">
            <v>HiTech</v>
          </cell>
        </row>
        <row r="343">
          <cell r="T343">
            <v>199273532</v>
          </cell>
          <cell r="U343" t="str">
            <v>DTC Logistics, LLC</v>
          </cell>
          <cell r="V343">
            <v>196250</v>
          </cell>
          <cell r="W343" t="str">
            <v>DTC Logistics, LLC</v>
          </cell>
          <cell r="X343" t="str">
            <v>Existing Principal</v>
          </cell>
          <cell r="Y343" t="str">
            <v>Exposure Below $1M; Do Not Score</v>
          </cell>
          <cell r="Z343" t="str">
            <v>TRANSPORTATION</v>
          </cell>
          <cell r="AA343" t="str">
            <v>United States</v>
          </cell>
          <cell r="AB343">
            <v>196250</v>
          </cell>
          <cell r="AC343" t="str">
            <v>None - Private</v>
          </cell>
          <cell r="AD343">
            <v>196250</v>
          </cell>
          <cell r="AE343" t="str">
            <v>Core Commercial</v>
          </cell>
          <cell r="AF343" t="str">
            <v>Rail, Trucking &amp; Transport Services</v>
          </cell>
          <cell r="AV343" t="str">
            <v>North America Large FirmELECTRONIC EQUIPMENT</v>
          </cell>
          <cell r="AW343" t="str">
            <v>HiTech</v>
          </cell>
        </row>
        <row r="344">
          <cell r="T344">
            <v>629273332</v>
          </cell>
          <cell r="U344" t="str">
            <v>ecoATM, LLC</v>
          </cell>
          <cell r="V344">
            <v>196424</v>
          </cell>
          <cell r="W344" t="str">
            <v>ecoATM, LLC</v>
          </cell>
          <cell r="X344" t="str">
            <v>Existing Principal</v>
          </cell>
          <cell r="Y344" t="str">
            <v>Exposure Below $1M; Do Not Score</v>
          </cell>
          <cell r="Z344" t="str">
            <v>BUSINESS SERVICES</v>
          </cell>
          <cell r="AA344" t="str">
            <v>United States</v>
          </cell>
          <cell r="AB344">
            <v>196424</v>
          </cell>
          <cell r="AC344" t="str">
            <v>None - Private</v>
          </cell>
          <cell r="AD344">
            <v>196424</v>
          </cell>
          <cell r="AE344" t="str">
            <v>Core Commercial</v>
          </cell>
          <cell r="AF344" t="str">
            <v>Business Services</v>
          </cell>
          <cell r="AV344" t="str">
            <v>North America Large FirmENTERTAINMENT &amp; LEISURE</v>
          </cell>
          <cell r="AW344" t="str">
            <v>Services</v>
          </cell>
        </row>
        <row r="345">
          <cell r="T345">
            <v>889276432</v>
          </cell>
          <cell r="U345" t="str">
            <v>New Diversey</v>
          </cell>
          <cell r="V345">
            <v>197536</v>
          </cell>
          <cell r="W345" t="str">
            <v>New Diversey</v>
          </cell>
          <cell r="X345" t="str">
            <v>Existing Principal</v>
          </cell>
          <cell r="Y345" t="str">
            <v>Exposure Below $1M; Do Not Score</v>
          </cell>
          <cell r="Z345" t="str">
            <v>CHEMICALS</v>
          </cell>
          <cell r="AA345" t="str">
            <v>United States</v>
          </cell>
          <cell r="AB345">
            <v>197536</v>
          </cell>
          <cell r="AC345" t="str">
            <v>None - Private</v>
          </cell>
          <cell r="AD345">
            <v>197536</v>
          </cell>
          <cell r="AE345" t="str">
            <v>Core Commercial</v>
          </cell>
          <cell r="AF345" t="str">
            <v>Chemical Industry</v>
          </cell>
          <cell r="AV345" t="str">
            <v>North America Large FirmFINANCE COMPANIES</v>
          </cell>
          <cell r="AW345" t="str">
            <v>Trade</v>
          </cell>
        </row>
        <row r="346">
          <cell r="T346">
            <v>919275132</v>
          </cell>
          <cell r="U346" t="str">
            <v>ILG, Inc.</v>
          </cell>
          <cell r="V346">
            <v>197917</v>
          </cell>
          <cell r="W346" t="str">
            <v>ILG, Inc.</v>
          </cell>
          <cell r="X346" t="str">
            <v>Existing Principal</v>
          </cell>
          <cell r="Y346" t="str">
            <v>Exposure Below $1M; Do Not Score</v>
          </cell>
          <cell r="Z346" t="str">
            <v>REAL ESTATE</v>
          </cell>
          <cell r="AA346" t="str">
            <v>United States</v>
          </cell>
          <cell r="AB346">
            <v>197917</v>
          </cell>
          <cell r="AC346" t="str">
            <v>N18604</v>
          </cell>
          <cell r="AD346">
            <v>197917</v>
          </cell>
          <cell r="AE346" t="str">
            <v>Core Commercial</v>
          </cell>
          <cell r="AV346" t="str">
            <v>North America Large FirmFINANCE NEC</v>
          </cell>
          <cell r="AW346" t="str">
            <v>Trade</v>
          </cell>
        </row>
        <row r="347">
          <cell r="T347">
            <v>131682242</v>
          </cell>
          <cell r="U347" t="str">
            <v>Steward Health Care System</v>
          </cell>
          <cell r="V347">
            <v>197995</v>
          </cell>
          <cell r="W347" t="str">
            <v>Steward Health Care System</v>
          </cell>
          <cell r="X347" t="str">
            <v>Existing Principal</v>
          </cell>
          <cell r="Y347" t="str">
            <v>Exposure Below $1M; Do Not Score</v>
          </cell>
          <cell r="Z347" t="str">
            <v>MEDICAL SERVICES</v>
          </cell>
          <cell r="AA347" t="str">
            <v>United States</v>
          </cell>
          <cell r="AB347">
            <v>197995</v>
          </cell>
          <cell r="AC347" t="str">
            <v>None - Private</v>
          </cell>
          <cell r="AD347">
            <v>197995</v>
          </cell>
          <cell r="AE347" t="str">
            <v>Core Commercial</v>
          </cell>
          <cell r="AF347" t="str">
            <v>Hospital &amp; Medical Services</v>
          </cell>
          <cell r="AV347" t="str">
            <v>North America Large FirmFOOD &amp; BEVERAGE</v>
          </cell>
          <cell r="AW347" t="str">
            <v>Consumer_Products</v>
          </cell>
        </row>
        <row r="348">
          <cell r="T348">
            <v>181716942</v>
          </cell>
          <cell r="U348" t="str">
            <v>Omni Workspace Company, LLC</v>
          </cell>
          <cell r="V348">
            <v>199024</v>
          </cell>
          <cell r="W348" t="str">
            <v>Omni Workspace Company, LLC</v>
          </cell>
          <cell r="X348" t="str">
            <v>Existing Principal</v>
          </cell>
          <cell r="Y348" t="str">
            <v>Exposure Below $1M; Do Not Score</v>
          </cell>
          <cell r="Z348" t="str">
            <v>BUSINESS SERVICES</v>
          </cell>
          <cell r="AA348" t="str">
            <v>United States</v>
          </cell>
          <cell r="AB348">
            <v>199024</v>
          </cell>
          <cell r="AC348" t="str">
            <v>None - Private</v>
          </cell>
          <cell r="AD348">
            <v>199024</v>
          </cell>
          <cell r="AE348" t="str">
            <v>Core Commercial</v>
          </cell>
          <cell r="AF348" t="str">
            <v>Business Services</v>
          </cell>
          <cell r="AV348" t="str">
            <v>North America Large FirmFOOD &amp; BEVERAGE RETL/WHSL</v>
          </cell>
          <cell r="AW348" t="str">
            <v>Consumer_Products</v>
          </cell>
        </row>
        <row r="349">
          <cell r="T349">
            <v>751718542</v>
          </cell>
          <cell r="U349" t="str">
            <v>HFOTCO LLC</v>
          </cell>
          <cell r="V349">
            <v>199314</v>
          </cell>
          <cell r="W349" t="str">
            <v>SemGroup Corporation</v>
          </cell>
          <cell r="X349" t="str">
            <v>Existing Principal</v>
          </cell>
          <cell r="Y349" t="str">
            <v>Exposure Below $1M; Do Not Score</v>
          </cell>
          <cell r="Z349" t="str">
            <v>BUSINESS PRODUCTS WHSL</v>
          </cell>
          <cell r="AA349" t="str">
            <v>United States</v>
          </cell>
          <cell r="AB349">
            <v>199314</v>
          </cell>
          <cell r="AC349" t="str">
            <v>N19879</v>
          </cell>
          <cell r="AD349">
            <v>199314</v>
          </cell>
          <cell r="AE349" t="str">
            <v>Core Commercial</v>
          </cell>
          <cell r="AF349" t="str">
            <v>Electric, Gas &amp; Water Utilities</v>
          </cell>
          <cell r="AV349" t="str">
            <v>North America Large FirmFURNITURE &amp; APPLIANCES</v>
          </cell>
          <cell r="AW349" t="str">
            <v>Consumer_Products</v>
          </cell>
        </row>
        <row r="350">
          <cell r="T350">
            <v>21744542</v>
          </cell>
          <cell r="U350" t="str">
            <v>Flat Rate Movers, Ltd.</v>
          </cell>
          <cell r="V350">
            <v>199550</v>
          </cell>
          <cell r="W350" t="str">
            <v>Flat Rate Movers, Ltd.</v>
          </cell>
          <cell r="X350" t="str">
            <v>Existing Principal</v>
          </cell>
          <cell r="Y350" t="str">
            <v>Exposure Below $1M; Do Not Score</v>
          </cell>
          <cell r="Z350" t="str">
            <v>BUSINESS SERVICES</v>
          </cell>
          <cell r="AA350" t="str">
            <v>United States</v>
          </cell>
          <cell r="AB350">
            <v>199550</v>
          </cell>
          <cell r="AC350" t="str">
            <v>None - Private</v>
          </cell>
          <cell r="AD350">
            <v>199550</v>
          </cell>
          <cell r="AE350" t="str">
            <v>Core Commercial</v>
          </cell>
          <cell r="AV350" t="str">
            <v>North America Large FirmHOTELS &amp; RESTAURANTS</v>
          </cell>
          <cell r="AW350" t="str">
            <v>Services</v>
          </cell>
        </row>
        <row r="351">
          <cell r="T351">
            <v>181738842</v>
          </cell>
          <cell r="U351" t="str">
            <v>Washoe County School District</v>
          </cell>
          <cell r="V351">
            <v>199654</v>
          </cell>
          <cell r="W351" t="str">
            <v>Washoe County School District</v>
          </cell>
          <cell r="X351" t="str">
            <v>Existing Principal</v>
          </cell>
          <cell r="Y351" t="str">
            <v>Exposure Below $1M; Do Not Score</v>
          </cell>
          <cell r="Z351" t="str">
            <v>Core Commercial - (Corporate) or (Individual, Estate, Probate)</v>
          </cell>
          <cell r="AA351" t="str">
            <v>United States</v>
          </cell>
          <cell r="AB351">
            <v>199654</v>
          </cell>
          <cell r="AC351" t="str">
            <v>None - Private</v>
          </cell>
          <cell r="AD351">
            <v>199654</v>
          </cell>
          <cell r="AE351" t="str">
            <v>Core Commercial</v>
          </cell>
          <cell r="AF351" t="str">
            <v>Unassigned</v>
          </cell>
          <cell r="AV351" t="str">
            <v>North America Large FirmINSURANCE - LIFE</v>
          </cell>
          <cell r="AW351" t="str">
            <v>Trade</v>
          </cell>
        </row>
        <row r="352">
          <cell r="T352">
            <v>481665442</v>
          </cell>
          <cell r="U352" t="str">
            <v>Thyssenkrupp AG</v>
          </cell>
          <cell r="V352">
            <v>197406</v>
          </cell>
          <cell r="W352" t="str">
            <v>Thyssenkrupp AG</v>
          </cell>
          <cell r="X352" t="str">
            <v>Existing Principal</v>
          </cell>
          <cell r="Y352" t="str">
            <v>Exposure Below $1M; Do Not Score</v>
          </cell>
          <cell r="Z352" t="str">
            <v>BUSINESS PRODUCTS WHSL</v>
          </cell>
          <cell r="AA352" t="str">
            <v>Germany</v>
          </cell>
          <cell r="AB352">
            <v>199700</v>
          </cell>
          <cell r="AE352" t="str">
            <v>Specialty Commercial</v>
          </cell>
          <cell r="AV352" t="str">
            <v>North America Large FirmINSURANCE - PROP/CAS/HEALTH</v>
          </cell>
          <cell r="AW352" t="str">
            <v>Trade</v>
          </cell>
        </row>
        <row r="353">
          <cell r="T353">
            <v>481844942</v>
          </cell>
          <cell r="U353" t="str">
            <v>Thyssenkrupp Elevadores, S.A. (Guatemala)</v>
          </cell>
          <cell r="V353">
            <v>199700</v>
          </cell>
          <cell r="W353" t="str">
            <v>Thyssenkrupp AG</v>
          </cell>
          <cell r="X353" t="str">
            <v>Existing Principal</v>
          </cell>
          <cell r="Y353" t="str">
            <v>Exposure Below $1M; Do Not Score</v>
          </cell>
          <cell r="Z353" t="str">
            <v>BUSINESS PRODUCTS WHSL</v>
          </cell>
          <cell r="AA353" t="str">
            <v>Guatemala</v>
          </cell>
          <cell r="AB353">
            <v>199700</v>
          </cell>
          <cell r="AE353" t="str">
            <v>Specialty Commercial</v>
          </cell>
          <cell r="AV353" t="str">
            <v>North America Large FirmINVESTMENT MANAGEMENT</v>
          </cell>
          <cell r="AW353" t="str">
            <v>Trade</v>
          </cell>
        </row>
        <row r="354">
          <cell r="T354">
            <v>221969942</v>
          </cell>
          <cell r="U354" t="str">
            <v>Thyssenkrupp Elevadores, S.A. (Panama)</v>
          </cell>
          <cell r="V354">
            <v>199700</v>
          </cell>
          <cell r="W354" t="str">
            <v>Thyssenkrupp AG</v>
          </cell>
          <cell r="X354" t="str">
            <v>Existing Principal</v>
          </cell>
          <cell r="Y354" t="str">
            <v>Exposure Below $1M; Do Not Score</v>
          </cell>
          <cell r="Z354" t="str">
            <v>BUSINESS PRODUCTS WHSL</v>
          </cell>
          <cell r="AA354" t="str">
            <v>Panama</v>
          </cell>
          <cell r="AB354">
            <v>199700</v>
          </cell>
          <cell r="AE354" t="str">
            <v>Specialty Commercial</v>
          </cell>
          <cell r="AV354" t="str">
            <v>North America Large FirmLESSORS</v>
          </cell>
          <cell r="AW354" t="str">
            <v>Trade</v>
          </cell>
        </row>
        <row r="355">
          <cell r="T355">
            <v>31764542</v>
          </cell>
          <cell r="U355" t="str">
            <v>Zerto Inc.</v>
          </cell>
          <cell r="V355">
            <v>200240</v>
          </cell>
          <cell r="W355" t="str">
            <v>Zerto Inc.</v>
          </cell>
          <cell r="X355" t="str">
            <v>Existing Principal</v>
          </cell>
          <cell r="Y355" t="str">
            <v>Exposure Below $1M; Do Not Score</v>
          </cell>
          <cell r="Z355" t="str">
            <v>Core Commercial - (Corporate) or (Individual, Estate, Probate)</v>
          </cell>
          <cell r="AA355" t="str">
            <v>United States</v>
          </cell>
          <cell r="AB355">
            <v>200240</v>
          </cell>
          <cell r="AC355" t="str">
            <v>None - Private</v>
          </cell>
          <cell r="AD355">
            <v>200240</v>
          </cell>
          <cell r="AE355" t="str">
            <v>Core Commercial</v>
          </cell>
          <cell r="AV355" t="str">
            <v>North America Large FirmLUMBER &amp; FORESTRY</v>
          </cell>
          <cell r="AW355" t="str">
            <v>Business_Products</v>
          </cell>
        </row>
        <row r="356">
          <cell r="T356">
            <v>191766042</v>
          </cell>
          <cell r="U356" t="str">
            <v>Alltran Education, Inc.</v>
          </cell>
          <cell r="V356">
            <v>200340</v>
          </cell>
          <cell r="W356" t="str">
            <v>United Recovery Systems</v>
          </cell>
          <cell r="X356" t="str">
            <v>Existing Principal</v>
          </cell>
          <cell r="Y356" t="str">
            <v>Exposure Below $1M; Do Not Score</v>
          </cell>
          <cell r="Z356" t="str">
            <v>BUSINESS SERVICES</v>
          </cell>
          <cell r="AA356" t="str">
            <v>United States</v>
          </cell>
          <cell r="AB356">
            <v>200340</v>
          </cell>
          <cell r="AC356" t="str">
            <v>None - Private</v>
          </cell>
          <cell r="AD356">
            <v>200340</v>
          </cell>
          <cell r="AE356" t="str">
            <v>Core Commercial</v>
          </cell>
          <cell r="AF356" t="str">
            <v>Business Services</v>
          </cell>
          <cell r="AV356" t="str">
            <v>North America Large FirmMEASURE &amp; TEST EQUIPMENT</v>
          </cell>
          <cell r="AW356" t="str">
            <v>Business_Products</v>
          </cell>
        </row>
        <row r="357">
          <cell r="T357">
            <v>201765742</v>
          </cell>
          <cell r="U357" t="str">
            <v>Rosemont Copper Company</v>
          </cell>
          <cell r="V357">
            <v>200345</v>
          </cell>
          <cell r="W357" t="str">
            <v>Rosemont Copper Company</v>
          </cell>
          <cell r="X357" t="str">
            <v>Existing Principal</v>
          </cell>
          <cell r="Y357" t="str">
            <v>Exposure Below $1M; Do Not Score</v>
          </cell>
          <cell r="Z357" t="str">
            <v>MINING</v>
          </cell>
          <cell r="AA357" t="str">
            <v>United States</v>
          </cell>
          <cell r="AB357">
            <v>200345</v>
          </cell>
          <cell r="AC357" t="str">
            <v>None - Private</v>
          </cell>
          <cell r="AD357">
            <v>200345</v>
          </cell>
          <cell r="AE357" t="str">
            <v>Core Commercial</v>
          </cell>
          <cell r="AV357" t="str">
            <v>North America Large FirmMEDICAL EQUIPMENT</v>
          </cell>
          <cell r="AW357" t="str">
            <v>Business_Products</v>
          </cell>
        </row>
        <row r="358">
          <cell r="T358">
            <v>101781642</v>
          </cell>
          <cell r="U358" t="str">
            <v>Simmons Foods, Inc.</v>
          </cell>
          <cell r="V358">
            <v>200533</v>
          </cell>
          <cell r="W358" t="str">
            <v>Simmons Foods, Inc.</v>
          </cell>
          <cell r="X358" t="str">
            <v>Existing Principal</v>
          </cell>
          <cell r="Y358" t="str">
            <v>Exposure Below $1M; Do Not Score</v>
          </cell>
          <cell r="Z358" t="str">
            <v>FOOD &amp; BEVERAGE</v>
          </cell>
          <cell r="AA358" t="str">
            <v>United States</v>
          </cell>
          <cell r="AB358">
            <v>200533</v>
          </cell>
          <cell r="AC358" t="str">
            <v>None - Private</v>
          </cell>
          <cell r="AD358">
            <v>200533</v>
          </cell>
          <cell r="AE358" t="str">
            <v>Core Commercial</v>
          </cell>
          <cell r="AF358" t="str">
            <v>Food Processing &amp; Distribution</v>
          </cell>
          <cell r="AV358" t="str">
            <v>North America Large FirmMEDICAL SERVICES</v>
          </cell>
          <cell r="AW358" t="str">
            <v>Health</v>
          </cell>
        </row>
        <row r="359">
          <cell r="T359">
            <v>311844242</v>
          </cell>
          <cell r="U359" t="str">
            <v>Fluidyne Engineering Corporation</v>
          </cell>
          <cell r="V359">
            <v>201834</v>
          </cell>
          <cell r="W359" t="str">
            <v>Fluidyne Engineering Corporation</v>
          </cell>
          <cell r="X359" t="str">
            <v>Existing Principal</v>
          </cell>
          <cell r="Y359" t="str">
            <v>Exposure Below $1M; Do Not Score</v>
          </cell>
          <cell r="Z359" t="str">
            <v>BUSINESS SERVICES</v>
          </cell>
          <cell r="AA359" t="str">
            <v>United States</v>
          </cell>
          <cell r="AB359">
            <v>201834</v>
          </cell>
          <cell r="AC359" t="str">
            <v>None - Private</v>
          </cell>
          <cell r="AD359">
            <v>201834</v>
          </cell>
          <cell r="AE359" t="str">
            <v>Core Commercial</v>
          </cell>
          <cell r="AF359" t="str">
            <v>Business Services</v>
          </cell>
          <cell r="AV359" t="str">
            <v>North America Large FirmMINING</v>
          </cell>
          <cell r="AW359" t="str">
            <v>Mining</v>
          </cell>
        </row>
        <row r="360">
          <cell r="T360">
            <v>351847842</v>
          </cell>
          <cell r="U360" t="str">
            <v>Atalanta Corporation</v>
          </cell>
          <cell r="V360">
            <v>201854</v>
          </cell>
          <cell r="W360" t="str">
            <v>Atalanta Corporation</v>
          </cell>
          <cell r="X360" t="str">
            <v>Existing Principal</v>
          </cell>
          <cell r="Y360" t="str">
            <v>Exposure Below $1M; Do Not Score</v>
          </cell>
          <cell r="Z360" t="str">
            <v>FOOD &amp; BEVERAGE</v>
          </cell>
          <cell r="AA360" t="str">
            <v>United States</v>
          </cell>
          <cell r="AB360">
            <v>201854</v>
          </cell>
          <cell r="AC360" t="str">
            <v>None - Private</v>
          </cell>
          <cell r="AD360">
            <v>201854</v>
          </cell>
          <cell r="AE360" t="str">
            <v>Core Commercial</v>
          </cell>
          <cell r="AF360" t="str">
            <v>Food Processing &amp; Distribution</v>
          </cell>
          <cell r="AV360" t="str">
            <v>North America Large FirmOIL REFINING</v>
          </cell>
          <cell r="AW360" t="str">
            <v>Business_Products</v>
          </cell>
        </row>
        <row r="361">
          <cell r="T361">
            <v>581876242</v>
          </cell>
          <cell r="U361" t="str">
            <v>Castle &amp; Cooke Mortgage, LLC</v>
          </cell>
          <cell r="V361">
            <v>202632</v>
          </cell>
          <cell r="W361" t="str">
            <v>Castle &amp; Cooke Mortgage, LLC</v>
          </cell>
          <cell r="X361" t="str">
            <v>Existing Principal</v>
          </cell>
          <cell r="Y361" t="str">
            <v>Exposure Below $1M; Do Not Score</v>
          </cell>
          <cell r="Z361" t="str">
            <v>FINANCE COMPANIES</v>
          </cell>
          <cell r="AA361" t="str">
            <v>United States</v>
          </cell>
          <cell r="AB361">
            <v>202632</v>
          </cell>
          <cell r="AC361" t="str">
            <v>None - Private</v>
          </cell>
          <cell r="AD361">
            <v>202632</v>
          </cell>
          <cell r="AE361" t="str">
            <v>Core Commercial</v>
          </cell>
          <cell r="AF361" t="str">
            <v>Insurance &amp; Financial Services</v>
          </cell>
          <cell r="AV361" t="str">
            <v>North America Large FirmPAPER</v>
          </cell>
          <cell r="AW361" t="str">
            <v>Business_Products</v>
          </cell>
        </row>
        <row r="362">
          <cell r="T362">
            <v>831779242</v>
          </cell>
          <cell r="U362" t="str">
            <v>Hudbay Peru SAC</v>
          </cell>
          <cell r="V362">
            <v>203019</v>
          </cell>
          <cell r="W362" t="str">
            <v>Hudbay Minerals</v>
          </cell>
          <cell r="X362" t="str">
            <v>Existing Principal</v>
          </cell>
          <cell r="Y362" t="str">
            <v>Exposure Below $1M; Do Not Score</v>
          </cell>
          <cell r="Z362" t="str">
            <v>MINING</v>
          </cell>
          <cell r="AA362" t="str">
            <v>Canada</v>
          </cell>
          <cell r="AB362">
            <v>203019</v>
          </cell>
          <cell r="AC362" t="str">
            <v>N09395</v>
          </cell>
          <cell r="AD362">
            <v>203019</v>
          </cell>
          <cell r="AE362" t="str">
            <v>Specialty Contract</v>
          </cell>
          <cell r="AF362" t="str">
            <v>Metals &amp; Mining Industry</v>
          </cell>
          <cell r="AV362" t="str">
            <v>North America Large FirmPHARMACEUTICALS</v>
          </cell>
          <cell r="AW362" t="str">
            <v>Health</v>
          </cell>
        </row>
        <row r="363">
          <cell r="T363">
            <v>161904342</v>
          </cell>
          <cell r="U363" t="str">
            <v>Gentiva Health Services, Inc.</v>
          </cell>
          <cell r="V363">
            <v>203389</v>
          </cell>
          <cell r="W363" t="str">
            <v>Gentiva Health Services, Inc.</v>
          </cell>
          <cell r="X363" t="str">
            <v>Existing Principal</v>
          </cell>
          <cell r="Y363" t="str">
            <v>Exposure Below $1M; Do Not Score</v>
          </cell>
          <cell r="Z363" t="str">
            <v>MEDICAL SERVICES</v>
          </cell>
          <cell r="AA363" t="str">
            <v>United States</v>
          </cell>
          <cell r="AB363">
            <v>203389</v>
          </cell>
          <cell r="AC363" t="str">
            <v>None - Private</v>
          </cell>
          <cell r="AD363">
            <v>203389</v>
          </cell>
          <cell r="AE363" t="str">
            <v>Core Commercial</v>
          </cell>
          <cell r="AF363" t="str">
            <v>Hospital &amp; Medical Services</v>
          </cell>
          <cell r="AV363" t="str">
            <v>North America Large FirmPLASTIC &amp; RUBBER</v>
          </cell>
          <cell r="AW363" t="str">
            <v>Business_Products</v>
          </cell>
        </row>
        <row r="364">
          <cell r="T364">
            <v>946415712</v>
          </cell>
          <cell r="U364" t="str">
            <v>Regal Entertainment Group</v>
          </cell>
          <cell r="V364">
            <v>142362</v>
          </cell>
          <cell r="W364" t="str">
            <v>Regal Entertainment Group</v>
          </cell>
          <cell r="X364" t="str">
            <v>Existing Principal</v>
          </cell>
          <cell r="Y364" t="str">
            <v>Exposure Below $1M; Do Not Score</v>
          </cell>
          <cell r="Z364" t="str">
            <v>ENTERTAINMENT &amp; LEISURE</v>
          </cell>
          <cell r="AA364" t="str">
            <v>United States</v>
          </cell>
          <cell r="AB364">
            <v>203466</v>
          </cell>
          <cell r="AC364" t="str">
            <v>None - Private</v>
          </cell>
          <cell r="AD364">
            <v>203466</v>
          </cell>
          <cell r="AF364" t="str">
            <v>Hospitality &amp; Gaming</v>
          </cell>
          <cell r="AV364" t="str">
            <v>North America Large FirmPRINTING</v>
          </cell>
          <cell r="AW364" t="str">
            <v>Business_Products</v>
          </cell>
        </row>
        <row r="365">
          <cell r="T365">
            <v>371905042</v>
          </cell>
          <cell r="U365" t="str">
            <v>Sat lites Mexicanos, S.A. de C.V.</v>
          </cell>
          <cell r="V365">
            <v>203717</v>
          </cell>
          <cell r="W365" t="str">
            <v>Sat lites Mexicanos, S.A. de C.V.</v>
          </cell>
          <cell r="X365" t="str">
            <v>Existing Principal</v>
          </cell>
          <cell r="Y365" t="str">
            <v>Exposure Below $1M; Do Not Score</v>
          </cell>
          <cell r="Z365" t="str">
            <v>TELEPHONE</v>
          </cell>
          <cell r="AA365" t="str">
            <v>Mexico</v>
          </cell>
          <cell r="AB365">
            <v>203717</v>
          </cell>
          <cell r="AC365" t="str">
            <v>None - Private</v>
          </cell>
          <cell r="AD365">
            <v>203717</v>
          </cell>
          <cell r="AE365" t="str">
            <v>Specialty Commercial</v>
          </cell>
          <cell r="AF365" t="str">
            <v>Telecom Equipment &amp; Utility Services</v>
          </cell>
          <cell r="AV365" t="str">
            <v>North America Large FirmPUBLISHING</v>
          </cell>
          <cell r="AW365" t="str">
            <v>Business_Products</v>
          </cell>
        </row>
        <row r="366">
          <cell r="T366">
            <v>401900942</v>
          </cell>
          <cell r="U366" t="str">
            <v>Minera Catanava, S.A. de C.V.</v>
          </cell>
          <cell r="V366">
            <v>203756</v>
          </cell>
          <cell r="W366" t="str">
            <v>Candelaria Mining Corp.</v>
          </cell>
          <cell r="X366" t="str">
            <v>Existing Principal</v>
          </cell>
          <cell r="Y366" t="str">
            <v>Exposure Below $1M; Do Not Score</v>
          </cell>
          <cell r="Z366" t="str">
            <v>MINING</v>
          </cell>
          <cell r="AA366" t="str">
            <v>Canada</v>
          </cell>
          <cell r="AB366">
            <v>203756</v>
          </cell>
          <cell r="AC366" t="str">
            <v>None - Private</v>
          </cell>
          <cell r="AD366">
            <v>203756</v>
          </cell>
          <cell r="AE366" t="str">
            <v>Specialty Commercial</v>
          </cell>
          <cell r="AF366" t="str">
            <v>Metals &amp; Mining Industry</v>
          </cell>
          <cell r="AV366" t="str">
            <v>North America Large FirmREAL ESTATE</v>
          </cell>
          <cell r="AW366" t="str">
            <v>Trade</v>
          </cell>
        </row>
        <row r="367">
          <cell r="T367">
            <v>999868658</v>
          </cell>
          <cell r="U367" t="str">
            <v>Candelaria Mining Corp.</v>
          </cell>
          <cell r="V367">
            <v>203756</v>
          </cell>
          <cell r="W367" t="str">
            <v>Candelaria Mining Corp.</v>
          </cell>
          <cell r="X367" t="str">
            <v>Existing Principal</v>
          </cell>
          <cell r="Y367" t="str">
            <v>Exposure Below $1M; Do Not Score</v>
          </cell>
          <cell r="Z367" t="str">
            <v>MINING</v>
          </cell>
          <cell r="AA367" t="str">
            <v>Canada</v>
          </cell>
          <cell r="AB367">
            <v>203756</v>
          </cell>
          <cell r="AC367" t="str">
            <v>None - Private</v>
          </cell>
          <cell r="AD367">
            <v>203756</v>
          </cell>
          <cell r="AE367" t="str">
            <v>Specialty Commercial</v>
          </cell>
          <cell r="AF367" t="str">
            <v>Metals &amp; Mining Industry</v>
          </cell>
          <cell r="AV367" t="str">
            <v>North America Large FirmREAL ESTATE INVESTMENT TRUSTS</v>
          </cell>
          <cell r="AW367" t="str">
            <v>Trade</v>
          </cell>
        </row>
        <row r="368">
          <cell r="T368">
            <v>781900942</v>
          </cell>
          <cell r="U368" t="str">
            <v>Forest Products Distributors</v>
          </cell>
          <cell r="V368">
            <v>204327</v>
          </cell>
          <cell r="W368" t="str">
            <v>Forest Products Distributors, Inc.</v>
          </cell>
          <cell r="X368" t="str">
            <v>Existing Principal</v>
          </cell>
          <cell r="Y368" t="str">
            <v>Exposure Below $1M; Do Not Score</v>
          </cell>
          <cell r="Z368" t="str">
            <v>LUMBER &amp; FORESTRY</v>
          </cell>
          <cell r="AA368" t="str">
            <v>United States</v>
          </cell>
          <cell r="AB368">
            <v>204327</v>
          </cell>
          <cell r="AC368" t="str">
            <v>None - Private</v>
          </cell>
          <cell r="AD368">
            <v>204327</v>
          </cell>
          <cell r="AE368" t="str">
            <v>Core Commercial</v>
          </cell>
          <cell r="AF368" t="str">
            <v>Packaging Container &amp; Forest Products</v>
          </cell>
          <cell r="AV368" t="str">
            <v>North America Large FirmSECURITY BROKERS &amp; DEALERS</v>
          </cell>
          <cell r="AW368" t="str">
            <v>Trade</v>
          </cell>
        </row>
        <row r="369">
          <cell r="T369">
            <v>891873142</v>
          </cell>
          <cell r="U369" t="str">
            <v>Vitol Holding B.V.</v>
          </cell>
          <cell r="V369">
            <v>204566</v>
          </cell>
          <cell r="W369" t="str">
            <v>Vitol Group</v>
          </cell>
          <cell r="X369" t="str">
            <v>Existing Principal</v>
          </cell>
          <cell r="Y369" t="str">
            <v>Exposure Below $1M; Do Not Score</v>
          </cell>
          <cell r="Z369" t="str">
            <v>FINANCE NEC</v>
          </cell>
          <cell r="AA369" t="str">
            <v>United States</v>
          </cell>
          <cell r="AB369">
            <v>204566</v>
          </cell>
          <cell r="AC369" t="str">
            <v>None - Private</v>
          </cell>
          <cell r="AD369">
            <v>204566</v>
          </cell>
          <cell r="AE369" t="str">
            <v>Core Commercial</v>
          </cell>
          <cell r="AF369" t="str">
            <v>Insurance &amp; Financial Services</v>
          </cell>
          <cell r="AV369" t="str">
            <v>North America Large FirmSEMICONDUCTORS</v>
          </cell>
          <cell r="AW369" t="str">
            <v>Business_Products</v>
          </cell>
        </row>
        <row r="370">
          <cell r="T370">
            <v>861871242</v>
          </cell>
          <cell r="U370" t="str">
            <v>Vitol Inc.</v>
          </cell>
          <cell r="V370">
            <v>204566</v>
          </cell>
          <cell r="W370" t="str">
            <v>Vitol Group</v>
          </cell>
          <cell r="X370" t="str">
            <v>Existing Principal</v>
          </cell>
          <cell r="Y370" t="str">
            <v>Exposure Below $1M; Do Not Score</v>
          </cell>
          <cell r="Z370" t="str">
            <v>FINANCE NEC</v>
          </cell>
          <cell r="AA370" t="str">
            <v>United States</v>
          </cell>
          <cell r="AB370">
            <v>204566</v>
          </cell>
          <cell r="AC370" t="str">
            <v>None - Private</v>
          </cell>
          <cell r="AD370">
            <v>204566</v>
          </cell>
          <cell r="AE370" t="str">
            <v>Core Commercial</v>
          </cell>
          <cell r="AF370" t="str">
            <v>Insurance &amp; Financial Services</v>
          </cell>
          <cell r="AV370" t="str">
            <v>North America Large FirmSTEEL &amp; METAL PRODUCTS</v>
          </cell>
          <cell r="AW370" t="str">
            <v>Business_Products</v>
          </cell>
        </row>
        <row r="371">
          <cell r="T371">
            <v>112016442</v>
          </cell>
          <cell r="U371" t="str">
            <v>Carso Infraestructura y Construccion SA</v>
          </cell>
          <cell r="V371">
            <v>205922</v>
          </cell>
          <cell r="W371" t="str">
            <v>Carso Infraestructura y Construccion S.A.</v>
          </cell>
          <cell r="X371" t="str">
            <v>Existing Principal</v>
          </cell>
          <cell r="Y371" t="str">
            <v>Exposure Below $1M; Do Not Score</v>
          </cell>
          <cell r="Z371" t="str">
            <v>CONSTRUCTION</v>
          </cell>
          <cell r="AA371" t="str">
            <v>Mexico</v>
          </cell>
          <cell r="AB371">
            <v>205922</v>
          </cell>
          <cell r="AC371" t="str">
            <v>None - Private</v>
          </cell>
          <cell r="AD371">
            <v>205922</v>
          </cell>
          <cell r="AE371" t="str">
            <v>Specialty Contract</v>
          </cell>
          <cell r="AF371" t="str">
            <v>Engineering &amp; Construction</v>
          </cell>
          <cell r="AV371" t="str">
            <v>North America Large FirmTELEPHONE</v>
          </cell>
          <cell r="AW371" t="str">
            <v>Communication</v>
          </cell>
        </row>
        <row r="372">
          <cell r="T372">
            <v>112016542</v>
          </cell>
          <cell r="U372" t="str">
            <v>Operadora Cicsa, SA de CV</v>
          </cell>
          <cell r="V372">
            <v>205922</v>
          </cell>
          <cell r="W372" t="str">
            <v>Carso Infraestructura y Construccion S.A.</v>
          </cell>
          <cell r="X372" t="str">
            <v>Existing Principal</v>
          </cell>
          <cell r="Y372" t="str">
            <v>Exposure Below $1M; Do Not Score</v>
          </cell>
          <cell r="Z372" t="str">
            <v>CONSTRUCTION</v>
          </cell>
          <cell r="AA372" t="str">
            <v>Mexico</v>
          </cell>
          <cell r="AB372">
            <v>205922</v>
          </cell>
          <cell r="AC372" t="str">
            <v>None - Private</v>
          </cell>
          <cell r="AD372">
            <v>205922</v>
          </cell>
          <cell r="AE372" t="str">
            <v>Specialty Contract</v>
          </cell>
          <cell r="AF372" t="str">
            <v>Engineering &amp; Construction</v>
          </cell>
          <cell r="AV372" t="str">
            <v>North America Large FirmTEXTILES</v>
          </cell>
          <cell r="AW372" t="str">
            <v>Consumer_Products</v>
          </cell>
        </row>
        <row r="373">
          <cell r="T373">
            <v>192014142</v>
          </cell>
          <cell r="U373" t="str">
            <v>Eagleclaw Midstream Ventures</v>
          </cell>
          <cell r="V373">
            <v>205997</v>
          </cell>
          <cell r="W373" t="str">
            <v>EagleClaw Midstream Ventures, LLC</v>
          </cell>
          <cell r="X373" t="str">
            <v>Existing Principal</v>
          </cell>
          <cell r="Y373" t="str">
            <v>Exposure Below $1M; Do Not Score</v>
          </cell>
          <cell r="Z373" t="str">
            <v>OIL REFINING</v>
          </cell>
          <cell r="AA373" t="str">
            <v>United States</v>
          </cell>
          <cell r="AB373">
            <v>205997</v>
          </cell>
          <cell r="AC373" t="str">
            <v>None - Private</v>
          </cell>
          <cell r="AD373">
            <v>205997</v>
          </cell>
          <cell r="AE373" t="str">
            <v>Core Commercial</v>
          </cell>
          <cell r="AV373" t="str">
            <v>North America Large FirmTOBACCO</v>
          </cell>
          <cell r="AW373" t="str">
            <v>Consumer_Products</v>
          </cell>
        </row>
        <row r="374">
          <cell r="T374">
            <v>212018142</v>
          </cell>
          <cell r="U374" t="str">
            <v>Allan Bros., Inc.</v>
          </cell>
          <cell r="V374">
            <v>206038</v>
          </cell>
          <cell r="W374" t="str">
            <v>Allan Bros., Inc.</v>
          </cell>
          <cell r="X374" t="str">
            <v>Existing Principal</v>
          </cell>
          <cell r="Y374" t="str">
            <v>Exposure Below $1M; Do Not Score</v>
          </cell>
          <cell r="Z374" t="str">
            <v>AGRICULTURE</v>
          </cell>
          <cell r="AA374" t="str">
            <v>United States</v>
          </cell>
          <cell r="AB374">
            <v>206038</v>
          </cell>
          <cell r="AC374" t="str">
            <v>None - Private</v>
          </cell>
          <cell r="AD374">
            <v>206038</v>
          </cell>
          <cell r="AE374" t="str">
            <v>Core Commercial</v>
          </cell>
          <cell r="AF374" t="str">
            <v>Food Processing &amp; Distribution</v>
          </cell>
          <cell r="AV374" t="str">
            <v>North America Large FirmTRANSPORTATION EQUIPMENT</v>
          </cell>
          <cell r="AW374" t="str">
            <v>Transportation</v>
          </cell>
        </row>
        <row r="375">
          <cell r="T375">
            <v>492015842</v>
          </cell>
          <cell r="U375" t="str">
            <v>SeaPort Sound Terminal, LLC</v>
          </cell>
          <cell r="V375">
            <v>206332</v>
          </cell>
          <cell r="W375" t="str">
            <v>SeaPort Financing, LLC</v>
          </cell>
          <cell r="X375" t="str">
            <v>Existing Principal</v>
          </cell>
          <cell r="Y375" t="str">
            <v>Exposure Below $1M; Do Not Score</v>
          </cell>
          <cell r="Z375" t="str">
            <v>FINANCE NEC</v>
          </cell>
          <cell r="AA375" t="str">
            <v>United States</v>
          </cell>
          <cell r="AB375">
            <v>206332</v>
          </cell>
          <cell r="AC375" t="str">
            <v>None - Private</v>
          </cell>
          <cell r="AD375">
            <v>206332</v>
          </cell>
          <cell r="AE375" t="str">
            <v>Core Commercial</v>
          </cell>
          <cell r="AF375" t="str">
            <v>Insurance &amp; Financial Services</v>
          </cell>
          <cell r="AV375" t="str">
            <v>North America Large FirmTRANSPORTATION</v>
          </cell>
          <cell r="AW375" t="str">
            <v>Auto</v>
          </cell>
        </row>
        <row r="376">
          <cell r="T376">
            <v>32062242</v>
          </cell>
          <cell r="U376" t="str">
            <v>Tri-City Electric Company of Iowa</v>
          </cell>
          <cell r="V376">
            <v>206892</v>
          </cell>
          <cell r="W376" t="str">
            <v>Tri-City Electric Company of Iowa</v>
          </cell>
          <cell r="X376" t="str">
            <v>Existing Principal</v>
          </cell>
          <cell r="Y376" t="str">
            <v>Exposure Below $1M; Do Not Score</v>
          </cell>
          <cell r="Z376" t="str">
            <v>CONSTRUCTION</v>
          </cell>
          <cell r="AA376" t="str">
            <v>United States</v>
          </cell>
          <cell r="AB376">
            <v>206892</v>
          </cell>
          <cell r="AC376" t="str">
            <v>None - Private</v>
          </cell>
          <cell r="AD376">
            <v>206892</v>
          </cell>
          <cell r="AE376" t="str">
            <v>Core Commercial</v>
          </cell>
          <cell r="AF376" t="str">
            <v>Business Services</v>
          </cell>
          <cell r="AV376" t="str">
            <v>North America Large FirmTRUCKING</v>
          </cell>
          <cell r="AW376" t="str">
            <v>Transportation</v>
          </cell>
        </row>
        <row r="377">
          <cell r="T377">
            <v>82063042</v>
          </cell>
          <cell r="U377" t="str">
            <v>Goody Products, Inc.</v>
          </cell>
          <cell r="V377">
            <v>206946</v>
          </cell>
          <cell r="W377" t="str">
            <v>Goody Products, Inc.</v>
          </cell>
          <cell r="X377" t="str">
            <v>Existing Principal</v>
          </cell>
          <cell r="Y377" t="str">
            <v>Exposure Below $1M; Do Not Score</v>
          </cell>
          <cell r="Z377" t="str">
            <v>CONSUMER PRODUCTS RETL/WHSL</v>
          </cell>
          <cell r="AA377" t="str">
            <v>United States</v>
          </cell>
          <cell r="AB377">
            <v>206946</v>
          </cell>
          <cell r="AC377" t="str">
            <v>None - Private</v>
          </cell>
          <cell r="AD377">
            <v>206946</v>
          </cell>
          <cell r="AE377" t="str">
            <v>Core Commercial</v>
          </cell>
          <cell r="AF377" t="str">
            <v>Retail</v>
          </cell>
          <cell r="AV377" t="str">
            <v>North America Large FirmUTILITIES NEC</v>
          </cell>
          <cell r="AW377" t="str">
            <v>Utilities</v>
          </cell>
        </row>
        <row r="378">
          <cell r="T378">
            <v>931816142</v>
          </cell>
          <cell r="U378" t="str">
            <v>Sonic Holding Company</v>
          </cell>
          <cell r="V378">
            <v>210890</v>
          </cell>
          <cell r="W378" t="str">
            <v>Sonic Holding Company</v>
          </cell>
          <cell r="X378" t="str">
            <v>Existing Principal</v>
          </cell>
          <cell r="Y378" t="str">
            <v>Exposure Below $1M; Do Not Score</v>
          </cell>
          <cell r="Z378" t="str">
            <v>FOOD &amp; BEVERAGE</v>
          </cell>
          <cell r="AA378" t="str">
            <v>United States</v>
          </cell>
          <cell r="AB378">
            <v>210890</v>
          </cell>
          <cell r="AC378" t="str">
            <v>None - Private</v>
          </cell>
          <cell r="AD378">
            <v>210890</v>
          </cell>
          <cell r="AE378" t="str">
            <v>Core Commercial</v>
          </cell>
          <cell r="AF378" t="str">
            <v>Food Processing &amp; Distribution</v>
          </cell>
          <cell r="AV378" t="str">
            <v>North America Large FirmUTILITIES, ELECTRIC</v>
          </cell>
          <cell r="AW378" t="str">
            <v>Utilities</v>
          </cell>
        </row>
        <row r="379">
          <cell r="T379">
            <v>225063321</v>
          </cell>
          <cell r="U379" t="str">
            <v>Great River Energy</v>
          </cell>
          <cell r="V379">
            <v>10</v>
          </cell>
          <cell r="W379" t="str">
            <v>Great River Energy</v>
          </cell>
          <cell r="X379" t="str">
            <v>Existing Principal</v>
          </cell>
          <cell r="Y379" t="str">
            <v>Exposure Below $1M; Do Not Score</v>
          </cell>
          <cell r="Z379" t="str">
            <v>UTILITIES, ELECTRIC</v>
          </cell>
          <cell r="AA379" t="str">
            <v>United States</v>
          </cell>
          <cell r="AB379" t="str">
            <v>10 and 99134</v>
          </cell>
          <cell r="AC379" t="str">
            <v>None - Private</v>
          </cell>
          <cell r="AD379" t="str">
            <v>10 and 99134</v>
          </cell>
          <cell r="AE379" t="str">
            <v>Core Commercial</v>
          </cell>
          <cell r="AF379" t="str">
            <v>Electric, Gas &amp; Water Utilities</v>
          </cell>
          <cell r="AV379" t="str">
            <v>North America Large FirmUTILITIES, GAS</v>
          </cell>
          <cell r="AW379" t="str">
            <v>Utilities</v>
          </cell>
        </row>
        <row r="380">
          <cell r="T380">
            <v>475204821</v>
          </cell>
          <cell r="U380" t="str">
            <v>Westgate Resorts, Ltd.</v>
          </cell>
          <cell r="V380">
            <v>51920</v>
          </cell>
          <cell r="W380" t="str">
            <v>Westgate Resorts, Ltd.</v>
          </cell>
          <cell r="X380" t="str">
            <v>Existing Principal</v>
          </cell>
          <cell r="Y380" t="str">
            <v>Exposure Below $1M; Do Not Score</v>
          </cell>
          <cell r="Z380" t="str">
            <v>REAL ESTATE</v>
          </cell>
          <cell r="AA380" t="str">
            <v>United States</v>
          </cell>
          <cell r="AB380" t="str">
            <v>100570 and 51920</v>
          </cell>
          <cell r="AC380" t="str">
            <v>None - Private</v>
          </cell>
          <cell r="AD380" t="str">
            <v>100570 and 51920</v>
          </cell>
          <cell r="AE380" t="str">
            <v>Core Commercial</v>
          </cell>
          <cell r="AF380" t="str">
            <v>Real Estate &amp; REITs</v>
          </cell>
          <cell r="AV380" t="str">
            <v>North America Large FirmUNASSIGNED</v>
          </cell>
          <cell r="AW380" t="str">
            <v>Unassigned</v>
          </cell>
        </row>
        <row r="381">
          <cell r="T381">
            <v>311066891</v>
          </cell>
          <cell r="U381" t="str">
            <v>SUPERVALU INC.</v>
          </cell>
          <cell r="V381">
            <v>100585</v>
          </cell>
          <cell r="W381" t="str">
            <v>SUPERVALU INC.</v>
          </cell>
          <cell r="X381" t="str">
            <v>Existing Principal</v>
          </cell>
          <cell r="Y381" t="str">
            <v>Exposure Below $1M; Do Not Score</v>
          </cell>
          <cell r="Z381" t="str">
            <v>FOOD &amp; BEVERAGE RETL/WHSL</v>
          </cell>
          <cell r="AA381" t="str">
            <v>United States</v>
          </cell>
          <cell r="AB381" t="str">
            <v>100585 and 71233</v>
          </cell>
          <cell r="AC381">
            <v>868035</v>
          </cell>
          <cell r="AD381" t="str">
            <v>100585 and 71233</v>
          </cell>
          <cell r="AE381" t="str">
            <v>Core Commercial</v>
          </cell>
          <cell r="AV381" t="str">
            <v>North America Large FirmLSF Commercial - (Corporate) or (Individual, Estate, Probate)</v>
          </cell>
          <cell r="AW381" t="str">
            <v>Unassigned</v>
          </cell>
        </row>
        <row r="382">
          <cell r="T382">
            <v>335338021</v>
          </cell>
          <cell r="U382" t="str">
            <v>RREEF AMERICA REIT II, INC.</v>
          </cell>
          <cell r="V382">
            <v>100777</v>
          </cell>
          <cell r="W382" t="str">
            <v>RREEF AMERICA REIT II, INC.</v>
          </cell>
          <cell r="X382" t="str">
            <v>Existing Principal</v>
          </cell>
          <cell r="Y382" t="str">
            <v>Exposure Below $1M; Do Not Score</v>
          </cell>
          <cell r="Z382" t="str">
            <v>REAL ESTATE INVESTMENT TRUSTS</v>
          </cell>
          <cell r="AA382" t="str">
            <v>United States</v>
          </cell>
          <cell r="AB382" t="str">
            <v>100777 and 99565</v>
          </cell>
          <cell r="AC382" t="str">
            <v>None - Private</v>
          </cell>
          <cell r="AD382" t="str">
            <v>100777 and 99565</v>
          </cell>
          <cell r="AE382" t="str">
            <v>Core Commercial</v>
          </cell>
          <cell r="AF382" t="str">
            <v>Real Estate &amp; REITs</v>
          </cell>
          <cell r="AV382" t="str">
            <v>North America Large FirmCore Commercial - (Corporate) or (Individual, Estate, Probate)</v>
          </cell>
          <cell r="AW382" t="str">
            <v>Unassigned</v>
          </cell>
        </row>
        <row r="383">
          <cell r="T383">
            <v>25231651</v>
          </cell>
          <cell r="U383" t="str">
            <v>CITY OF SEATTLE</v>
          </cell>
          <cell r="V383">
            <v>100791</v>
          </cell>
          <cell r="W383" t="str">
            <v>CITY OF SEATTLE</v>
          </cell>
          <cell r="X383" t="str">
            <v>Existing Principal</v>
          </cell>
          <cell r="Y383" t="str">
            <v>Exposure Below $1M; Do Not Score</v>
          </cell>
          <cell r="Z383" t="str">
            <v>Core Commercial - (Corporate) or (Individual, Estate, Probate)</v>
          </cell>
          <cell r="AA383" t="str">
            <v>United States</v>
          </cell>
          <cell r="AB383" t="str">
            <v>100791 and 99793</v>
          </cell>
          <cell r="AC383" t="str">
            <v>None - Private</v>
          </cell>
          <cell r="AD383" t="str">
            <v>100791 and 99793</v>
          </cell>
          <cell r="AE383" t="str">
            <v>Core Commercial</v>
          </cell>
          <cell r="AF383" t="str">
            <v>Unassigned</v>
          </cell>
          <cell r="AV383" t="str">
            <v>North America Large FirmSpecialty Commercial - (Corporate) or (Individual, Estate, Probate)</v>
          </cell>
          <cell r="AW383" t="str">
            <v>Unassigned</v>
          </cell>
        </row>
        <row r="384">
          <cell r="T384">
            <v>585060821</v>
          </cell>
          <cell r="U384" t="str">
            <v>Pepco Holdings, Inc.</v>
          </cell>
          <cell r="V384">
            <v>40</v>
          </cell>
          <cell r="W384" t="str">
            <v>Pepco Holdings, Inc.</v>
          </cell>
          <cell r="X384" t="str">
            <v>Existing Principal</v>
          </cell>
          <cell r="Y384" t="str">
            <v>Exposure Below $1M; Do Not Score</v>
          </cell>
          <cell r="Z384" t="str">
            <v>UTILITIES, ELECTRIC</v>
          </cell>
          <cell r="AA384" t="str">
            <v>United States</v>
          </cell>
          <cell r="AB384" t="str">
            <v>100910 and 40</v>
          </cell>
          <cell r="AC384">
            <v>737679</v>
          </cell>
          <cell r="AD384" t="str">
            <v>100910 and 40</v>
          </cell>
          <cell r="AE384" t="str">
            <v>Core Commercial</v>
          </cell>
          <cell r="AV384" t="str">
            <v>North America Large FirmCONSTRUCTION</v>
          </cell>
          <cell r="AW384" t="str">
            <v>Construction</v>
          </cell>
        </row>
        <row r="385">
          <cell r="T385">
            <v>125040921</v>
          </cell>
          <cell r="U385" t="str">
            <v>The Ryland Group, Inc</v>
          </cell>
          <cell r="V385">
            <v>343</v>
          </cell>
          <cell r="W385" t="str">
            <v>The Ryland Group</v>
          </cell>
          <cell r="X385" t="str">
            <v>Existing Principal</v>
          </cell>
          <cell r="Y385" t="str">
            <v>Exposure Below $1M; Do Not Score</v>
          </cell>
          <cell r="Z385" t="str">
            <v>CONSTRUCTION</v>
          </cell>
          <cell r="AA385" t="str">
            <v>United States</v>
          </cell>
          <cell r="AB385" t="str">
            <v>101073 and 343</v>
          </cell>
          <cell r="AC385">
            <v>783764</v>
          </cell>
          <cell r="AD385" t="str">
            <v>101073 and 343</v>
          </cell>
          <cell r="AE385" t="str">
            <v>Specialty Contract</v>
          </cell>
          <cell r="AV385" t="str">
            <v>North America Large FirmMACHINERY &amp; EQUIPMENT</v>
          </cell>
          <cell r="AW385" t="str">
            <v>Business_Products</v>
          </cell>
        </row>
        <row r="386">
          <cell r="T386">
            <v>425356521</v>
          </cell>
          <cell r="U386" t="str">
            <v>Highwater Ethanol, LLC</v>
          </cell>
          <cell r="V386">
            <v>106174</v>
          </cell>
          <cell r="W386" t="str">
            <v>Highwater Ethanol, LLC</v>
          </cell>
          <cell r="X386" t="str">
            <v>Existing Principal</v>
          </cell>
          <cell r="Y386" t="str">
            <v>Exposure Below $1M; Do Not Score</v>
          </cell>
          <cell r="Z386" t="str">
            <v>OIL, GAS &amp; COAL EXPL/PROD</v>
          </cell>
          <cell r="AA386" t="str">
            <v>United States</v>
          </cell>
          <cell r="AB386" t="str">
            <v>105534 and 106174</v>
          </cell>
          <cell r="AC386" t="str">
            <v>None - Private</v>
          </cell>
          <cell r="AD386" t="str">
            <v>105534 and 106174</v>
          </cell>
          <cell r="AE386" t="str">
            <v>Core Commercial</v>
          </cell>
          <cell r="AF386" t="str">
            <v>Oil, Gas &amp; Coal Expl/Prod</v>
          </cell>
          <cell r="AV386" t="str">
            <v>North America Large FirmOIL, GAS &amp; COAL EXPL/PROD</v>
          </cell>
          <cell r="AW386" t="str">
            <v>Business_Products</v>
          </cell>
        </row>
        <row r="387">
          <cell r="T387">
            <v>395340021</v>
          </cell>
          <cell r="U387" t="str">
            <v>BRE PROPERTIES, INC.</v>
          </cell>
          <cell r="V387">
            <v>101277</v>
          </cell>
          <cell r="W387" t="str">
            <v>BRE PROPERTIES, INC.</v>
          </cell>
          <cell r="X387" t="str">
            <v>Existing Principal</v>
          </cell>
          <cell r="Y387" t="str">
            <v>Exposure Below $1M; Do Not Score</v>
          </cell>
          <cell r="Z387" t="str">
            <v>REAL ESTATE INVESTMENT TRUSTS</v>
          </cell>
          <cell r="AA387" t="str">
            <v>United States</v>
          </cell>
          <cell r="AB387" t="str">
            <v>115512 and 101277</v>
          </cell>
          <cell r="AC387" t="str">
            <v>05564E</v>
          </cell>
          <cell r="AD387" t="str">
            <v>115512 and 101277</v>
          </cell>
          <cell r="AE387" t="str">
            <v>Core Commercial</v>
          </cell>
          <cell r="AV387" t="str">
            <v>United StatesAEROSPACE &amp; DEFENSE</v>
          </cell>
          <cell r="AW387" t="str">
            <v>Business_Products</v>
          </cell>
        </row>
        <row r="388">
          <cell r="T388">
            <v>565634221</v>
          </cell>
          <cell r="U388" t="str">
            <v>Easton-Bell Sports, Inc.</v>
          </cell>
          <cell r="V388">
            <v>120648</v>
          </cell>
          <cell r="W388" t="str">
            <v>EASTON-BELL SPORTS, INC.</v>
          </cell>
          <cell r="X388" t="str">
            <v>Existing Principal</v>
          </cell>
          <cell r="Y388" t="str">
            <v>Exposure Below $1M; Do Not Score</v>
          </cell>
          <cell r="Z388" t="str">
            <v>ENTERTAINMENT &amp; LEISURE</v>
          </cell>
          <cell r="AA388" t="str">
            <v>United States</v>
          </cell>
          <cell r="AB388" t="str">
            <v>117776 and 120648</v>
          </cell>
          <cell r="AC388" t="str">
            <v>None - Private</v>
          </cell>
          <cell r="AD388" t="str">
            <v>117776 and 120648</v>
          </cell>
          <cell r="AE388" t="str">
            <v>Core Commercial</v>
          </cell>
          <cell r="AF388" t="str">
            <v>Hospitality &amp; Gaming</v>
          </cell>
          <cell r="AV388" t="str">
            <v>United StatesAGRICULTURE</v>
          </cell>
          <cell r="AW388" t="str">
            <v>Agriculture</v>
          </cell>
        </row>
        <row r="389">
          <cell r="T389">
            <v>986387312</v>
          </cell>
          <cell r="U389" t="str">
            <v>Technip USA Holdings, Inc.</v>
          </cell>
          <cell r="V389">
            <v>125856</v>
          </cell>
          <cell r="W389" t="str">
            <v>Technip USA Holdings, Inc.</v>
          </cell>
          <cell r="X389" t="str">
            <v>Existing Principal</v>
          </cell>
          <cell r="Y389" t="str">
            <v>Exposure Below $1M; Do Not Score</v>
          </cell>
          <cell r="Z389" t="str">
            <v>CONSTRUCTION</v>
          </cell>
          <cell r="AA389" t="str">
            <v>United States</v>
          </cell>
          <cell r="AB389" t="str">
            <v>119894 and 125856</v>
          </cell>
          <cell r="AC389" t="str">
            <v>G19137</v>
          </cell>
          <cell r="AD389" t="str">
            <v>119894 and 125856</v>
          </cell>
          <cell r="AV389" t="str">
            <v>United StatesAIR TRANSPORTATION</v>
          </cell>
          <cell r="AW389" t="str">
            <v>Transportation</v>
          </cell>
        </row>
        <row r="390">
          <cell r="T390">
            <v>986387412</v>
          </cell>
          <cell r="U390" t="str">
            <v>Gen-Probe, Inc.</v>
          </cell>
          <cell r="V390">
            <v>125910</v>
          </cell>
          <cell r="W390" t="str">
            <v>Gen-Probe, Inc.</v>
          </cell>
          <cell r="X390" t="str">
            <v>Existing Principal</v>
          </cell>
          <cell r="Y390" t="str">
            <v>Exposure Below $1M; Do Not Score</v>
          </cell>
          <cell r="Z390" t="str">
            <v>PHARMACEUTICALS</v>
          </cell>
          <cell r="AA390" t="str">
            <v>United States</v>
          </cell>
          <cell r="AB390" t="str">
            <v>125910 and 125911</v>
          </cell>
          <cell r="AC390">
            <v>368669</v>
          </cell>
          <cell r="AD390" t="str">
            <v>125910 and 125911</v>
          </cell>
          <cell r="AV390" t="str">
            <v>United StatesAPPAREL &amp; SHOES</v>
          </cell>
          <cell r="AW390" t="str">
            <v>Consumer_Products</v>
          </cell>
        </row>
        <row r="391">
          <cell r="T391">
            <v>281067391</v>
          </cell>
          <cell r="U391" t="str">
            <v>GUCCI AMERICA, INC.</v>
          </cell>
          <cell r="V391">
            <v>100351</v>
          </cell>
          <cell r="W391" t="str">
            <v>GUCCI AMERICA, INC.</v>
          </cell>
          <cell r="X391" t="str">
            <v>Existing Principal</v>
          </cell>
          <cell r="Y391" t="str">
            <v>Exposure Below $1M; Do Not Score</v>
          </cell>
          <cell r="Z391" t="str">
            <v>CONSUMER PRODUCTS RETL/WHSL</v>
          </cell>
          <cell r="AA391" t="str">
            <v>United States</v>
          </cell>
          <cell r="AB391" t="str">
            <v>168188 and 168189</v>
          </cell>
          <cell r="AC391" t="str">
            <v>None - Private</v>
          </cell>
          <cell r="AD391" t="str">
            <v>168188 and 168189</v>
          </cell>
          <cell r="AE391" t="str">
            <v>Core Commercial</v>
          </cell>
          <cell r="AF391" t="str">
            <v>Retail</v>
          </cell>
          <cell r="AV391" t="str">
            <v>United StatesAUTOMOTIVE</v>
          </cell>
          <cell r="AW391" t="str">
            <v>Transportation</v>
          </cell>
        </row>
        <row r="392">
          <cell r="T392">
            <v>325339821</v>
          </cell>
          <cell r="U392" t="str">
            <v>PUGET ENERGY, INC.</v>
          </cell>
          <cell r="V392">
            <v>100714</v>
          </cell>
          <cell r="W392" t="str">
            <v>PUGET ENERGY, INC.</v>
          </cell>
          <cell r="X392" t="str">
            <v>Existing Principal</v>
          </cell>
          <cell r="Y392" t="str">
            <v>Exposure Below $1M; Do Not Score</v>
          </cell>
          <cell r="Z392" t="str">
            <v>UTILITIES, ELECTRIC</v>
          </cell>
          <cell r="AA392" t="str">
            <v>United States</v>
          </cell>
          <cell r="AB392" t="str">
            <v>306 and 100714</v>
          </cell>
          <cell r="AC392">
            <v>745332</v>
          </cell>
          <cell r="AD392" t="str">
            <v>306 and 100714</v>
          </cell>
          <cell r="AE392" t="str">
            <v>Core Commercial</v>
          </cell>
          <cell r="AF392" t="str">
            <v>Electric, Gas &amp; Water Utilities</v>
          </cell>
          <cell r="AV392" t="str">
            <v>United StatesBANKS AND S&amp;LS</v>
          </cell>
          <cell r="AW392" t="str">
            <v>Trade</v>
          </cell>
        </row>
        <row r="393">
          <cell r="T393">
            <v>435061921</v>
          </cell>
          <cell r="U393" t="str">
            <v>Rowan Companies, Inc.</v>
          </cell>
          <cell r="V393">
            <v>41746</v>
          </cell>
          <cell r="W393" t="str">
            <v>Rowan Companies, Inc.</v>
          </cell>
          <cell r="X393" t="str">
            <v>Existing Principal</v>
          </cell>
          <cell r="Y393" t="str">
            <v>Exposure Below $1M; Do Not Score</v>
          </cell>
          <cell r="Z393" t="str">
            <v>OIL, GAS &amp; COAL EXPL/PROD</v>
          </cell>
          <cell r="AA393" t="str">
            <v>United States</v>
          </cell>
          <cell r="AB393" t="str">
            <v>41746 and 101884</v>
          </cell>
          <cell r="AC393" t="str">
            <v>None - Private</v>
          </cell>
          <cell r="AD393" t="str">
            <v>41746 and 101884</v>
          </cell>
          <cell r="AE393" t="str">
            <v>Core Commercial</v>
          </cell>
          <cell r="AF393" t="str">
            <v>Oil, Gas &amp; Coal Expl/Prod</v>
          </cell>
          <cell r="AV393" t="str">
            <v>United StatesBROADCAST MEDIA</v>
          </cell>
          <cell r="AW393" t="str">
            <v>Communication</v>
          </cell>
        </row>
        <row r="394">
          <cell r="T394">
            <v>356436412</v>
          </cell>
          <cell r="U394" t="str">
            <v>Doosan GridTech Services, LLC</v>
          </cell>
          <cell r="V394">
            <v>42968</v>
          </cell>
          <cell r="W394" t="str">
            <v>Doosan Heavy Industries and Construction Co., Ltd.</v>
          </cell>
          <cell r="X394" t="str">
            <v>Existing Principal</v>
          </cell>
          <cell r="Y394" t="str">
            <v>Exposure Below $1M; Do Not Score</v>
          </cell>
          <cell r="Z394" t="str">
            <v>CONSTRUCTION MATERIALS</v>
          </cell>
          <cell r="AA394" t="str">
            <v>United States</v>
          </cell>
          <cell r="AB394" t="str">
            <v>42968 and 64452</v>
          </cell>
          <cell r="AC394" t="str">
            <v>W27414</v>
          </cell>
          <cell r="AD394" t="str">
            <v>42968 and 64452</v>
          </cell>
          <cell r="AF394" t="str">
            <v>Building Materials</v>
          </cell>
          <cell r="AV394" t="str">
            <v>United StatesBUSINESS PRODUCTS WHSL</v>
          </cell>
          <cell r="AW394" t="str">
            <v>Business_Products</v>
          </cell>
        </row>
        <row r="395">
          <cell r="T395">
            <v>296509012</v>
          </cell>
          <cell r="U395" t="str">
            <v>Doosan Heavy Industries America Corporation, Inc.</v>
          </cell>
          <cell r="V395">
            <v>42968</v>
          </cell>
          <cell r="W395" t="str">
            <v>Doosan Heavy Industries and Construction Co., Ltd.</v>
          </cell>
          <cell r="X395" t="str">
            <v>Existing Principal</v>
          </cell>
          <cell r="Y395" t="str">
            <v>Exposure Below $1M; Do Not Score</v>
          </cell>
          <cell r="Z395" t="str">
            <v>CONSTRUCTION MATERIALS</v>
          </cell>
          <cell r="AA395" t="str">
            <v>United States</v>
          </cell>
          <cell r="AB395" t="str">
            <v>42968 and 64452</v>
          </cell>
          <cell r="AC395" t="str">
            <v>W27414</v>
          </cell>
          <cell r="AD395" t="str">
            <v>42968 and 64452</v>
          </cell>
          <cell r="AF395" t="str">
            <v>Building Materials</v>
          </cell>
          <cell r="AV395" t="str">
            <v>United StatesBUSINESS SERVICES</v>
          </cell>
          <cell r="AW395" t="str">
            <v>Business_Services</v>
          </cell>
        </row>
        <row r="396">
          <cell r="T396">
            <v>639193132</v>
          </cell>
          <cell r="U396" t="str">
            <v>Doosan Heavy Industries America Holdings, Inc.</v>
          </cell>
          <cell r="V396">
            <v>42968</v>
          </cell>
          <cell r="W396" t="str">
            <v>Doosan Heavy Industries and Construction Co., Ltd.</v>
          </cell>
          <cell r="X396" t="str">
            <v>Existing Principal</v>
          </cell>
          <cell r="Y396" t="str">
            <v>Exposure Below $1M; Do Not Score</v>
          </cell>
          <cell r="Z396" t="str">
            <v>CONSTRUCTION MATERIALS</v>
          </cell>
          <cell r="AA396" t="str">
            <v>United States</v>
          </cell>
          <cell r="AB396" t="str">
            <v>42968 and 64452</v>
          </cell>
          <cell r="AC396" t="str">
            <v>W27414</v>
          </cell>
          <cell r="AD396" t="str">
            <v>42968 and 64452</v>
          </cell>
          <cell r="AE396" t="str">
            <v>Specialty Contract</v>
          </cell>
          <cell r="AF396" t="str">
            <v>Building Materials</v>
          </cell>
          <cell r="AV396" t="str">
            <v>United StatesCABLE TV</v>
          </cell>
          <cell r="AW396" t="str">
            <v>Communication</v>
          </cell>
        </row>
        <row r="397">
          <cell r="T397">
            <v>155058121</v>
          </cell>
          <cell r="U397" t="str">
            <v>Rockwell Collins, Inc.</v>
          </cell>
          <cell r="V397">
            <v>44</v>
          </cell>
          <cell r="W397" t="str">
            <v>Rockwell Collins, Inc.</v>
          </cell>
          <cell r="X397" t="str">
            <v>Existing Principal</v>
          </cell>
          <cell r="Y397" t="str">
            <v>Exposure Below $1M; Do Not Score</v>
          </cell>
          <cell r="Z397" t="str">
            <v>AEROSPACE &amp; DEFENSE</v>
          </cell>
          <cell r="AA397" t="str">
            <v>United States</v>
          </cell>
          <cell r="AB397" t="str">
            <v>44 and 100551</v>
          </cell>
          <cell r="AC397" t="str">
            <v>N07635</v>
          </cell>
          <cell r="AD397" t="str">
            <v>44 and 100551</v>
          </cell>
          <cell r="AE397" t="str">
            <v>Core Commercial</v>
          </cell>
          <cell r="AV397" t="str">
            <v>United StatesCHEMICALS</v>
          </cell>
          <cell r="AW397" t="str">
            <v>Business_Products</v>
          </cell>
        </row>
        <row r="398">
          <cell r="T398">
            <v>125061021</v>
          </cell>
          <cell r="U398" t="str">
            <v>Piedmont Natural Gas Co., Inc.</v>
          </cell>
          <cell r="V398">
            <v>6044</v>
          </cell>
          <cell r="W398" t="str">
            <v>Piedmont Natural Gas Company, Inc.</v>
          </cell>
          <cell r="X398" t="str">
            <v>Existing Principal</v>
          </cell>
          <cell r="Y398" t="str">
            <v>Exposure Below $1M; Do Not Score</v>
          </cell>
          <cell r="Z398" t="str">
            <v>UTILITIES, GAS</v>
          </cell>
          <cell r="AA398" t="str">
            <v>United States</v>
          </cell>
          <cell r="AB398" t="str">
            <v>48426 and 6044</v>
          </cell>
          <cell r="AC398">
            <v>720186</v>
          </cell>
          <cell r="AD398" t="str">
            <v>48426 and 6044</v>
          </cell>
          <cell r="AE398" t="str">
            <v>Core Commercial</v>
          </cell>
          <cell r="AV398" t="str">
            <v>United StatesCOMPUTER HARDWARE</v>
          </cell>
          <cell r="AW398" t="str">
            <v>HiTech</v>
          </cell>
        </row>
        <row r="399">
          <cell r="T399">
            <v>535247221</v>
          </cell>
          <cell r="U399" t="str">
            <v>Christus Health</v>
          </cell>
          <cell r="V399">
            <v>99559</v>
          </cell>
          <cell r="W399" t="str">
            <v>CHRISTUS HEALTH</v>
          </cell>
          <cell r="X399" t="str">
            <v>Existing Principal</v>
          </cell>
          <cell r="Y399" t="str">
            <v>Exposure Below $1M; Do Not Score</v>
          </cell>
          <cell r="Z399" t="str">
            <v>MEDICAL SERVICES</v>
          </cell>
          <cell r="AA399" t="str">
            <v>United States</v>
          </cell>
          <cell r="AB399" t="str">
            <v>49755 and 99559</v>
          </cell>
          <cell r="AC399" t="str">
            <v>None - Private</v>
          </cell>
          <cell r="AD399" t="str">
            <v>49755 and 99559</v>
          </cell>
          <cell r="AE399" t="str">
            <v>Core Commercial</v>
          </cell>
          <cell r="AF399" t="str">
            <v>Hospital &amp; Medical Services</v>
          </cell>
          <cell r="AV399" t="str">
            <v>United StatesCOMPUTER SOFTWARE</v>
          </cell>
          <cell r="AW399" t="str">
            <v>HiTech</v>
          </cell>
        </row>
        <row r="400">
          <cell r="T400">
            <v>231065791</v>
          </cell>
          <cell r="U400" t="str">
            <v>DYNEGY INC.</v>
          </cell>
          <cell r="V400">
            <v>99935</v>
          </cell>
          <cell r="W400" t="str">
            <v>DYNEGY INC.</v>
          </cell>
          <cell r="X400" t="str">
            <v>Existing Principal</v>
          </cell>
          <cell r="Y400" t="str">
            <v>Exposure Below $1M; Do Not Score</v>
          </cell>
          <cell r="Z400" t="str">
            <v>OIL REFINING</v>
          </cell>
          <cell r="AA400" t="str">
            <v>United States</v>
          </cell>
          <cell r="AB400" t="str">
            <v>507 and 99935</v>
          </cell>
          <cell r="AC400" t="str">
            <v>89614J</v>
          </cell>
          <cell r="AD400" t="str">
            <v>507 and 99935</v>
          </cell>
          <cell r="AE400" t="str">
            <v>Core Commercial</v>
          </cell>
          <cell r="AV400" t="str">
            <v>United StatesCONSTRUCTION MATERIALS</v>
          </cell>
          <cell r="AW400" t="str">
            <v>Construction</v>
          </cell>
        </row>
        <row r="401">
          <cell r="T401">
            <v>215307021</v>
          </cell>
          <cell r="U401" t="str">
            <v>RINCHEM COMPANY INC</v>
          </cell>
          <cell r="V401">
            <v>89354</v>
          </cell>
          <cell r="W401" t="str">
            <v>RINCHEM COMPANY INC</v>
          </cell>
          <cell r="X401" t="str">
            <v>Existing Principal</v>
          </cell>
          <cell r="Y401" t="str">
            <v>Exposure Below $1M; Do Not Score</v>
          </cell>
          <cell r="Z401" t="str">
            <v>CHEMICALS</v>
          </cell>
          <cell r="AA401" t="str">
            <v>United States</v>
          </cell>
          <cell r="AB401" t="str">
            <v>73311 and 89354 and 95138</v>
          </cell>
          <cell r="AC401" t="str">
            <v>None - Private</v>
          </cell>
          <cell r="AD401" t="str">
            <v>73311 and 89354 and 95138</v>
          </cell>
          <cell r="AE401" t="str">
            <v>Core Commercial</v>
          </cell>
          <cell r="AF401" t="str">
            <v>Chemical Industry</v>
          </cell>
          <cell r="AV401" t="str">
            <v>United StatesCONSUMER DURABLES</v>
          </cell>
          <cell r="AW401" t="str">
            <v>Consumer_Products</v>
          </cell>
        </row>
        <row r="402">
          <cell r="T402">
            <v>976422312</v>
          </cell>
          <cell r="U402" t="str">
            <v>Grant Thornton, LLP</v>
          </cell>
          <cell r="V402">
            <v>99763</v>
          </cell>
          <cell r="W402" t="str">
            <v>Grant Thornton, LLP</v>
          </cell>
          <cell r="X402" t="str">
            <v>Existing Principal</v>
          </cell>
          <cell r="Y402" t="str">
            <v>Exposure Below $1M; Do Not Score</v>
          </cell>
          <cell r="Z402" t="str">
            <v>FINANCE NEC</v>
          </cell>
          <cell r="AA402" t="str">
            <v>United States</v>
          </cell>
          <cell r="AB402" t="str">
            <v>83111 and 99763</v>
          </cell>
          <cell r="AC402" t="str">
            <v>None - Private</v>
          </cell>
          <cell r="AD402" t="str">
            <v>83111 and 99763</v>
          </cell>
          <cell r="AE402" t="str">
            <v>Core Commercial</v>
          </cell>
          <cell r="AF402" t="str">
            <v>Insurance &amp; Financial Services</v>
          </cell>
          <cell r="AV402" t="str">
            <v>United StatesCONSUMER DURABLES RETL/WHSL</v>
          </cell>
          <cell r="AW402" t="str">
            <v>Consumer_Products</v>
          </cell>
        </row>
        <row r="403">
          <cell r="T403">
            <v>385303621</v>
          </cell>
          <cell r="U403" t="str">
            <v>Dematic Corp.</v>
          </cell>
          <cell r="V403">
            <v>88119</v>
          </cell>
          <cell r="W403" t="str">
            <v>Dematic Corp</v>
          </cell>
          <cell r="X403" t="str">
            <v>Existing Principal</v>
          </cell>
          <cell r="Y403" t="str">
            <v>Exposure Below $1M; Do Not Score</v>
          </cell>
          <cell r="Z403" t="str">
            <v>COMPUTER SOFTWARE</v>
          </cell>
          <cell r="AA403" t="str">
            <v>United States</v>
          </cell>
          <cell r="AB403" t="str">
            <v>88119 and 176996</v>
          </cell>
          <cell r="AC403" t="str">
            <v>None - Private</v>
          </cell>
          <cell r="AD403" t="str">
            <v>88119 and 176996</v>
          </cell>
          <cell r="AE403" t="str">
            <v>Core Commercial</v>
          </cell>
          <cell r="AF403" t="str">
            <v>Computer Hardware, Software</v>
          </cell>
          <cell r="AV403" t="str">
            <v>United StatesCONSUMER PRODUCTS</v>
          </cell>
          <cell r="AW403" t="str">
            <v>Consumer_Products</v>
          </cell>
        </row>
        <row r="404">
          <cell r="T404">
            <v>55483521</v>
          </cell>
          <cell r="U404" t="str">
            <v>Epic Aviation, LLC</v>
          </cell>
          <cell r="V404">
            <v>98569</v>
          </cell>
          <cell r="W404" t="str">
            <v>EPIC AVIATION, LLC</v>
          </cell>
          <cell r="X404" t="str">
            <v>Existing Principal</v>
          </cell>
          <cell r="Y404" t="str">
            <v>Exposure Below $1M; Do Not Score</v>
          </cell>
          <cell r="Z404" t="str">
            <v>AIR TRANSPORTATION</v>
          </cell>
          <cell r="AA404" t="str">
            <v>United States</v>
          </cell>
          <cell r="AB404" t="str">
            <v>88714 and 98569</v>
          </cell>
          <cell r="AC404" t="str">
            <v>None - Private</v>
          </cell>
          <cell r="AD404" t="str">
            <v>88714 and 98569</v>
          </cell>
          <cell r="AE404" t="str">
            <v>Core Commercial</v>
          </cell>
          <cell r="AF404" t="str">
            <v>Air Transport</v>
          </cell>
          <cell r="AV404" t="str">
            <v>United StatesCONSUMER PRODUCTS RETL/WHSL</v>
          </cell>
          <cell r="AW404" t="str">
            <v>Consumer_Products</v>
          </cell>
        </row>
        <row r="405">
          <cell r="T405">
            <v>265386921</v>
          </cell>
          <cell r="U405" t="str">
            <v>Woodruff Energy, Inc.</v>
          </cell>
          <cell r="V405">
            <v>92475</v>
          </cell>
          <cell r="W405" t="str">
            <v>Woodruff Energy, Inc.</v>
          </cell>
          <cell r="X405" t="str">
            <v>Existing Principal</v>
          </cell>
          <cell r="Y405" t="str">
            <v>Exposure Below $1M; Do Not Score</v>
          </cell>
          <cell r="Z405" t="str">
            <v>UTILITIES, GAS</v>
          </cell>
          <cell r="AA405" t="str">
            <v>United States</v>
          </cell>
          <cell r="AB405" t="str">
            <v>92475 and 126134</v>
          </cell>
          <cell r="AC405" t="str">
            <v>None - Private</v>
          </cell>
          <cell r="AD405" t="str">
            <v>92475 and 126134</v>
          </cell>
          <cell r="AE405" t="str">
            <v>Core Commercial</v>
          </cell>
          <cell r="AF405" t="str">
            <v>Electric, Gas &amp; Water Utilities</v>
          </cell>
          <cell r="AV405" t="str">
            <v>United StatesCONSUMER SERVICES</v>
          </cell>
          <cell r="AW405" t="str">
            <v>Consumer_Products</v>
          </cell>
        </row>
        <row r="406">
          <cell r="T406">
            <v>966422712</v>
          </cell>
          <cell r="U406" t="str">
            <v>Coventry Health Care, Inc.</v>
          </cell>
          <cell r="V406">
            <v>59623</v>
          </cell>
          <cell r="W406" t="str">
            <v>Coventry Health Care, Inc.</v>
          </cell>
          <cell r="X406" t="str">
            <v>Existing Principal</v>
          </cell>
          <cell r="Y406" t="str">
            <v>Exposure Below $1M; Do Not Score</v>
          </cell>
          <cell r="Z406" t="str">
            <v>INSURANCE - PROP/CAS/HEALTH</v>
          </cell>
          <cell r="AA406" t="str">
            <v>United States</v>
          </cell>
          <cell r="AB406" t="str">
            <v>98294 and 59623</v>
          </cell>
          <cell r="AC406">
            <v>222853</v>
          </cell>
          <cell r="AD406" t="str">
            <v>98294 and 59623</v>
          </cell>
          <cell r="AV406" t="str">
            <v>United StatesELECTRICAL EQUIPMENT</v>
          </cell>
          <cell r="AW406" t="str">
            <v>HiTech</v>
          </cell>
        </row>
        <row r="407">
          <cell r="T407">
            <v>45338821</v>
          </cell>
          <cell r="U407" t="str">
            <v>PRICEWATERHOUSECOOPERS LLP</v>
          </cell>
          <cell r="V407">
            <v>98465</v>
          </cell>
          <cell r="W407" t="str">
            <v>PRICEWATERHOUSECOOPERS LLP</v>
          </cell>
          <cell r="X407" t="str">
            <v>Existing Principal</v>
          </cell>
          <cell r="Y407" t="str">
            <v>Exposure Below $1M; Do Not Score</v>
          </cell>
          <cell r="Z407" t="str">
            <v>BUSINESS SERVICES</v>
          </cell>
          <cell r="AA407" t="str">
            <v>United States</v>
          </cell>
          <cell r="AB407" t="str">
            <v>98465 and 102745</v>
          </cell>
          <cell r="AC407" t="str">
            <v>None - Private</v>
          </cell>
          <cell r="AD407" t="str">
            <v>98465 and 102745</v>
          </cell>
          <cell r="AE407" t="str">
            <v>Core Commercial</v>
          </cell>
          <cell r="AF407" t="str">
            <v>Business Services</v>
          </cell>
          <cell r="AV407" t="str">
            <v>United StatesELECTRONIC EQUIPMENT</v>
          </cell>
          <cell r="AW407" t="str">
            <v>HiTech</v>
          </cell>
        </row>
        <row r="408">
          <cell r="T408">
            <v>505278321</v>
          </cell>
          <cell r="U408" t="str">
            <v>Energy Transfer Partners, L.P.</v>
          </cell>
          <cell r="V408">
            <v>79527</v>
          </cell>
          <cell r="W408" t="str">
            <v>Energy Transfer, LP (FKA ETP LP)</v>
          </cell>
          <cell r="X408" t="str">
            <v>Existing Principal</v>
          </cell>
          <cell r="Y408" t="str">
            <v>Exposure Below $1M; Do Not Score</v>
          </cell>
          <cell r="Z408" t="str">
            <v>UTILITIES, GAS</v>
          </cell>
          <cell r="AA408" t="str">
            <v>United States</v>
          </cell>
          <cell r="AB408" t="str">
            <v>99426 and 79527</v>
          </cell>
          <cell r="AC408" t="str">
            <v>N07210</v>
          </cell>
          <cell r="AD408" t="str">
            <v>99426 and 79527</v>
          </cell>
          <cell r="AE408" t="str">
            <v>Core Commercial</v>
          </cell>
          <cell r="AF408" t="str">
            <v>Electric, Gas &amp; Water Utilities</v>
          </cell>
          <cell r="AV408" t="str">
            <v>United StatesENTERTAINMENT &amp; LEISURE</v>
          </cell>
          <cell r="AW408" t="str">
            <v>Services</v>
          </cell>
        </row>
        <row r="409">
          <cell r="T409">
            <v>155062021</v>
          </cell>
          <cell r="U409" t="str">
            <v>Cooper Industries, LTD.</v>
          </cell>
          <cell r="V409">
            <v>420</v>
          </cell>
          <cell r="W409" t="str">
            <v>Cooper Industries, LTD.</v>
          </cell>
          <cell r="X409" t="str">
            <v>Existing Principal</v>
          </cell>
          <cell r="Y409" t="str">
            <v>Exposure Below $1M; Do Not Score</v>
          </cell>
          <cell r="Z409" t="str">
            <v>ELECTRICAL EQUIPMENT</v>
          </cell>
          <cell r="AA409" t="str">
            <v>United States</v>
          </cell>
          <cell r="AB409" t="str">
            <v>99472 and 420</v>
          </cell>
          <cell r="AC409">
            <v>216669</v>
          </cell>
          <cell r="AD409" t="str">
            <v>99472 and 420</v>
          </cell>
          <cell r="AE409" t="str">
            <v>Core Commercial</v>
          </cell>
          <cell r="AV409" t="str">
            <v>United StatesFINANCE COMPANIES</v>
          </cell>
          <cell r="AW409" t="str">
            <v>Trade</v>
          </cell>
        </row>
        <row r="410">
          <cell r="T410">
            <v>596319012</v>
          </cell>
          <cell r="U410" t="str">
            <v>Nine West Holdings, Inc.</v>
          </cell>
          <cell r="V410">
            <v>99497</v>
          </cell>
          <cell r="W410" t="str">
            <v>Nine West Holdings, Inc.</v>
          </cell>
          <cell r="X410" t="str">
            <v>Existing Principal</v>
          </cell>
          <cell r="Y410" t="str">
            <v>Exposure Below $1M; Do Not Score</v>
          </cell>
          <cell r="Z410" t="str">
            <v>APPAREL &amp; SHOES</v>
          </cell>
          <cell r="AA410" t="str">
            <v>United States</v>
          </cell>
          <cell r="AB410" t="str">
            <v>99497 and 180377</v>
          </cell>
          <cell r="AC410" t="str">
            <v>None - Private</v>
          </cell>
          <cell r="AD410" t="str">
            <v>99497 and 180377</v>
          </cell>
          <cell r="AE410" t="str">
            <v>Core Commercial</v>
          </cell>
          <cell r="AV410" t="str">
            <v>United StatesFINANCE NEC</v>
          </cell>
          <cell r="AW410" t="str">
            <v>Trade</v>
          </cell>
        </row>
        <row r="411">
          <cell r="T411">
            <v>246508912</v>
          </cell>
          <cell r="U411" t="str">
            <v>ACE Seguradora, S.A.</v>
          </cell>
          <cell r="V411">
            <v>187775</v>
          </cell>
          <cell r="W411" t="str">
            <v>Ace Seguradora S.A.</v>
          </cell>
          <cell r="X411" t="str">
            <v>Existing Principal</v>
          </cell>
          <cell r="Y411" t="str">
            <v>Exposure Below $1M; Do Not Score</v>
          </cell>
          <cell r="Z411" t="str">
            <v>INSURANCE - PROP/CAS/HEALTH</v>
          </cell>
          <cell r="AA411" t="str">
            <v>Brazil</v>
          </cell>
          <cell r="AB411" t="str">
            <v>BRZ1000</v>
          </cell>
          <cell r="AC411" t="str">
            <v>G0070K</v>
          </cell>
          <cell r="AD411">
            <v>192</v>
          </cell>
          <cell r="AE411" t="str">
            <v>Specialty Commercial</v>
          </cell>
          <cell r="AV411" t="str">
            <v>United StatesFOOD &amp; BEVERAGE</v>
          </cell>
          <cell r="AW411" t="str">
            <v>Consumer_Products</v>
          </cell>
        </row>
        <row r="412">
          <cell r="T412">
            <v>956435312</v>
          </cell>
          <cell r="U412" t="str">
            <v>COSAPI</v>
          </cell>
          <cell r="V412">
            <v>184898</v>
          </cell>
          <cell r="W412" t="str">
            <v>COSAPI</v>
          </cell>
          <cell r="X412" t="str">
            <v>Existing Principal</v>
          </cell>
          <cell r="Y412" t="str">
            <v>Exposure Below $1M; Do Not Score</v>
          </cell>
          <cell r="Z412" t="str">
            <v>CONSTRUCTION</v>
          </cell>
          <cell r="AA412" t="str">
            <v>Peru</v>
          </cell>
          <cell r="AB412" t="str">
            <v>BRZ1011</v>
          </cell>
          <cell r="AC412" t="str">
            <v>None - Private</v>
          </cell>
          <cell r="AD412">
            <v>300026</v>
          </cell>
          <cell r="AE412" t="str">
            <v>Specialty Contract</v>
          </cell>
          <cell r="AV412" t="str">
            <v>United StatesFOOD &amp; BEVERAGE RETL/WHSL</v>
          </cell>
          <cell r="AW412" t="str">
            <v>Consumer_Products</v>
          </cell>
        </row>
        <row r="413">
          <cell r="T413">
            <v>629224632</v>
          </cell>
          <cell r="U413" t="str">
            <v>CTEEP- COMPANHIA DE TRANSMISS O DE ENERGIA EL TRICA PAULISTA</v>
          </cell>
          <cell r="V413">
            <v>193921</v>
          </cell>
          <cell r="W413" t="str">
            <v>CTEEP- COMPANHIA DE TRANSMISS O DE ENERGIA EL TRICA PAULISTA</v>
          </cell>
          <cell r="X413" t="str">
            <v>Existing Principal</v>
          </cell>
          <cell r="Y413" t="str">
            <v>Exposure Below $1M; Do Not Score</v>
          </cell>
          <cell r="Z413" t="str">
            <v>UTILITIES, ELECTRIC</v>
          </cell>
          <cell r="AA413" t="str">
            <v>Brazil</v>
          </cell>
          <cell r="AB413" t="str">
            <v>BRZ1012</v>
          </cell>
          <cell r="AC413" t="str">
            <v>None - Private</v>
          </cell>
          <cell r="AD413">
            <v>300029</v>
          </cell>
          <cell r="AE413" t="str">
            <v>Specialty Commercial</v>
          </cell>
          <cell r="AV413" t="str">
            <v>United StatesFURNITURE &amp; APPLIANCES</v>
          </cell>
          <cell r="AW413" t="str">
            <v>Consumer_Products</v>
          </cell>
        </row>
        <row r="414">
          <cell r="T414">
            <v>609137332</v>
          </cell>
          <cell r="U414" t="str">
            <v>FURNAS S.A</v>
          </cell>
          <cell r="V414">
            <v>190396</v>
          </cell>
          <cell r="W414" t="str">
            <v>FURNAS S.A</v>
          </cell>
          <cell r="X414" t="str">
            <v>Existing Principal</v>
          </cell>
          <cell r="Y414" t="str">
            <v>Exposure Below $1M; Do Not Score</v>
          </cell>
          <cell r="Z414" t="str">
            <v>UTILITIES, ELECTRIC</v>
          </cell>
          <cell r="AA414" t="str">
            <v>Brazil</v>
          </cell>
          <cell r="AB414" t="str">
            <v>BRZ1019</v>
          </cell>
          <cell r="AC414" t="str">
            <v>None - Private</v>
          </cell>
          <cell r="AD414">
            <v>300509</v>
          </cell>
          <cell r="AE414" t="str">
            <v>Specialty Contract</v>
          </cell>
          <cell r="AV414" t="str">
            <v>United StatesHOTELS &amp; RESTAURANTS</v>
          </cell>
          <cell r="AW414" t="str">
            <v>Services</v>
          </cell>
        </row>
        <row r="415">
          <cell r="T415">
            <v>966396712</v>
          </cell>
          <cell r="U415" t="str">
            <v>GREQ Participa  es e Administra  o</v>
          </cell>
          <cell r="V415">
            <v>185224</v>
          </cell>
          <cell r="W415" t="str">
            <v>GREQ Participa  es e Administra  o</v>
          </cell>
          <cell r="X415" t="str">
            <v>Existing Principal</v>
          </cell>
          <cell r="Y415" t="str">
            <v>Exposure Below $1M; Do Not Score</v>
          </cell>
          <cell r="Z415" t="str">
            <v>FOOD &amp; BEVERAGE</v>
          </cell>
          <cell r="AA415" t="str">
            <v>Brazil</v>
          </cell>
          <cell r="AB415" t="str">
            <v>BRZ1021</v>
          </cell>
          <cell r="AC415" t="str">
            <v>None - Private</v>
          </cell>
          <cell r="AD415">
            <v>300116</v>
          </cell>
          <cell r="AV415" t="str">
            <v>United StatesINSURANCE - LIFE</v>
          </cell>
          <cell r="AW415" t="str">
            <v>Trade</v>
          </cell>
        </row>
        <row r="416">
          <cell r="T416">
            <v>956433812</v>
          </cell>
          <cell r="U416" t="str">
            <v>Pason Systems Inc.</v>
          </cell>
          <cell r="V416">
            <v>184552</v>
          </cell>
          <cell r="W416" t="str">
            <v>Pason Systems Inc.</v>
          </cell>
          <cell r="X416" t="str">
            <v>Existing Principal</v>
          </cell>
          <cell r="Y416" t="str">
            <v>Exposure Below $1M; Do Not Score</v>
          </cell>
          <cell r="Z416" t="str">
            <v>OIL REFINING</v>
          </cell>
          <cell r="AA416" t="str">
            <v>Canada</v>
          </cell>
          <cell r="AB416" t="str">
            <v>BRZ1032</v>
          </cell>
          <cell r="AC416" t="str">
            <v>N04360</v>
          </cell>
          <cell r="AD416">
            <v>300127</v>
          </cell>
          <cell r="AV416" t="str">
            <v>United StatesINSURANCE - PROP/CAS/HEALTH</v>
          </cell>
          <cell r="AW416" t="str">
            <v>Trade</v>
          </cell>
        </row>
        <row r="417">
          <cell r="T417">
            <v>669157732</v>
          </cell>
          <cell r="U417" t="str">
            <v>AB CONCESS ES S.A</v>
          </cell>
          <cell r="V417">
            <v>191047</v>
          </cell>
          <cell r="W417" t="str">
            <v>AB CONCESS ES S.A</v>
          </cell>
          <cell r="X417" t="str">
            <v>Existing Principal</v>
          </cell>
          <cell r="Y417" t="str">
            <v>Exposure Below $1M; Do Not Score</v>
          </cell>
          <cell r="Z417" t="str">
            <v>TRANSPORTATION</v>
          </cell>
          <cell r="AA417" t="str">
            <v>Brazil</v>
          </cell>
          <cell r="AB417" t="str">
            <v>BRZ1047</v>
          </cell>
          <cell r="AC417" t="str">
            <v>None - Private</v>
          </cell>
          <cell r="AD417">
            <v>300347</v>
          </cell>
          <cell r="AE417" t="str">
            <v>Specialty Contract</v>
          </cell>
          <cell r="AV417" t="str">
            <v>United StatesINVESTMENT MANAGEMENT</v>
          </cell>
          <cell r="AW417" t="str">
            <v>Trade</v>
          </cell>
        </row>
        <row r="418">
          <cell r="T418">
            <v>119184332</v>
          </cell>
          <cell r="U418" t="str">
            <v>Rodovia das Colinas S.A.</v>
          </cell>
          <cell r="V418">
            <v>191047</v>
          </cell>
          <cell r="W418" t="str">
            <v>AB CONCESS ES S.A</v>
          </cell>
          <cell r="X418" t="str">
            <v>Existing Principal</v>
          </cell>
          <cell r="Y418" t="str">
            <v>Exposure Below $1M; Do Not Score</v>
          </cell>
          <cell r="Z418" t="str">
            <v>TRANSPORTATION</v>
          </cell>
          <cell r="AA418" t="str">
            <v>Brazil</v>
          </cell>
          <cell r="AB418" t="str">
            <v>BRZ1047</v>
          </cell>
          <cell r="AC418" t="str">
            <v>None - Private</v>
          </cell>
          <cell r="AD418">
            <v>300347</v>
          </cell>
          <cell r="AE418" t="str">
            <v>Specialty Contract</v>
          </cell>
          <cell r="AV418" t="str">
            <v>United StatesLESSORS</v>
          </cell>
          <cell r="AW418" t="str">
            <v>Trade</v>
          </cell>
        </row>
        <row r="419">
          <cell r="T419">
            <v>469178432</v>
          </cell>
          <cell r="U419" t="str">
            <v>Tri ngulo do Sol Auto Estradas S.A.</v>
          </cell>
          <cell r="V419">
            <v>191047</v>
          </cell>
          <cell r="W419" t="str">
            <v>AB CONCESS ES S.A</v>
          </cell>
          <cell r="X419" t="str">
            <v>Existing Principal</v>
          </cell>
          <cell r="Y419" t="str">
            <v>Exposure Below $1M; Do Not Score</v>
          </cell>
          <cell r="Z419" t="str">
            <v>TRANSPORTATION</v>
          </cell>
          <cell r="AA419" t="str">
            <v>Brazil</v>
          </cell>
          <cell r="AB419" t="str">
            <v>BRZ1047</v>
          </cell>
          <cell r="AC419" t="str">
            <v>None - Private</v>
          </cell>
          <cell r="AD419">
            <v>300347</v>
          </cell>
          <cell r="AE419" t="str">
            <v>Specialty Contract</v>
          </cell>
          <cell r="AV419" t="str">
            <v>United StatesLUMBER &amp; FORESTRY</v>
          </cell>
          <cell r="AW419" t="str">
            <v>Business_Products</v>
          </cell>
        </row>
        <row r="420">
          <cell r="T420">
            <v>114572952</v>
          </cell>
          <cell r="U420" t="str">
            <v>RODOVIAS DAS COLINAS S/A</v>
          </cell>
          <cell r="V420">
            <v>191047</v>
          </cell>
          <cell r="W420" t="str">
            <v>AB CONCESS ES S.A</v>
          </cell>
          <cell r="X420" t="str">
            <v>Existing Principal</v>
          </cell>
          <cell r="Y420" t="str">
            <v>Exposure Below $1M; Do Not Score</v>
          </cell>
          <cell r="Z420" t="str">
            <v>TRANSPORTATION</v>
          </cell>
          <cell r="AA420" t="str">
            <v>Brazil</v>
          </cell>
          <cell r="AB420" t="str">
            <v>BRZ1047</v>
          </cell>
          <cell r="AC420" t="str">
            <v>None - Private</v>
          </cell>
          <cell r="AD420">
            <v>300347</v>
          </cell>
          <cell r="AE420" t="str">
            <v>Specialty Contract</v>
          </cell>
          <cell r="AV420" t="str">
            <v>United StatesMEASURE &amp; TEST EQUIPMENT</v>
          </cell>
          <cell r="AW420" t="str">
            <v>Business_Products</v>
          </cell>
        </row>
        <row r="421">
          <cell r="T421">
            <v>166517312</v>
          </cell>
          <cell r="U421" t="str">
            <v>B GROB DO BRASIL S.A</v>
          </cell>
          <cell r="V421">
            <v>188287</v>
          </cell>
          <cell r="W421" t="str">
            <v>B GROB DO BRASIL S.A</v>
          </cell>
          <cell r="X421" t="str">
            <v>Existing Principal</v>
          </cell>
          <cell r="Y421" t="str">
            <v>Exposure Below $1M; Do Not Score</v>
          </cell>
          <cell r="Z421" t="str">
            <v>MACHINERY &amp; EQUIPMENT</v>
          </cell>
          <cell r="AA421" t="str">
            <v>Brazil</v>
          </cell>
          <cell r="AB421" t="str">
            <v>BRZ1057</v>
          </cell>
          <cell r="AC421" t="str">
            <v>None - Private</v>
          </cell>
          <cell r="AD421">
            <v>300365</v>
          </cell>
          <cell r="AE421" t="str">
            <v>Specialty Commercial</v>
          </cell>
          <cell r="AF421" t="str">
            <v>Machinery &amp; Industrial</v>
          </cell>
          <cell r="AV421" t="str">
            <v>United StatesMEDICAL EQUIPMENT</v>
          </cell>
          <cell r="AW421" t="str">
            <v>Business_Products</v>
          </cell>
        </row>
        <row r="422">
          <cell r="T422">
            <v>416530012</v>
          </cell>
          <cell r="U422" t="str">
            <v>SCHULS S.A.</v>
          </cell>
          <cell r="V422">
            <v>188723</v>
          </cell>
          <cell r="W422" t="str">
            <v>SCHULZ S.A</v>
          </cell>
          <cell r="X422" t="str">
            <v>Existing Principal</v>
          </cell>
          <cell r="Y422" t="str">
            <v>Exposure Below $1M; Do Not Score</v>
          </cell>
          <cell r="Z422" t="str">
            <v>BUSINESS PRODUCTS WHSL</v>
          </cell>
          <cell r="AA422" t="str">
            <v>Brazil</v>
          </cell>
          <cell r="AB422" t="str">
            <v>BRZ1060</v>
          </cell>
          <cell r="AC422" t="str">
            <v>W28076</v>
          </cell>
          <cell r="AD422">
            <v>300372</v>
          </cell>
          <cell r="AE422" t="str">
            <v>Specialty Commercial</v>
          </cell>
          <cell r="AV422" t="str">
            <v>United StatesMEDICAL SERVICES</v>
          </cell>
          <cell r="AW422" t="str">
            <v>Health_Care</v>
          </cell>
        </row>
        <row r="423">
          <cell r="T423">
            <v>596485512</v>
          </cell>
          <cell r="U423" t="str">
            <v>COPOBRAS SA</v>
          </cell>
          <cell r="V423">
            <v>187131</v>
          </cell>
          <cell r="W423" t="str">
            <v>COPOBRAS SA</v>
          </cell>
          <cell r="X423" t="str">
            <v>Existing Principal</v>
          </cell>
          <cell r="Y423" t="str">
            <v>Exposure Below $1M; Do Not Score</v>
          </cell>
          <cell r="Z423" t="str">
            <v>PLASTIC &amp; RUBBER</v>
          </cell>
          <cell r="AA423" t="str">
            <v>Brazil</v>
          </cell>
          <cell r="AB423" t="str">
            <v>BRZ1062</v>
          </cell>
          <cell r="AC423" t="str">
            <v>None - Private</v>
          </cell>
          <cell r="AD423">
            <v>300373</v>
          </cell>
          <cell r="AE423" t="str">
            <v>Specialty Commercial</v>
          </cell>
          <cell r="AF423" t="str">
            <v>Chemical Industry</v>
          </cell>
          <cell r="AV423" t="str">
            <v>United StatesMINING</v>
          </cell>
          <cell r="AW423" t="str">
            <v>Mining</v>
          </cell>
        </row>
        <row r="424">
          <cell r="T424">
            <v>709223932</v>
          </cell>
          <cell r="U424" t="str">
            <v>ZOPONE ENGENHARIA E COMERCIO LTDA</v>
          </cell>
          <cell r="V424">
            <v>193956</v>
          </cell>
          <cell r="W424" t="str">
            <v>ZOPONE ENGENHARIA E COMERCIO LTDA</v>
          </cell>
          <cell r="X424" t="str">
            <v>Existing Principal</v>
          </cell>
          <cell r="Y424" t="str">
            <v>Exposure Below $1M; Do Not Score</v>
          </cell>
          <cell r="Z424" t="str">
            <v>CONSTRUCTION</v>
          </cell>
          <cell r="AA424" t="str">
            <v>Brazil</v>
          </cell>
          <cell r="AB424" t="str">
            <v>BRZ1084</v>
          </cell>
          <cell r="AC424" t="str">
            <v>None - Private</v>
          </cell>
          <cell r="AD424">
            <v>300458</v>
          </cell>
          <cell r="AE424" t="str">
            <v>Specialty Contract</v>
          </cell>
          <cell r="AF424" t="str">
            <v>Engineering &amp; Construction</v>
          </cell>
          <cell r="AV424" t="str">
            <v>United StatesOIL REFINING</v>
          </cell>
          <cell r="AW424" t="str">
            <v>Business_Services</v>
          </cell>
        </row>
        <row r="425">
          <cell r="T425">
            <v>611669242</v>
          </cell>
          <cell r="U425" t="str">
            <v>Dinir Rocha Sociedade de Advogados</v>
          </cell>
          <cell r="V425">
            <v>197435</v>
          </cell>
          <cell r="W425" t="str">
            <v>Dinir Rocha Sociedade de Advogados</v>
          </cell>
          <cell r="X425" t="str">
            <v>Existing Principal</v>
          </cell>
          <cell r="Y425" t="str">
            <v>Exposure Below $1M; Do Not Score</v>
          </cell>
          <cell r="Z425" t="str">
            <v>BUSINESS SERVICES</v>
          </cell>
          <cell r="AA425" t="str">
            <v>Brazil</v>
          </cell>
          <cell r="AB425" t="str">
            <v>BRZ1111</v>
          </cell>
          <cell r="AC425" t="str">
            <v>None - Private</v>
          </cell>
          <cell r="AD425">
            <v>300574</v>
          </cell>
          <cell r="AE425" t="str">
            <v>Specialty Commercial</v>
          </cell>
          <cell r="AV425" t="str">
            <v>United StatesPAPER</v>
          </cell>
          <cell r="AW425" t="str">
            <v>Business_Products</v>
          </cell>
        </row>
        <row r="426">
          <cell r="T426">
            <v>541740942</v>
          </cell>
          <cell r="U426" t="str">
            <v>ANOVIS INDUSTRIAL FARMACEUTICALTDA</v>
          </cell>
          <cell r="V426">
            <v>192666</v>
          </cell>
          <cell r="W426" t="str">
            <v>UNI O QU MICA FARMACEUTICA NACIONAL S.A</v>
          </cell>
          <cell r="X426" t="str">
            <v>Existing Principal</v>
          </cell>
          <cell r="Y426" t="str">
            <v>Exposure Below $1M; Do Not Score</v>
          </cell>
          <cell r="Z426" t="str">
            <v>PHARMACEUTICALS</v>
          </cell>
          <cell r="AA426" t="str">
            <v>Brazil</v>
          </cell>
          <cell r="AB426" t="str">
            <v>BRZ1116</v>
          </cell>
          <cell r="AC426" t="str">
            <v>None - Private</v>
          </cell>
          <cell r="AD426">
            <v>301023</v>
          </cell>
          <cell r="AE426" t="str">
            <v>Specialty Commercial</v>
          </cell>
          <cell r="AF426" t="str">
            <v>Drug &amp; Pharmacy Services</v>
          </cell>
          <cell r="AV426" t="str">
            <v>United StatesPHARMACEUTICALS</v>
          </cell>
          <cell r="AW426" t="str">
            <v>Health_Care</v>
          </cell>
        </row>
        <row r="427">
          <cell r="T427">
            <v>509188232</v>
          </cell>
          <cell r="U427" t="str">
            <v>UNI O QU MICA FARMACEUTICA NACIONAL S.A</v>
          </cell>
          <cell r="V427">
            <v>192666</v>
          </cell>
          <cell r="W427" t="str">
            <v>UNI O QU MICA FARMACEUTICA NACIONAL S.A</v>
          </cell>
          <cell r="X427" t="str">
            <v>Existing Principal</v>
          </cell>
          <cell r="Y427" t="str">
            <v>Exposure Below $1M; Do Not Score</v>
          </cell>
          <cell r="Z427" t="str">
            <v>PHARMACEUTICALS</v>
          </cell>
          <cell r="AA427" t="str">
            <v>Brazil</v>
          </cell>
          <cell r="AB427" t="str">
            <v>BRZ1116</v>
          </cell>
          <cell r="AC427" t="str">
            <v>None - Private</v>
          </cell>
          <cell r="AD427">
            <v>301023</v>
          </cell>
          <cell r="AE427" t="str">
            <v>Specialty Commercial</v>
          </cell>
          <cell r="AF427" t="str">
            <v>Drug &amp; Pharmacy Services</v>
          </cell>
          <cell r="AV427" t="str">
            <v>United StatesPLASTIC &amp; RUBBER</v>
          </cell>
          <cell r="AW427" t="str">
            <v>Business_Products</v>
          </cell>
        </row>
        <row r="428">
          <cell r="T428">
            <v>32064042</v>
          </cell>
          <cell r="U428" t="str">
            <v>Valfilm AM</v>
          </cell>
          <cell r="V428">
            <v>203434</v>
          </cell>
          <cell r="W428" t="str">
            <v>Valfilm AM</v>
          </cell>
          <cell r="X428" t="str">
            <v>Existing Principal</v>
          </cell>
          <cell r="Y428" t="str">
            <v>Exposure Below $1M; Do Not Score</v>
          </cell>
          <cell r="Z428" t="str">
            <v>CHEMICALS</v>
          </cell>
          <cell r="AA428" t="str">
            <v>Brazil</v>
          </cell>
          <cell r="AB428" t="str">
            <v>BRZ1133</v>
          </cell>
          <cell r="AC428" t="str">
            <v>None - Private</v>
          </cell>
          <cell r="AD428">
            <v>301155</v>
          </cell>
          <cell r="AE428" t="str">
            <v>Specialty Commercial</v>
          </cell>
          <cell r="AF428" t="str">
            <v>Chemical Industry</v>
          </cell>
          <cell r="AV428" t="str">
            <v>United StatesPRINTING</v>
          </cell>
          <cell r="AW428" t="str">
            <v>Business_Services</v>
          </cell>
        </row>
        <row r="429">
          <cell r="T429">
            <v>191902042</v>
          </cell>
          <cell r="U429" t="str">
            <v>Valfilm MG</v>
          </cell>
          <cell r="V429">
            <v>203434</v>
          </cell>
          <cell r="W429" t="str">
            <v>Valfilm AM</v>
          </cell>
          <cell r="X429" t="str">
            <v>Existing Principal</v>
          </cell>
          <cell r="Y429" t="str">
            <v>Exposure Below $1M; Do Not Score</v>
          </cell>
          <cell r="Z429" t="str">
            <v>CHEMICALS</v>
          </cell>
          <cell r="AA429" t="str">
            <v>Brazil</v>
          </cell>
          <cell r="AB429" t="str">
            <v>BRZ1133</v>
          </cell>
          <cell r="AC429" t="str">
            <v>None - Private</v>
          </cell>
          <cell r="AD429">
            <v>301155</v>
          </cell>
          <cell r="AE429" t="str">
            <v>Specialty Commercial</v>
          </cell>
          <cell r="AF429" t="str">
            <v>Chemical Industry</v>
          </cell>
          <cell r="AV429" t="str">
            <v>United StatesPUBLISHING</v>
          </cell>
          <cell r="AW429" t="str">
            <v>Business_Services</v>
          </cell>
        </row>
        <row r="430">
          <cell r="T430">
            <v>201763142</v>
          </cell>
          <cell r="U430" t="str">
            <v>AAP Administra  o Patrimonial S/A</v>
          </cell>
          <cell r="V430">
            <v>200343</v>
          </cell>
          <cell r="W430" t="str">
            <v>Comporte Participa  es S/A</v>
          </cell>
          <cell r="X430" t="str">
            <v>Existing Principal</v>
          </cell>
          <cell r="Y430" t="str">
            <v>Exposure Below $1M; Do Not Score</v>
          </cell>
          <cell r="Z430" t="str">
            <v>TRANSPORTATION</v>
          </cell>
          <cell r="AA430" t="str">
            <v>Brazil</v>
          </cell>
          <cell r="AB430" t="str">
            <v>BRZ1136</v>
          </cell>
          <cell r="AC430" t="str">
            <v>None - Private</v>
          </cell>
          <cell r="AD430">
            <v>301255</v>
          </cell>
          <cell r="AE430" t="str">
            <v>Specialty Commercial</v>
          </cell>
          <cell r="AF430" t="str">
            <v>Rail, Trucking &amp; Transport Services</v>
          </cell>
          <cell r="AV430" t="str">
            <v>United StatesREAL ESTATE</v>
          </cell>
          <cell r="AW430" t="str">
            <v>Trade</v>
          </cell>
        </row>
        <row r="431">
          <cell r="T431">
            <v>201763042</v>
          </cell>
          <cell r="U431" t="str">
            <v>Comporte Participa  es S/A</v>
          </cell>
          <cell r="V431">
            <v>200343</v>
          </cell>
          <cell r="W431" t="str">
            <v>Comporte Participa  es S/A</v>
          </cell>
          <cell r="X431" t="str">
            <v>Existing Principal</v>
          </cell>
          <cell r="Y431" t="str">
            <v>Exposure Below $1M; Do Not Score</v>
          </cell>
          <cell r="Z431" t="str">
            <v>TRANSPORTATION</v>
          </cell>
          <cell r="AA431" t="str">
            <v>Brazil</v>
          </cell>
          <cell r="AB431" t="str">
            <v>BRZ1136</v>
          </cell>
          <cell r="AC431" t="str">
            <v>None - Private</v>
          </cell>
          <cell r="AD431">
            <v>301255</v>
          </cell>
          <cell r="AE431" t="str">
            <v>Specialty Commercial</v>
          </cell>
          <cell r="AF431" t="str">
            <v>Rail, Trucking &amp; Transport Services</v>
          </cell>
          <cell r="AV431" t="str">
            <v>United StatesREAL ESTATE INVESTMENT TRUSTS</v>
          </cell>
          <cell r="AW431" t="str">
            <v>Trade</v>
          </cell>
        </row>
        <row r="432">
          <cell r="T432">
            <v>956427712</v>
          </cell>
          <cell r="U432" t="str">
            <v>Primero Mining Corp</v>
          </cell>
          <cell r="V432">
            <v>182328</v>
          </cell>
          <cell r="W432" t="str">
            <v>Primero Mining Corp</v>
          </cell>
          <cell r="X432" t="str">
            <v>Existing Principal</v>
          </cell>
          <cell r="Y432" t="str">
            <v>Exposure Below $1M; Do Not Score</v>
          </cell>
          <cell r="Z432" t="str">
            <v>MINING</v>
          </cell>
          <cell r="AA432" t="str">
            <v>Canada</v>
          </cell>
          <cell r="AB432" t="str">
            <v>CAN1013</v>
          </cell>
          <cell r="AC432" t="str">
            <v>N20606</v>
          </cell>
          <cell r="AD432">
            <v>300151</v>
          </cell>
          <cell r="AE432" t="str">
            <v>Specialty Commercial</v>
          </cell>
          <cell r="AV432" t="str">
            <v>United StatesSECURITY BROKERS &amp; DEALERS</v>
          </cell>
          <cell r="AW432" t="str">
            <v>Trade</v>
          </cell>
        </row>
        <row r="433">
          <cell r="T433">
            <v>146395212</v>
          </cell>
          <cell r="U433" t="str">
            <v>Veresen Energy Infrastructure Inc</v>
          </cell>
          <cell r="V433">
            <v>181924</v>
          </cell>
          <cell r="W433" t="str">
            <v>Veresen Inc.</v>
          </cell>
          <cell r="X433" t="str">
            <v>Existing Principal</v>
          </cell>
          <cell r="Y433" t="str">
            <v>Exposure Below $1M; Do Not Score</v>
          </cell>
          <cell r="Z433" t="str">
            <v>BUSINESS PRODUCTS WHSL</v>
          </cell>
          <cell r="AA433" t="str">
            <v>Canada</v>
          </cell>
          <cell r="AB433" t="str">
            <v>CAN1034</v>
          </cell>
          <cell r="AC433" t="str">
            <v>N07597</v>
          </cell>
          <cell r="AD433">
            <v>300172</v>
          </cell>
          <cell r="AE433" t="str">
            <v>Specialty Commercial</v>
          </cell>
          <cell r="AV433" t="str">
            <v>United StatesSEMICONDUCTORS</v>
          </cell>
          <cell r="AW433" t="str">
            <v>Business_Products</v>
          </cell>
        </row>
        <row r="434">
          <cell r="T434">
            <v>169192732</v>
          </cell>
          <cell r="U434" t="str">
            <v>Carilllion PLC</v>
          </cell>
          <cell r="V434">
            <v>192559</v>
          </cell>
          <cell r="W434" t="str">
            <v>Carillion Plc - Canadian Business</v>
          </cell>
          <cell r="X434" t="str">
            <v>Existing Principal</v>
          </cell>
          <cell r="Y434" t="str">
            <v>Exposure Below $1M; Do Not Score</v>
          </cell>
          <cell r="Z434" t="str">
            <v>BUSINESS SERVICES</v>
          </cell>
          <cell r="AA434" t="str">
            <v>United Kingdom</v>
          </cell>
          <cell r="AB434" t="str">
            <v>CAN1045</v>
          </cell>
          <cell r="AC434" t="str">
            <v>W21986</v>
          </cell>
          <cell r="AD434">
            <v>300019</v>
          </cell>
          <cell r="AE434" t="str">
            <v>Specialty Contract</v>
          </cell>
          <cell r="AV434" t="str">
            <v>United StatesSTEEL &amp; METAL PRODUCTS</v>
          </cell>
          <cell r="AW434" t="str">
            <v>Business_Products</v>
          </cell>
        </row>
        <row r="435">
          <cell r="T435">
            <v>956433712</v>
          </cell>
          <cell r="U435" t="str">
            <v>Alliance Pipeline Limited Partnership</v>
          </cell>
          <cell r="V435">
            <v>184528</v>
          </cell>
          <cell r="W435" t="str">
            <v>Alliance Pipeline Limited Partnership</v>
          </cell>
          <cell r="X435" t="str">
            <v>Existing Principal</v>
          </cell>
          <cell r="Y435" t="str">
            <v>Exposure Below $1M; Do Not Score</v>
          </cell>
          <cell r="Z435" t="str">
            <v>UTILITIES, GAS</v>
          </cell>
          <cell r="AA435" t="str">
            <v>Canada</v>
          </cell>
          <cell r="AB435" t="str">
            <v>CAN1050</v>
          </cell>
          <cell r="AC435" t="str">
            <v>None - Private</v>
          </cell>
          <cell r="AD435">
            <v>300292</v>
          </cell>
          <cell r="AV435" t="str">
            <v>United StatesTELEPHONE</v>
          </cell>
          <cell r="AW435" t="str">
            <v>Communication</v>
          </cell>
        </row>
        <row r="436">
          <cell r="T436">
            <v>576417512</v>
          </cell>
          <cell r="U436" t="str">
            <v>Cementation Canada Inc.</v>
          </cell>
          <cell r="V436">
            <v>183694</v>
          </cell>
          <cell r="W436" t="str">
            <v>Cementation Canada Inc.</v>
          </cell>
          <cell r="X436" t="str">
            <v>Existing Principal</v>
          </cell>
          <cell r="Y436" t="str">
            <v>Exposure Below $1M; Do Not Score</v>
          </cell>
          <cell r="Z436" t="str">
            <v>CONSTRUCTION</v>
          </cell>
          <cell r="AA436" t="str">
            <v>Canada</v>
          </cell>
          <cell r="AB436" t="str">
            <v>CAN1055</v>
          </cell>
          <cell r="AC436" t="str">
            <v>None - Private</v>
          </cell>
          <cell r="AD436">
            <v>300315</v>
          </cell>
          <cell r="AE436" t="str">
            <v>Specialty Contract</v>
          </cell>
          <cell r="AV436" t="str">
            <v>United StatesTEXTILES</v>
          </cell>
          <cell r="AW436" t="str">
            <v>Consumer_Products</v>
          </cell>
        </row>
        <row r="437">
          <cell r="T437">
            <v>99201932</v>
          </cell>
          <cell r="U437" t="str">
            <v>Chemco Electrical Contractors Ltd</v>
          </cell>
          <cell r="V437">
            <v>193142</v>
          </cell>
          <cell r="W437" t="str">
            <v>Chemco Electrical Contractors Ltd</v>
          </cell>
          <cell r="X437" t="str">
            <v>Existing Principal</v>
          </cell>
          <cell r="Y437" t="str">
            <v>Exposure Below $1M; Do Not Score</v>
          </cell>
          <cell r="Z437" t="str">
            <v>CONSTRUCTION</v>
          </cell>
          <cell r="AA437" t="str">
            <v>Canada</v>
          </cell>
          <cell r="AB437" t="str">
            <v>CAN1056</v>
          </cell>
          <cell r="AC437" t="str">
            <v>None - Private</v>
          </cell>
          <cell r="AD437">
            <v>300316</v>
          </cell>
          <cell r="AE437" t="str">
            <v>Specialty Contract</v>
          </cell>
          <cell r="AV437" t="str">
            <v>United StatesTOBACCO</v>
          </cell>
          <cell r="AW437" t="str">
            <v>Consumer_Products</v>
          </cell>
        </row>
        <row r="438">
          <cell r="T438">
            <v>956434512</v>
          </cell>
          <cell r="U438" t="str">
            <v>Northern Technologies International Corporation</v>
          </cell>
          <cell r="V438">
            <v>184698</v>
          </cell>
          <cell r="W438" t="str">
            <v>Northern Technologies International Corporation</v>
          </cell>
          <cell r="X438" t="str">
            <v>Existing Principal</v>
          </cell>
          <cell r="Y438" t="str">
            <v>Exposure Below $1M; Do Not Score</v>
          </cell>
          <cell r="Z438" t="str">
            <v>CHEMICALS</v>
          </cell>
          <cell r="AA438" t="str">
            <v>United States</v>
          </cell>
          <cell r="AB438" t="str">
            <v>CAN1067</v>
          </cell>
          <cell r="AC438">
            <v>665282</v>
          </cell>
          <cell r="AD438">
            <v>300323</v>
          </cell>
          <cell r="AE438" t="str">
            <v>Specialty Contract</v>
          </cell>
          <cell r="AV438" t="str">
            <v>United StatesTRANSPORTATION EQUIPMENT</v>
          </cell>
          <cell r="AW438" t="str">
            <v>Transportation</v>
          </cell>
        </row>
        <row r="439">
          <cell r="T439">
            <v>6446212</v>
          </cell>
          <cell r="U439" t="str">
            <v>Magal Security Systems Ltd. (Israeli Top Parent)</v>
          </cell>
          <cell r="V439">
            <v>185365</v>
          </cell>
          <cell r="W439" t="str">
            <v>Senstar Corporation</v>
          </cell>
          <cell r="X439" t="str">
            <v>Existing Principal</v>
          </cell>
          <cell r="Y439" t="str">
            <v>Exposure Below $1M; Do Not Score</v>
          </cell>
          <cell r="Z439" t="str">
            <v>BUSINESS PRODUCTS WHSL</v>
          </cell>
          <cell r="AA439" t="str">
            <v>Canada</v>
          </cell>
          <cell r="AB439" t="str">
            <v>CAN1071</v>
          </cell>
          <cell r="AC439" t="str">
            <v>None - Private</v>
          </cell>
          <cell r="AD439">
            <v>300325</v>
          </cell>
          <cell r="AE439" t="str">
            <v>Specialty Contract</v>
          </cell>
          <cell r="AV439" t="str">
            <v>United StatesTRANSPORTATION</v>
          </cell>
          <cell r="AW439" t="str">
            <v>Transportation</v>
          </cell>
        </row>
        <row r="440">
          <cell r="T440">
            <v>966398712</v>
          </cell>
          <cell r="U440" t="str">
            <v>Senstar Corporation</v>
          </cell>
          <cell r="V440">
            <v>185365</v>
          </cell>
          <cell r="W440" t="str">
            <v>Senstar Corporation</v>
          </cell>
          <cell r="X440" t="str">
            <v>Existing Principal</v>
          </cell>
          <cell r="Y440" t="str">
            <v>Exposure Below $1M; Do Not Score</v>
          </cell>
          <cell r="Z440" t="str">
            <v>BUSINESS PRODUCTS WHSL</v>
          </cell>
          <cell r="AA440" t="str">
            <v>Canada</v>
          </cell>
          <cell r="AB440" t="str">
            <v>CAN1071</v>
          </cell>
          <cell r="AC440" t="str">
            <v>None - Private</v>
          </cell>
          <cell r="AD440">
            <v>300325</v>
          </cell>
          <cell r="AE440" t="str">
            <v>Specialty Contract</v>
          </cell>
          <cell r="AV440" t="str">
            <v>United StatesTRUCKING</v>
          </cell>
          <cell r="AW440" t="str">
            <v>Transportation</v>
          </cell>
        </row>
        <row r="441">
          <cell r="T441">
            <v>696454612</v>
          </cell>
          <cell r="U441" t="str">
            <v>Cannex Contracting 2000 Inc.</v>
          </cell>
          <cell r="V441">
            <v>186287</v>
          </cell>
          <cell r="W441" t="str">
            <v>Cannex Contracting 2000 Inc.</v>
          </cell>
          <cell r="X441" t="str">
            <v>Existing Principal</v>
          </cell>
          <cell r="Y441" t="str">
            <v>Exposure Below $1M; Do Not Score</v>
          </cell>
          <cell r="Z441" t="str">
            <v>CONSTRUCTION</v>
          </cell>
          <cell r="AA441" t="str">
            <v>Canada</v>
          </cell>
          <cell r="AB441" t="str">
            <v>CAN1090</v>
          </cell>
          <cell r="AC441" t="str">
            <v>None - Private</v>
          </cell>
          <cell r="AD441">
            <v>186287</v>
          </cell>
          <cell r="AE441" t="str">
            <v>Specialty Contract</v>
          </cell>
          <cell r="AV441" t="str">
            <v>United StatesUTILITIES NEC</v>
          </cell>
          <cell r="AW441" t="str">
            <v>Utilities</v>
          </cell>
        </row>
        <row r="442">
          <cell r="T442">
            <v>699227432</v>
          </cell>
          <cell r="U442" t="str">
            <v>Hutchings Drywall</v>
          </cell>
          <cell r="V442">
            <v>194280</v>
          </cell>
          <cell r="W442" t="str">
            <v>Hutchings Drywall &amp; Acoustics Partnership</v>
          </cell>
          <cell r="X442" t="str">
            <v>Existing Principal</v>
          </cell>
          <cell r="Y442" t="str">
            <v>Exposure Below $1M; Do Not Score</v>
          </cell>
          <cell r="Z442" t="str">
            <v>CONSTRUCTION</v>
          </cell>
          <cell r="AA442" t="str">
            <v>Canada</v>
          </cell>
          <cell r="AB442" t="str">
            <v>CAN1097</v>
          </cell>
          <cell r="AC442" t="str">
            <v>None - Private</v>
          </cell>
          <cell r="AD442">
            <v>300433</v>
          </cell>
          <cell r="AE442" t="str">
            <v>Specialty Contract</v>
          </cell>
          <cell r="AV442" t="str">
            <v>United StatesUTILITIES, ELECTRIC</v>
          </cell>
          <cell r="AW442" t="str">
            <v>Utilities</v>
          </cell>
        </row>
        <row r="443">
          <cell r="T443">
            <v>109178232</v>
          </cell>
          <cell r="U443" t="str">
            <v>Technologies Mindcore Inc.</v>
          </cell>
          <cell r="V443">
            <v>192278</v>
          </cell>
          <cell r="W443" t="str">
            <v>Technologies Mindcore Inc.</v>
          </cell>
          <cell r="X443" t="str">
            <v>Existing Principal</v>
          </cell>
          <cell r="Y443" t="str">
            <v>Exposure Below $1M; Do Not Score</v>
          </cell>
          <cell r="Z443" t="str">
            <v>ELECTRICAL EQUIPMENT</v>
          </cell>
          <cell r="AA443" t="str">
            <v>Canada</v>
          </cell>
          <cell r="AB443" t="str">
            <v>CAN1105</v>
          </cell>
          <cell r="AC443" t="str">
            <v>None - Private</v>
          </cell>
          <cell r="AD443">
            <v>300441</v>
          </cell>
          <cell r="AE443" t="str">
            <v>Specialty Contract</v>
          </cell>
          <cell r="AV443" t="str">
            <v>United StatesUTILITIES, GAS</v>
          </cell>
          <cell r="AW443" t="str">
            <v>Utilities</v>
          </cell>
        </row>
        <row r="444">
          <cell r="T444">
            <v>906530912</v>
          </cell>
          <cell r="U444" t="str">
            <v>Northern Lights Drywall Ltd.</v>
          </cell>
          <cell r="V444">
            <v>190543</v>
          </cell>
          <cell r="W444" t="str">
            <v>Northern Lights Drywall Ltd.</v>
          </cell>
          <cell r="X444" t="str">
            <v>Existing Principal</v>
          </cell>
          <cell r="Y444" t="str">
            <v>Exposure Below $1M; Do Not Score</v>
          </cell>
          <cell r="Z444" t="str">
            <v>CONSTRUCTION</v>
          </cell>
          <cell r="AA444" t="str">
            <v>Canada</v>
          </cell>
          <cell r="AB444" t="str">
            <v>CAN1106</v>
          </cell>
          <cell r="AC444" t="str">
            <v>None - Private</v>
          </cell>
          <cell r="AD444">
            <v>300442</v>
          </cell>
          <cell r="AE444" t="str">
            <v>Specialty Contract</v>
          </cell>
          <cell r="AV444" t="str">
            <v>United StatesUNASSIGNED</v>
          </cell>
          <cell r="AW444" t="str">
            <v>Unassigned</v>
          </cell>
        </row>
        <row r="445">
          <cell r="T445">
            <v>296553712</v>
          </cell>
          <cell r="U445" t="str">
            <v>Waiward Steel Limited Partnership</v>
          </cell>
          <cell r="V445">
            <v>189609</v>
          </cell>
          <cell r="W445" t="str">
            <v>Waiward Steel Limited Partnership</v>
          </cell>
          <cell r="X445" t="str">
            <v>Existing Principal</v>
          </cell>
          <cell r="Y445" t="str">
            <v>Exposure Below $1M; Do Not Score</v>
          </cell>
          <cell r="Z445" t="str">
            <v>STEEL &amp; METAL PRODUCTS</v>
          </cell>
          <cell r="AA445" t="str">
            <v>Canada</v>
          </cell>
          <cell r="AB445" t="str">
            <v>CAN1113</v>
          </cell>
          <cell r="AC445" t="str">
            <v>None - Private</v>
          </cell>
          <cell r="AD445">
            <v>300449</v>
          </cell>
          <cell r="AE445" t="str">
            <v>Specialty Contract</v>
          </cell>
          <cell r="AV445" t="str">
            <v>United StatesLSF Commercial - (Corporate) or (Individual, Estate, Probate)</v>
          </cell>
          <cell r="AW445" t="str">
            <v>Unassigned</v>
          </cell>
        </row>
        <row r="446">
          <cell r="T446">
            <v>516505212</v>
          </cell>
          <cell r="U446" t="str">
            <v>Year Round Landscaping Inc.</v>
          </cell>
          <cell r="V446">
            <v>187966</v>
          </cell>
          <cell r="W446" t="str">
            <v>Year Round Landscaping Inc.</v>
          </cell>
          <cell r="X446" t="str">
            <v>Existing Principal</v>
          </cell>
          <cell r="Y446" t="str">
            <v>Score it</v>
          </cell>
          <cell r="Z446" t="str">
            <v>CONSTRUCTION</v>
          </cell>
          <cell r="AA446" t="str">
            <v>Canada</v>
          </cell>
          <cell r="AB446" t="str">
            <v>CAN1116</v>
          </cell>
          <cell r="AC446" t="str">
            <v>None - Private</v>
          </cell>
          <cell r="AD446">
            <v>300452</v>
          </cell>
          <cell r="AE446" t="str">
            <v>Specialty Contract</v>
          </cell>
          <cell r="AF446" t="str">
            <v>Engineering &amp; Construction</v>
          </cell>
          <cell r="AV446" t="str">
            <v>United StatesCore Commercial - (Corporate) or (Individual, Estate, Probate)</v>
          </cell>
          <cell r="AW446" t="str">
            <v>Unassigned</v>
          </cell>
        </row>
        <row r="447">
          <cell r="T447">
            <v>956435912</v>
          </cell>
          <cell r="U447" t="str">
            <v>George Weston Limited</v>
          </cell>
          <cell r="V447">
            <v>185081</v>
          </cell>
          <cell r="W447" t="str">
            <v>George Weston Limited</v>
          </cell>
          <cell r="X447" t="str">
            <v>Existing Principal</v>
          </cell>
          <cell r="Y447" t="str">
            <v>Exposure Below $1M; Do Not Score</v>
          </cell>
          <cell r="Z447" t="str">
            <v>FOOD &amp; BEVERAGE RETL/WHSL</v>
          </cell>
          <cell r="AA447" t="str">
            <v>Canada</v>
          </cell>
          <cell r="AB447" t="str">
            <v>CAN1119</v>
          </cell>
          <cell r="AC447" t="str">
            <v>C10364</v>
          </cell>
          <cell r="AD447">
            <v>300461</v>
          </cell>
          <cell r="AV447" t="str">
            <v>United StatesSpecialty Commercial - (Corporate) or (Individual, Estate, Probate)</v>
          </cell>
          <cell r="AW447" t="str">
            <v>Unassigned</v>
          </cell>
        </row>
        <row r="448">
          <cell r="T448">
            <v>169195332</v>
          </cell>
          <cell r="U448" t="str">
            <v>Kon Construction Ltd</v>
          </cell>
          <cell r="V448">
            <v>192853</v>
          </cell>
          <cell r="W448" t="str">
            <v>Kon Construction Ltd</v>
          </cell>
          <cell r="X448" t="str">
            <v>Existing Principal</v>
          </cell>
          <cell r="Y448" t="str">
            <v>Exposure Below $1M; Do Not Score</v>
          </cell>
          <cell r="Z448" t="str">
            <v>CONSTRUCTION</v>
          </cell>
          <cell r="AA448" t="str">
            <v>Canada</v>
          </cell>
          <cell r="AB448" t="str">
            <v>CAN1123</v>
          </cell>
          <cell r="AC448" t="str">
            <v>None - Private</v>
          </cell>
          <cell r="AD448">
            <v>300487</v>
          </cell>
          <cell r="AE448" t="str">
            <v>Specialty Contract</v>
          </cell>
          <cell r="AV448" t="str">
            <v>United StatesCONSTRUCTION</v>
          </cell>
          <cell r="AW448" t="str">
            <v>Construction</v>
          </cell>
        </row>
        <row r="449">
          <cell r="T449">
            <v>259229132</v>
          </cell>
          <cell r="U449" t="str">
            <v>KPMG S.R.L. / S.E.N.C.R.L.</v>
          </cell>
          <cell r="V449">
            <v>194143</v>
          </cell>
          <cell r="W449" t="str">
            <v>KPMG S.R.L. / S.E.N.C.R.L.</v>
          </cell>
          <cell r="X449" t="str">
            <v>Existing Principal</v>
          </cell>
          <cell r="Y449" t="str">
            <v>Exposure Below $1M; Do Not Score</v>
          </cell>
          <cell r="Z449" t="str">
            <v>BUSINESS SERVICES</v>
          </cell>
          <cell r="AA449" t="str">
            <v>Canada</v>
          </cell>
          <cell r="AB449" t="str">
            <v>CAN1125</v>
          </cell>
          <cell r="AC449" t="str">
            <v>None - Private</v>
          </cell>
          <cell r="AD449">
            <v>300489</v>
          </cell>
          <cell r="AE449" t="str">
            <v>Specialty Contract</v>
          </cell>
          <cell r="AV449" t="str">
            <v>United StatesMACHINERY &amp; EQUIPMENT</v>
          </cell>
          <cell r="AW449" t="str">
            <v>Business_Products</v>
          </cell>
        </row>
        <row r="450">
          <cell r="T450">
            <v>149243632</v>
          </cell>
          <cell r="U450" t="str">
            <v>Polaris Material</v>
          </cell>
          <cell r="V450">
            <v>194703</v>
          </cell>
          <cell r="W450" t="str">
            <v>Polaris Materials Corporation</v>
          </cell>
          <cell r="X450" t="str">
            <v>Existing Principal</v>
          </cell>
          <cell r="Y450" t="str">
            <v>Exposure Below $1M; Do Not Score</v>
          </cell>
          <cell r="Z450" t="str">
            <v>MINING</v>
          </cell>
          <cell r="AA450" t="str">
            <v>Canada</v>
          </cell>
          <cell r="AB450" t="str">
            <v>CAN1129</v>
          </cell>
          <cell r="AC450" t="str">
            <v>N12399</v>
          </cell>
          <cell r="AD450">
            <v>300501</v>
          </cell>
          <cell r="AE450" t="str">
            <v>Specialty Contract</v>
          </cell>
          <cell r="AV450" t="str">
            <v>United StatesOIL, GAS &amp; COAL EXPL/PROD</v>
          </cell>
          <cell r="AW450" t="str">
            <v>Business_Products</v>
          </cell>
        </row>
        <row r="451">
          <cell r="T451">
            <v>549267532</v>
          </cell>
          <cell r="U451" t="str">
            <v>Triotech Amusement Inc.</v>
          </cell>
          <cell r="V451">
            <v>195983</v>
          </cell>
          <cell r="W451" t="str">
            <v>Triotech</v>
          </cell>
          <cell r="X451" t="str">
            <v>Existing Principal</v>
          </cell>
          <cell r="Y451" t="str">
            <v>Exposure Below $1M; Do Not Score</v>
          </cell>
          <cell r="Z451" t="str">
            <v>BUSINESS PRODUCTS WHSL</v>
          </cell>
          <cell r="AA451" t="str">
            <v>Canada</v>
          </cell>
          <cell r="AB451" t="str">
            <v>CAN1135</v>
          </cell>
          <cell r="AC451" t="str">
            <v>None - Private</v>
          </cell>
          <cell r="AD451">
            <v>300507</v>
          </cell>
          <cell r="AE451" t="str">
            <v>Specialty Contract</v>
          </cell>
        </row>
        <row r="452">
          <cell r="T452">
            <v>729271432</v>
          </cell>
          <cell r="U452" t="str">
            <v>Shephard's Care Foundation</v>
          </cell>
          <cell r="V452">
            <v>196060</v>
          </cell>
          <cell r="W452" t="str">
            <v>Shepherd's Care Foundation</v>
          </cell>
          <cell r="X452" t="str">
            <v>Existing Principal</v>
          </cell>
          <cell r="Y452" t="str">
            <v>Exposure Below $1M; Do Not Score</v>
          </cell>
          <cell r="Z452" t="str">
            <v>MEDICAL SERVICES</v>
          </cell>
          <cell r="AA452" t="str">
            <v>Canada</v>
          </cell>
          <cell r="AB452" t="str">
            <v>CAN1136</v>
          </cell>
          <cell r="AC452" t="str">
            <v>None - Private</v>
          </cell>
          <cell r="AD452">
            <v>300532</v>
          </cell>
          <cell r="AE452" t="str">
            <v>Specialty Contract</v>
          </cell>
        </row>
        <row r="453">
          <cell r="T453">
            <v>789291532</v>
          </cell>
          <cell r="U453" t="str">
            <v>Chaparral Industries (86) Inc.</v>
          </cell>
          <cell r="V453">
            <v>197128</v>
          </cell>
          <cell r="W453" t="str">
            <v>Chaparral Industries (86) Inc.</v>
          </cell>
          <cell r="X453" t="str">
            <v>Existing Principal</v>
          </cell>
          <cell r="Y453" t="str">
            <v>Exposure Below $1M; Do Not Score</v>
          </cell>
          <cell r="Z453" t="str">
            <v>CONSTRUCTION</v>
          </cell>
          <cell r="AA453" t="str">
            <v>Canada</v>
          </cell>
          <cell r="AB453" t="str">
            <v>CAN1137</v>
          </cell>
          <cell r="AC453" t="str">
            <v>None - Private</v>
          </cell>
          <cell r="AD453">
            <v>300533</v>
          </cell>
          <cell r="AE453" t="str">
            <v>Specialty Contract</v>
          </cell>
        </row>
        <row r="454">
          <cell r="T454">
            <v>289286732</v>
          </cell>
          <cell r="U454" t="str">
            <v>T.M.S. Construction Inc.</v>
          </cell>
          <cell r="V454">
            <v>196645</v>
          </cell>
          <cell r="W454" t="str">
            <v>T.M.S. Construction Inc.</v>
          </cell>
          <cell r="X454" t="str">
            <v>Existing Principal</v>
          </cell>
          <cell r="Y454" t="str">
            <v>Score it</v>
          </cell>
          <cell r="Z454" t="str">
            <v>CONSTRUCTION</v>
          </cell>
          <cell r="AA454" t="str">
            <v>Canada</v>
          </cell>
          <cell r="AB454" t="str">
            <v>CAN1141</v>
          </cell>
          <cell r="AC454" t="str">
            <v>None - Private</v>
          </cell>
          <cell r="AD454">
            <v>300537</v>
          </cell>
          <cell r="AE454" t="str">
            <v>Specialty Contract</v>
          </cell>
          <cell r="AF454" t="str">
            <v>Engineering &amp; Construction</v>
          </cell>
        </row>
        <row r="455">
          <cell r="T455">
            <v>531690242</v>
          </cell>
          <cell r="U455" t="str">
            <v>NOMADS PIPELINE CONSULTING LTD</v>
          </cell>
          <cell r="V455">
            <v>198691</v>
          </cell>
          <cell r="W455" t="str">
            <v>Ladacor AMS Ltd.</v>
          </cell>
          <cell r="X455" t="str">
            <v>Existing Principal</v>
          </cell>
          <cell r="Y455" t="str">
            <v>Exposure Below $1M; Do Not Score</v>
          </cell>
          <cell r="Z455" t="str">
            <v>CONSTRUCTION</v>
          </cell>
          <cell r="AA455" t="str">
            <v>Canada</v>
          </cell>
          <cell r="AB455" t="str">
            <v>CAN1160</v>
          </cell>
          <cell r="AC455" t="str">
            <v>None - Private</v>
          </cell>
          <cell r="AD455">
            <v>301014</v>
          </cell>
          <cell r="AE455" t="str">
            <v>Specialty Contract</v>
          </cell>
        </row>
        <row r="456">
          <cell r="T456">
            <v>91815342</v>
          </cell>
          <cell r="U456" t="str">
            <v>U Build Inc.</v>
          </cell>
          <cell r="V456">
            <v>201118</v>
          </cell>
          <cell r="W456" t="str">
            <v>U Build Inc.</v>
          </cell>
          <cell r="X456" t="str">
            <v>Existing Principal</v>
          </cell>
          <cell r="Y456" t="str">
            <v>Score it</v>
          </cell>
          <cell r="Z456" t="str">
            <v>CONSTRUCTION</v>
          </cell>
          <cell r="AA456" t="str">
            <v>Canada</v>
          </cell>
          <cell r="AB456" t="str">
            <v>CAN1181</v>
          </cell>
          <cell r="AC456" t="str">
            <v>None - Private</v>
          </cell>
          <cell r="AD456">
            <v>301166</v>
          </cell>
          <cell r="AE456" t="str">
            <v>Specialty Contract</v>
          </cell>
          <cell r="AF456" t="str">
            <v>Engineering &amp; Construction</v>
          </cell>
        </row>
        <row r="457">
          <cell r="T457">
            <v>622013842</v>
          </cell>
          <cell r="U457" t="str">
            <v>ADGA Group of Companies</v>
          </cell>
          <cell r="V457">
            <v>206496</v>
          </cell>
          <cell r="W457" t="str">
            <v>ADGA Group of Companies</v>
          </cell>
          <cell r="X457" t="str">
            <v>Existing Principal</v>
          </cell>
          <cell r="Y457" t="str">
            <v>Exposure Below $1M; Do Not Score</v>
          </cell>
          <cell r="Z457" t="str">
            <v>BUSINESS SERVICES</v>
          </cell>
          <cell r="AA457" t="str">
            <v>Canada</v>
          </cell>
          <cell r="AB457" t="str">
            <v>CAN1185</v>
          </cell>
          <cell r="AC457" t="str">
            <v>None - Private</v>
          </cell>
          <cell r="AD457">
            <v>301268</v>
          </cell>
          <cell r="AE457" t="str">
            <v>Specialty Contract</v>
          </cell>
          <cell r="AF457" t="str">
            <v>Business Services</v>
          </cell>
        </row>
        <row r="458">
          <cell r="T458">
            <v>271818442</v>
          </cell>
          <cell r="U458" t="str">
            <v>Anchor Exteriors</v>
          </cell>
          <cell r="V458">
            <v>201204</v>
          </cell>
          <cell r="W458" t="str">
            <v>Anchor Exteriors</v>
          </cell>
          <cell r="X458" t="str">
            <v>Existing Principal</v>
          </cell>
          <cell r="Y458" t="str">
            <v>Exposure Below $1M; Do Not Score</v>
          </cell>
          <cell r="Z458" t="str">
            <v>CONSTRUCTION</v>
          </cell>
          <cell r="AA458" t="str">
            <v>Canada</v>
          </cell>
          <cell r="AB458" t="str">
            <v>CAN1186</v>
          </cell>
          <cell r="AC458" t="str">
            <v>None - Private</v>
          </cell>
          <cell r="AD458">
            <v>301269</v>
          </cell>
          <cell r="AE458" t="str">
            <v>Specialty Contract</v>
          </cell>
          <cell r="AF458" t="str">
            <v>Engineering &amp; Construction</v>
          </cell>
        </row>
        <row r="459">
          <cell r="T459">
            <v>341668842</v>
          </cell>
          <cell r="U459" t="str">
            <v>Champion Iron Limited</v>
          </cell>
          <cell r="V459">
            <v>197351</v>
          </cell>
          <cell r="W459" t="str">
            <v>Champion Iron Limited</v>
          </cell>
          <cell r="X459" t="str">
            <v>Existing Principal</v>
          </cell>
          <cell r="Y459" t="str">
            <v>Score it</v>
          </cell>
          <cell r="Z459" t="str">
            <v>CONSUMER PRODUCTS</v>
          </cell>
          <cell r="AA459" t="str">
            <v>Australia</v>
          </cell>
          <cell r="AB459" t="str">
            <v>CAN1733</v>
          </cell>
          <cell r="AC459" t="str">
            <v>None - Private</v>
          </cell>
          <cell r="AD459">
            <v>301519</v>
          </cell>
          <cell r="AE459" t="str">
            <v>Specialty Commercial</v>
          </cell>
          <cell r="AF459" t="str">
            <v>Retail</v>
          </cell>
        </row>
        <row r="460">
          <cell r="T460">
            <v>622057442</v>
          </cell>
          <cell r="U460" t="str">
            <v>Flowpoint Environmental Systems Limited Partnership</v>
          </cell>
          <cell r="V460">
            <v>207844</v>
          </cell>
          <cell r="W460" t="str">
            <v>Flowpoint Environmental Systems Limited Partnership</v>
          </cell>
          <cell r="X460" t="str">
            <v>Existing Principal</v>
          </cell>
          <cell r="Y460" t="str">
            <v>Exposure Below $1M; Do Not Score</v>
          </cell>
          <cell r="Z460" t="str">
            <v>UTILITIES NEC</v>
          </cell>
          <cell r="AA460" t="str">
            <v>Canada</v>
          </cell>
          <cell r="AB460" t="str">
            <v>CAN1205</v>
          </cell>
          <cell r="AC460" t="str">
            <v>None - Private</v>
          </cell>
          <cell r="AD460">
            <v>301526</v>
          </cell>
          <cell r="AE460" t="str">
            <v>Specialty Contract</v>
          </cell>
        </row>
        <row r="461">
          <cell r="T461">
            <v>572020042</v>
          </cell>
          <cell r="U461" t="str">
            <v>K-Jay Electric Ltd.</v>
          </cell>
          <cell r="V461">
            <v>206434</v>
          </cell>
          <cell r="W461" t="str">
            <v>K-Jay Electric Ltd.</v>
          </cell>
          <cell r="X461" t="str">
            <v>Existing Principal</v>
          </cell>
          <cell r="Y461" t="str">
            <v>Exposure Below $1M; Do Not Score</v>
          </cell>
          <cell r="Z461" t="str">
            <v>BUSINESS SERVICES</v>
          </cell>
          <cell r="AA461" t="str">
            <v>Canada</v>
          </cell>
          <cell r="AB461" t="str">
            <v>CAN1209</v>
          </cell>
          <cell r="AC461" t="str">
            <v>None - Private</v>
          </cell>
          <cell r="AD461">
            <v>301530</v>
          </cell>
          <cell r="AE461" t="str">
            <v>Specialty Contract</v>
          </cell>
          <cell r="AF461" t="str">
            <v>Business Services</v>
          </cell>
        </row>
        <row r="462">
          <cell r="T462">
            <v>539258132</v>
          </cell>
          <cell r="U462" t="str">
            <v>Amec Foster Wheeler plc</v>
          </cell>
          <cell r="V462">
            <v>195612</v>
          </cell>
          <cell r="W462" t="str">
            <v>Amec Foster Wheeler plc</v>
          </cell>
          <cell r="X462" t="str">
            <v>Existing Principal</v>
          </cell>
          <cell r="Y462" t="str">
            <v>Exposure Below $1M; Do Not Score</v>
          </cell>
          <cell r="Z462" t="str">
            <v>BUSINESS SERVICES</v>
          </cell>
          <cell r="AA462" t="str">
            <v>United Kingdom</v>
          </cell>
          <cell r="AB462" t="str">
            <v>EU1002</v>
          </cell>
          <cell r="AC462" t="str">
            <v>G13553</v>
          </cell>
          <cell r="AD462">
            <v>300002</v>
          </cell>
          <cell r="AE462" t="str">
            <v>Specialty Contract</v>
          </cell>
        </row>
        <row r="463">
          <cell r="T463">
            <v>276503012</v>
          </cell>
          <cell r="U463" t="str">
            <v>Amec Foster Wheeler Plc</v>
          </cell>
          <cell r="V463">
            <v>187616</v>
          </cell>
          <cell r="W463" t="str">
            <v>Amec Foster Wheeler Plc</v>
          </cell>
          <cell r="X463" t="str">
            <v>Existing Principal</v>
          </cell>
          <cell r="Y463" t="str">
            <v>Exposure Below $1M; Do Not Score</v>
          </cell>
          <cell r="Z463" t="str">
            <v>BUSINESS SERVICES</v>
          </cell>
          <cell r="AA463" t="str">
            <v>United Kingdom</v>
          </cell>
          <cell r="AB463" t="str">
            <v>EU1002</v>
          </cell>
          <cell r="AC463" t="str">
            <v>G13553</v>
          </cell>
          <cell r="AD463">
            <v>300002</v>
          </cell>
          <cell r="AE463" t="str">
            <v>Specialty Contract</v>
          </cell>
        </row>
        <row r="464">
          <cell r="T464">
            <v>539258532</v>
          </cell>
          <cell r="U464" t="str">
            <v>Ameycespa (AWRP) ODC Limited</v>
          </cell>
          <cell r="V464">
            <v>195613</v>
          </cell>
          <cell r="W464" t="str">
            <v>Amey UK plc</v>
          </cell>
          <cell r="X464" t="str">
            <v>Existing Principal</v>
          </cell>
          <cell r="Y464" t="str">
            <v>Exposure Below $1M; Do Not Score</v>
          </cell>
          <cell r="Z464" t="str">
            <v>CONSTRUCTION</v>
          </cell>
          <cell r="AA464" t="str">
            <v>United Kingdom</v>
          </cell>
          <cell r="AB464" t="str">
            <v>EU1003</v>
          </cell>
          <cell r="AC464" t="str">
            <v>None - Private</v>
          </cell>
          <cell r="AD464">
            <v>300003</v>
          </cell>
          <cell r="AE464" t="str">
            <v>Specialty Contract</v>
          </cell>
        </row>
        <row r="465">
          <cell r="T465">
            <v>829156732</v>
          </cell>
          <cell r="U465" t="str">
            <v>CAMARGO CORR A CONSTRU  ES E PARTICIPA  ES S.A</v>
          </cell>
          <cell r="V465">
            <v>185312</v>
          </cell>
          <cell r="W465" t="str">
            <v>CAMARGO CORREA S.A.</v>
          </cell>
          <cell r="X465" t="str">
            <v>Existing Principal</v>
          </cell>
          <cell r="Y465" t="str">
            <v>Exposure Below $1M; Do Not Score</v>
          </cell>
          <cell r="Z465" t="str">
            <v>CONSTRUCTION</v>
          </cell>
          <cell r="AA465" t="str">
            <v>Brazil</v>
          </cell>
          <cell r="AB465" t="str">
            <v>EU1018</v>
          </cell>
          <cell r="AC465" t="str">
            <v>None - Private</v>
          </cell>
          <cell r="AD465">
            <v>300100</v>
          </cell>
          <cell r="AE465" t="str">
            <v>Specialty Contract</v>
          </cell>
        </row>
        <row r="466">
          <cell r="T466">
            <v>171876342</v>
          </cell>
          <cell r="U466" t="str">
            <v>CAMARGO CORREA INFRA CONSTRU  ES S.A</v>
          </cell>
          <cell r="V466">
            <v>185312</v>
          </cell>
          <cell r="W466" t="str">
            <v>CAMARGO CORREA S.A.</v>
          </cell>
          <cell r="X466" t="str">
            <v>Existing Principal</v>
          </cell>
          <cell r="Y466" t="str">
            <v>Exposure Below $1M; Do Not Score</v>
          </cell>
          <cell r="Z466" t="str">
            <v>CONSTRUCTION</v>
          </cell>
          <cell r="AA466" t="str">
            <v>Brazil</v>
          </cell>
          <cell r="AB466" t="str">
            <v>EU1018</v>
          </cell>
          <cell r="AC466" t="str">
            <v>None - Private</v>
          </cell>
          <cell r="AD466">
            <v>300100</v>
          </cell>
          <cell r="AE466" t="str">
            <v>Specialty Contract</v>
          </cell>
        </row>
        <row r="467">
          <cell r="T467">
            <v>171877442</v>
          </cell>
          <cell r="U467" t="str">
            <v>CAMARGO CORREA INFRA PARTICIPA  ES</v>
          </cell>
          <cell r="V467">
            <v>185312</v>
          </cell>
          <cell r="W467" t="str">
            <v>CAMARGO CORREA S.A.</v>
          </cell>
          <cell r="X467" t="str">
            <v>Existing Principal</v>
          </cell>
          <cell r="Y467" t="str">
            <v>Exposure Below $1M; Do Not Score</v>
          </cell>
          <cell r="Z467" t="str">
            <v>CONSTRUCTION</v>
          </cell>
          <cell r="AA467" t="str">
            <v>Brazil</v>
          </cell>
          <cell r="AB467" t="str">
            <v>EU1018</v>
          </cell>
          <cell r="AC467" t="str">
            <v>None - Private</v>
          </cell>
          <cell r="AD467">
            <v>300100</v>
          </cell>
          <cell r="AE467" t="str">
            <v>Specialty Contract</v>
          </cell>
        </row>
        <row r="468">
          <cell r="T468">
            <v>171877342</v>
          </cell>
          <cell r="U468" t="str">
            <v>CAMARGO CORREA INFRA PROJETOS S.A</v>
          </cell>
          <cell r="V468">
            <v>185312</v>
          </cell>
          <cell r="W468" t="str">
            <v>CAMARGO CORREA S.A.</v>
          </cell>
          <cell r="X468" t="str">
            <v>Existing Principal</v>
          </cell>
          <cell r="Y468" t="str">
            <v>Exposure Below $1M; Do Not Score</v>
          </cell>
          <cell r="Z468" t="str">
            <v>CONSTRUCTION</v>
          </cell>
          <cell r="AA468" t="str">
            <v>Brazil</v>
          </cell>
          <cell r="AB468" t="str">
            <v>EU1018</v>
          </cell>
          <cell r="AC468" t="str">
            <v>None - Private</v>
          </cell>
          <cell r="AD468">
            <v>300100</v>
          </cell>
          <cell r="AE468" t="str">
            <v>Specialty Contract</v>
          </cell>
        </row>
        <row r="469">
          <cell r="T469">
            <v>966398412</v>
          </cell>
          <cell r="U469" t="str">
            <v>CAMARGO CORREA S.A.</v>
          </cell>
          <cell r="V469">
            <v>185312</v>
          </cell>
          <cell r="W469" t="str">
            <v>CAMARGO CORREA S.A.</v>
          </cell>
          <cell r="X469" t="str">
            <v>Existing Principal</v>
          </cell>
          <cell r="Y469" t="str">
            <v>Exposure Below $1M; Do Not Score</v>
          </cell>
          <cell r="Z469" t="str">
            <v>CONSTRUCTION</v>
          </cell>
          <cell r="AA469" t="str">
            <v>Brazil</v>
          </cell>
          <cell r="AB469" t="str">
            <v>EU1018</v>
          </cell>
          <cell r="AC469" t="str">
            <v>None - Private</v>
          </cell>
          <cell r="AD469">
            <v>300100</v>
          </cell>
          <cell r="AE469" t="str">
            <v>Specialty Contract</v>
          </cell>
        </row>
        <row r="470">
          <cell r="T470">
            <v>316522212</v>
          </cell>
          <cell r="U470" t="str">
            <v>CONSTRU  ES E COM RCIO CAMARGO CORR A S.A.</v>
          </cell>
          <cell r="V470">
            <v>185312</v>
          </cell>
          <cell r="W470" t="str">
            <v>CAMARGO CORREA S.A.</v>
          </cell>
          <cell r="X470" t="str">
            <v>Existing Principal</v>
          </cell>
          <cell r="Y470" t="str">
            <v>Exposure Below $1M; Do Not Score</v>
          </cell>
          <cell r="Z470" t="str">
            <v>CONSTRUCTION</v>
          </cell>
          <cell r="AA470" t="str">
            <v>Brazil</v>
          </cell>
          <cell r="AB470" t="str">
            <v>EU1018</v>
          </cell>
          <cell r="AC470" t="str">
            <v>None - Private</v>
          </cell>
          <cell r="AD470">
            <v>300100</v>
          </cell>
          <cell r="AE470" t="str">
            <v>Specialty Contract</v>
          </cell>
        </row>
        <row r="471">
          <cell r="T471">
            <v>179176832</v>
          </cell>
          <cell r="U471" t="str">
            <v>INTERCEMENT PARTICIPA  ES S.A</v>
          </cell>
          <cell r="V471">
            <v>185312</v>
          </cell>
          <cell r="W471" t="str">
            <v>CAMARGO CORREA S.A.</v>
          </cell>
          <cell r="X471" t="str">
            <v>Existing Principal</v>
          </cell>
          <cell r="Y471" t="str">
            <v>Exposure Below $1M; Do Not Score</v>
          </cell>
          <cell r="Z471" t="str">
            <v>CONSTRUCTION</v>
          </cell>
          <cell r="AA471" t="str">
            <v>Brazil</v>
          </cell>
          <cell r="AB471" t="str">
            <v>EU1018</v>
          </cell>
          <cell r="AC471" t="str">
            <v>None - Private</v>
          </cell>
          <cell r="AD471">
            <v>300100</v>
          </cell>
          <cell r="AE471" t="str">
            <v>Specialty Contract</v>
          </cell>
        </row>
        <row r="472">
          <cell r="T472">
            <v>279274532</v>
          </cell>
          <cell r="U472" t="str">
            <v>Carillion plc</v>
          </cell>
          <cell r="V472">
            <v>195796</v>
          </cell>
          <cell r="W472" t="str">
            <v>Carillion plc</v>
          </cell>
          <cell r="X472" t="str">
            <v>Existing Principal</v>
          </cell>
          <cell r="Y472" t="str">
            <v>Score it</v>
          </cell>
          <cell r="Z472" t="str">
            <v>BUSINESS SERVICES</v>
          </cell>
          <cell r="AA472" t="str">
            <v>United Kingdom</v>
          </cell>
          <cell r="AB472" t="str">
            <v>EU1019</v>
          </cell>
          <cell r="AC472" t="str">
            <v>W21986</v>
          </cell>
          <cell r="AD472">
            <v>300019</v>
          </cell>
        </row>
        <row r="473">
          <cell r="T473">
            <v>681716742</v>
          </cell>
          <cell r="U473" t="str">
            <v>Empresa Construtora Brasil S/A</v>
          </cell>
          <cell r="V473">
            <v>188302</v>
          </cell>
          <cell r="W473" t="str">
            <v>Mota-Engil, SGPS, S.A.</v>
          </cell>
          <cell r="X473" t="str">
            <v>Existing Principal</v>
          </cell>
          <cell r="Y473" t="str">
            <v>Exposure Below $1M; Do Not Score</v>
          </cell>
          <cell r="Z473" t="str">
            <v>CONSTRUCTION</v>
          </cell>
          <cell r="AA473" t="str">
            <v>Brazil</v>
          </cell>
          <cell r="AB473" t="str">
            <v>EU1067</v>
          </cell>
          <cell r="AC473" t="str">
            <v>W07756</v>
          </cell>
          <cell r="AD473">
            <v>300067</v>
          </cell>
          <cell r="AE473" t="str">
            <v>Specialty Contract</v>
          </cell>
        </row>
        <row r="474">
          <cell r="T474">
            <v>681714642</v>
          </cell>
          <cell r="U474" t="str">
            <v>Mota Engil Colombia S.A.S.</v>
          </cell>
          <cell r="V474">
            <v>188302</v>
          </cell>
          <cell r="W474" t="str">
            <v>Mota-Engil, SGPS, S.A.</v>
          </cell>
          <cell r="X474" t="str">
            <v>Existing Principal</v>
          </cell>
          <cell r="Y474" t="str">
            <v>Exposure Below $1M; Do Not Score</v>
          </cell>
          <cell r="Z474" t="str">
            <v>CONSTRUCTION</v>
          </cell>
          <cell r="AA474" t="str">
            <v>Colombia</v>
          </cell>
          <cell r="AB474" t="str">
            <v>EU1067</v>
          </cell>
          <cell r="AC474" t="str">
            <v>W07756</v>
          </cell>
          <cell r="AD474">
            <v>300067</v>
          </cell>
          <cell r="AE474" t="str">
            <v>Specialty Contract</v>
          </cell>
        </row>
        <row r="475">
          <cell r="T475">
            <v>681711142</v>
          </cell>
          <cell r="U475" t="str">
            <v>Mota Engil Engenharia e Construcao S.A. Sucursal Colombia</v>
          </cell>
          <cell r="V475">
            <v>188302</v>
          </cell>
          <cell r="W475" t="str">
            <v>Mota-Engil, SGPS, S.A.</v>
          </cell>
          <cell r="X475" t="str">
            <v>Existing Principal</v>
          </cell>
          <cell r="Y475" t="str">
            <v>Exposure Below $1M; Do Not Score</v>
          </cell>
          <cell r="Z475" t="str">
            <v>CONSTRUCTION</v>
          </cell>
          <cell r="AA475" t="str">
            <v>Colombia</v>
          </cell>
          <cell r="AB475" t="str">
            <v>EU1067</v>
          </cell>
          <cell r="AC475" t="str">
            <v>W07756</v>
          </cell>
          <cell r="AD475">
            <v>300067</v>
          </cell>
          <cell r="AE475" t="str">
            <v>Specialty Contract</v>
          </cell>
        </row>
        <row r="476">
          <cell r="T476">
            <v>206523412</v>
          </cell>
          <cell r="U476" t="str">
            <v>Mota Engil Peru S.A.</v>
          </cell>
          <cell r="V476">
            <v>188302</v>
          </cell>
          <cell r="W476" t="str">
            <v>Mota-Engil, SGPS, S.A.</v>
          </cell>
          <cell r="X476" t="str">
            <v>Existing Principal</v>
          </cell>
          <cell r="Y476" t="str">
            <v>Exposure Below $1M; Do Not Score</v>
          </cell>
          <cell r="Z476" t="str">
            <v>CONSTRUCTION</v>
          </cell>
          <cell r="AA476" t="str">
            <v>Peru</v>
          </cell>
          <cell r="AB476" t="str">
            <v>EU1067</v>
          </cell>
          <cell r="AC476" t="str">
            <v>W07756</v>
          </cell>
          <cell r="AD476">
            <v>300067</v>
          </cell>
          <cell r="AE476" t="str">
            <v>Specialty Contract</v>
          </cell>
        </row>
        <row r="477">
          <cell r="T477">
            <v>751874442</v>
          </cell>
          <cell r="U477" t="str">
            <v>Mota-Engil Latin America B.V.</v>
          </cell>
          <cell r="V477">
            <v>188302</v>
          </cell>
          <cell r="W477" t="str">
            <v>Mota-Engil, SGPS, S.A.</v>
          </cell>
          <cell r="X477" t="str">
            <v>Existing Principal</v>
          </cell>
          <cell r="Y477" t="str">
            <v>Exposure Below $1M; Do Not Score</v>
          </cell>
          <cell r="Z477" t="str">
            <v>CONSTRUCTION</v>
          </cell>
          <cell r="AA477" t="str">
            <v>Portugal</v>
          </cell>
          <cell r="AB477" t="str">
            <v>EU1067</v>
          </cell>
          <cell r="AC477" t="str">
            <v>W07756</v>
          </cell>
          <cell r="AD477">
            <v>300067</v>
          </cell>
          <cell r="AE477" t="str">
            <v>Specialty Contract</v>
          </cell>
        </row>
        <row r="478">
          <cell r="T478">
            <v>749264932</v>
          </cell>
          <cell r="U478" t="str">
            <v>Acciona Infrastructure S.A. and Ghella S.p.A</v>
          </cell>
          <cell r="V478">
            <v>195683</v>
          </cell>
          <cell r="W478" t="str">
            <v>Ghella S.p.A</v>
          </cell>
          <cell r="X478" t="str">
            <v>Existing Principal</v>
          </cell>
          <cell r="Y478" t="str">
            <v>Exposure Below $1M; Do Not Score</v>
          </cell>
          <cell r="Z478" t="str">
            <v>CONSTRUCTION</v>
          </cell>
          <cell r="AA478" t="str">
            <v>Italy</v>
          </cell>
          <cell r="AB478" t="str">
            <v>EU1100</v>
          </cell>
          <cell r="AC478" t="str">
            <v>None - Private</v>
          </cell>
          <cell r="AD478">
            <v>300274</v>
          </cell>
          <cell r="AE478" t="str">
            <v>Specialty Contract</v>
          </cell>
        </row>
        <row r="479">
          <cell r="T479">
            <v>761968142</v>
          </cell>
          <cell r="U479" t="str">
            <v>Ghella S.p.A</v>
          </cell>
          <cell r="V479">
            <v>205550</v>
          </cell>
          <cell r="W479" t="str">
            <v>Ghella S.p.A</v>
          </cell>
          <cell r="X479" t="str">
            <v>Existing Principal</v>
          </cell>
          <cell r="Y479" t="str">
            <v>Exposure Below $1M; Do Not Score</v>
          </cell>
          <cell r="Z479" t="str">
            <v>CONSTRUCTION</v>
          </cell>
          <cell r="AA479" t="str">
            <v>Italy</v>
          </cell>
          <cell r="AB479" t="str">
            <v>EU1100</v>
          </cell>
          <cell r="AC479" t="str">
            <v>None - Private</v>
          </cell>
          <cell r="AD479">
            <v>300274</v>
          </cell>
          <cell r="AE479" t="str">
            <v>Specialty Contract</v>
          </cell>
        </row>
        <row r="480">
          <cell r="T480">
            <v>336444012</v>
          </cell>
          <cell r="U480" t="str">
            <v>Global Participa  es em Energia S.A. e Controladas</v>
          </cell>
          <cell r="V480">
            <v>185608</v>
          </cell>
          <cell r="W480" t="str">
            <v>Global Participa  es em Energia S.A. e Controladas</v>
          </cell>
          <cell r="X480" t="str">
            <v>Existing Principal</v>
          </cell>
          <cell r="Y480" t="str">
            <v>Exposure Below $1M; Do Not Score</v>
          </cell>
          <cell r="Z480" t="str">
            <v>UTILITIES, ELECTRIC</v>
          </cell>
          <cell r="AA480" t="str">
            <v>Brazil</v>
          </cell>
          <cell r="AB480" t="str">
            <v>EU1124</v>
          </cell>
          <cell r="AC480" t="str">
            <v>None - Private</v>
          </cell>
          <cell r="AD480">
            <v>300298</v>
          </cell>
        </row>
        <row r="481">
          <cell r="T481">
            <v>966397012</v>
          </cell>
          <cell r="U481" t="str">
            <v>Invepar-Investimentos e Participa  es em Infraestrutura S.A.</v>
          </cell>
          <cell r="V481">
            <v>185234</v>
          </cell>
          <cell r="W481" t="str">
            <v>Invepar-Investimentos e Participa  es em Infraestrutura S.A.</v>
          </cell>
          <cell r="X481" t="str">
            <v>Existing Principal</v>
          </cell>
          <cell r="Y481" t="str">
            <v>Exposure Below $1M; Do Not Score</v>
          </cell>
          <cell r="Z481" t="str">
            <v>CONSTRUCTION</v>
          </cell>
          <cell r="AA481" t="str">
            <v>Brazil</v>
          </cell>
          <cell r="AB481" t="str">
            <v>EU1127</v>
          </cell>
          <cell r="AC481" t="str">
            <v>None - Private</v>
          </cell>
          <cell r="AD481">
            <v>300301</v>
          </cell>
          <cell r="AE481" t="str">
            <v>Specialty Contract</v>
          </cell>
        </row>
        <row r="482">
          <cell r="T482">
            <v>901966542</v>
          </cell>
          <cell r="U482" t="str">
            <v>R nesans Holding AS</v>
          </cell>
          <cell r="V482">
            <v>196599</v>
          </cell>
          <cell r="W482" t="str">
            <v>R nesans Holding AS</v>
          </cell>
          <cell r="X482" t="str">
            <v>Existing Principal</v>
          </cell>
          <cell r="Y482" t="str">
            <v>Score it</v>
          </cell>
          <cell r="Z482" t="str">
            <v>CONSTRUCTION</v>
          </cell>
          <cell r="AA482" t="str">
            <v>Turkey</v>
          </cell>
          <cell r="AB482" t="str">
            <v>EU1161</v>
          </cell>
          <cell r="AC482" t="str">
            <v>None - Private</v>
          </cell>
          <cell r="AD482">
            <v>300486</v>
          </cell>
          <cell r="AE482" t="str">
            <v>Specialty Contract</v>
          </cell>
        </row>
        <row r="483">
          <cell r="T483">
            <v>1763042</v>
          </cell>
          <cell r="U483" t="str">
            <v>UPGRADING SERVICES S.P.A.</v>
          </cell>
          <cell r="V483">
            <v>200221</v>
          </cell>
          <cell r="W483" t="str">
            <v>UPGRADING SERVICES S.P.A.</v>
          </cell>
          <cell r="X483" t="str">
            <v>Existing Principal</v>
          </cell>
          <cell r="Y483" t="str">
            <v>Exposure Below $1M; Do Not Score</v>
          </cell>
          <cell r="Z483" t="str">
            <v>CONSTRUCTION</v>
          </cell>
          <cell r="AA483" t="str">
            <v>Italy</v>
          </cell>
          <cell r="AB483" t="str">
            <v>ITL1304</v>
          </cell>
          <cell r="AC483" t="str">
            <v>None - Private</v>
          </cell>
          <cell r="AD483">
            <v>301370</v>
          </cell>
          <cell r="AE483" t="str">
            <v>Specialty Commercial</v>
          </cell>
        </row>
        <row r="484">
          <cell r="T484">
            <v>911840942</v>
          </cell>
          <cell r="U484" t="str">
            <v>Navalmex Combustibles, S.A. de C.V.</v>
          </cell>
          <cell r="V484">
            <v>208267</v>
          </cell>
          <cell r="W484" t="str">
            <v>Navalmex Combustibles, S.A. de C.V.</v>
          </cell>
          <cell r="X484" t="str">
            <v>Existing Principal</v>
          </cell>
          <cell r="Y484" t="str">
            <v>Exposure Below $1M; Do Not Score</v>
          </cell>
          <cell r="Z484" t="str">
            <v>CONSUMER DURABLES RETL/WHSL</v>
          </cell>
          <cell r="AA484" t="str">
            <v>Mexico</v>
          </cell>
          <cell r="AB484" t="str">
            <v>MEX1227</v>
          </cell>
          <cell r="AC484" t="str">
            <v>None - Private</v>
          </cell>
          <cell r="AD484">
            <v>301383</v>
          </cell>
          <cell r="AE484" t="str">
            <v>Specialty Commercial</v>
          </cell>
        </row>
        <row r="485">
          <cell r="T485">
            <v>1877242</v>
          </cell>
          <cell r="U485" t="str">
            <v xml:space="preserve"> chafauds Plus (Laval) Inc.</v>
          </cell>
          <cell r="V485">
            <v>202215</v>
          </cell>
          <cell r="W485" t="str">
            <v xml:space="preserve"> chafauds Plus (Laval) Inc.</v>
          </cell>
          <cell r="X485" t="str">
            <v>Existing Principal</v>
          </cell>
          <cell r="Y485" t="str">
            <v>Score it</v>
          </cell>
          <cell r="Z485" t="str">
            <v/>
          </cell>
          <cell r="AA485" t="str">
            <v>Canada</v>
          </cell>
          <cell r="AE485" t="str">
            <v>Specialty Contract</v>
          </cell>
        </row>
        <row r="486">
          <cell r="T486">
            <v>101870542</v>
          </cell>
          <cell r="U486" t="str">
            <v>Groupe Om ga et Groupe Fertek Inc.</v>
          </cell>
          <cell r="V486">
            <v>202215</v>
          </cell>
          <cell r="W486" t="str">
            <v xml:space="preserve"> chafauds Plus (Laval) Inc.</v>
          </cell>
          <cell r="X486" t="str">
            <v>Existing Principal</v>
          </cell>
          <cell r="Y486" t="str">
            <v>Score it</v>
          </cell>
          <cell r="Z486" t="str">
            <v>UNASSIGNED</v>
          </cell>
          <cell r="AA486" t="str">
            <v>Canada</v>
          </cell>
          <cell r="AE486" t="str">
            <v>Specialty Contract</v>
          </cell>
          <cell r="AF486" t="str">
            <v>Banks, National &amp; Regional</v>
          </cell>
        </row>
        <row r="487">
          <cell r="T487">
            <v>652060142</v>
          </cell>
          <cell r="U487" t="str">
            <v>45 Buyers Group</v>
          </cell>
          <cell r="V487">
            <v>207904</v>
          </cell>
          <cell r="W487" t="str">
            <v>45 Buyers Group</v>
          </cell>
          <cell r="X487" t="str">
            <v>Existing Principal</v>
          </cell>
          <cell r="Y487" t="str">
            <v>Exposure Below $1M; Do Not Score</v>
          </cell>
          <cell r="Z487" t="str">
            <v>UNASSIGNED</v>
          </cell>
          <cell r="AA487" t="str">
            <v>United States</v>
          </cell>
          <cell r="AE487" t="str">
            <v>Core Commercial</v>
          </cell>
          <cell r="AF487" t="str">
            <v>Business Services</v>
          </cell>
        </row>
        <row r="488">
          <cell r="T488">
            <v>82106342</v>
          </cell>
          <cell r="U488" t="str">
            <v>9215-7064 Qu bec Inc.</v>
          </cell>
          <cell r="V488">
            <v>208586</v>
          </cell>
          <cell r="W488" t="str">
            <v>9215-7064 Qu bec Inc.</v>
          </cell>
          <cell r="X488" t="str">
            <v>Existing Principal</v>
          </cell>
          <cell r="Y488" t="str">
            <v>Exposure Below $1M; Do Not Score</v>
          </cell>
          <cell r="Z488" t="str">
            <v>UNASSIGNED</v>
          </cell>
          <cell r="AA488" t="str">
            <v>Canada</v>
          </cell>
          <cell r="AE488" t="str">
            <v>Specialty Contract</v>
          </cell>
          <cell r="AF488" t="str">
            <v>Rail, Trucking &amp; Transport Services</v>
          </cell>
        </row>
        <row r="489">
          <cell r="T489">
            <v>836475712</v>
          </cell>
          <cell r="U489" t="str">
            <v>9274-9639 Qu bec Inc.</v>
          </cell>
          <cell r="V489">
            <v>183627</v>
          </cell>
          <cell r="W489" t="str">
            <v>9274-9639 Qu bec Inc.</v>
          </cell>
          <cell r="X489" t="str">
            <v>Existing Principal</v>
          </cell>
          <cell r="Y489" t="str">
            <v>Score it</v>
          </cell>
          <cell r="Z489" t="str">
            <v>UNASSIGNED</v>
          </cell>
          <cell r="AA489" t="str">
            <v>Canada</v>
          </cell>
          <cell r="AE489" t="str">
            <v>Specialty Contract</v>
          </cell>
          <cell r="AF489" t="str">
            <v>Business Services</v>
          </cell>
        </row>
        <row r="490">
          <cell r="T490">
            <v>546389812</v>
          </cell>
          <cell r="U490" t="str">
            <v>Filtrum Inc.</v>
          </cell>
          <cell r="V490">
            <v>183627</v>
          </cell>
          <cell r="W490" t="str">
            <v>9274-9639 Qu bec Inc.</v>
          </cell>
          <cell r="X490" t="str">
            <v>Existing Principal</v>
          </cell>
          <cell r="Y490" t="str">
            <v>Score it</v>
          </cell>
          <cell r="Z490" t="str">
            <v>UNASSIGNED</v>
          </cell>
          <cell r="AA490" t="str">
            <v>Canada</v>
          </cell>
          <cell r="AE490" t="str">
            <v>Specialty Contract</v>
          </cell>
          <cell r="AF490" t="str">
            <v>Engineering &amp; Construction</v>
          </cell>
        </row>
        <row r="491">
          <cell r="T491">
            <v>682061142</v>
          </cell>
          <cell r="U491" t="str">
            <v>9324-6551 Qu bec Inc. (Magnor)</v>
          </cell>
          <cell r="V491">
            <v>207961</v>
          </cell>
          <cell r="W491" t="str">
            <v>9324-6551 Qu bec Inc. (Magnor)</v>
          </cell>
          <cell r="X491" t="str">
            <v>Existing Principal</v>
          </cell>
          <cell r="Y491" t="str">
            <v>Exposure Below $1M; Do Not Score</v>
          </cell>
          <cell r="Z491" t="str">
            <v>UNASSIGNED</v>
          </cell>
          <cell r="AA491" t="str">
            <v>Canada</v>
          </cell>
          <cell r="AE491" t="str">
            <v>Specialty Contract</v>
          </cell>
          <cell r="AF491" t="str">
            <v>Engineering &amp; Construction</v>
          </cell>
        </row>
        <row r="492">
          <cell r="T492">
            <v>542059142</v>
          </cell>
          <cell r="U492" t="str">
            <v>ABC Aerolineas, S.A. de C.V.</v>
          </cell>
          <cell r="V492">
            <v>207717</v>
          </cell>
          <cell r="W492" t="str">
            <v>ABC Aerolineas, S.A. de C.V.</v>
          </cell>
          <cell r="X492" t="str">
            <v>Existing Principal</v>
          </cell>
          <cell r="Y492" t="str">
            <v>Exposure Below $1M; Do Not Score</v>
          </cell>
          <cell r="Z492" t="str">
            <v>UNASSIGNED</v>
          </cell>
          <cell r="AA492" t="str">
            <v>Mexico</v>
          </cell>
          <cell r="AE492" t="str">
            <v>Specialty Commercial</v>
          </cell>
          <cell r="AF492" t="str">
            <v>Air Transport</v>
          </cell>
        </row>
        <row r="493">
          <cell r="T493">
            <v>939276132</v>
          </cell>
          <cell r="U493" t="str">
            <v>Abesco Ltd.</v>
          </cell>
          <cell r="V493">
            <v>199483</v>
          </cell>
          <cell r="W493" t="str">
            <v>Abesco Ltd.</v>
          </cell>
          <cell r="X493" t="str">
            <v>Existing Principal</v>
          </cell>
          <cell r="Y493" t="str">
            <v>Exposure Below $1M; Do Not Score</v>
          </cell>
          <cell r="Z493" t="str">
            <v>UNASSIGNED</v>
          </cell>
          <cell r="AA493" t="str">
            <v>Canada</v>
          </cell>
          <cell r="AE493" t="str">
            <v>Specialty Contract</v>
          </cell>
          <cell r="AF493" t="str">
            <v>Metals &amp; Mining Industry</v>
          </cell>
        </row>
        <row r="494">
          <cell r="T494">
            <v>19187532</v>
          </cell>
          <cell r="U494" t="str">
            <v>Actavo Group Limited</v>
          </cell>
          <cell r="V494">
            <v>192509</v>
          </cell>
          <cell r="W494" t="str">
            <v>Actavo Group Limited</v>
          </cell>
          <cell r="X494" t="str">
            <v>Existing Principal</v>
          </cell>
          <cell r="Y494" t="str">
            <v>Exposure Below $1M; Do Not Score</v>
          </cell>
          <cell r="Z494" t="str">
            <v/>
          </cell>
          <cell r="AA494" t="str">
            <v>Ireland</v>
          </cell>
        </row>
        <row r="495">
          <cell r="T495">
            <v>803864711</v>
          </cell>
          <cell r="U495" t="str">
            <v>Simon Buckingham</v>
          </cell>
          <cell r="V495">
            <v>132879</v>
          </cell>
          <cell r="W495" t="str">
            <v>Actelion Ltd</v>
          </cell>
          <cell r="X495" t="str">
            <v>Existing Principal</v>
          </cell>
          <cell r="Y495" t="str">
            <v>Exposure Below $1M; Do Not Score</v>
          </cell>
          <cell r="Z495" t="str">
            <v/>
          </cell>
          <cell r="AA495" t="str">
            <v>United States</v>
          </cell>
          <cell r="AE495" t="str">
            <v>Core Commercial</v>
          </cell>
        </row>
        <row r="496">
          <cell r="T496">
            <v>379228932</v>
          </cell>
          <cell r="U496" t="str">
            <v>Adaptaspace</v>
          </cell>
          <cell r="V496">
            <v>194178</v>
          </cell>
          <cell r="W496" t="str">
            <v>Adaptaspace</v>
          </cell>
          <cell r="X496" t="str">
            <v>Existing Principal</v>
          </cell>
          <cell r="Y496" t="str">
            <v>Exposure Below $1M; Do Not Score</v>
          </cell>
          <cell r="Z496" t="str">
            <v>UNASSIGNED</v>
          </cell>
          <cell r="AA496" t="str">
            <v>Canada</v>
          </cell>
          <cell r="AE496" t="str">
            <v>Specialty Contract</v>
          </cell>
          <cell r="AF496" t="str">
            <v>Retail</v>
          </cell>
        </row>
        <row r="497">
          <cell r="T497">
            <v>265547621</v>
          </cell>
          <cell r="U497" t="str">
            <v>Advanced Integration Technology, Inc.</v>
          </cell>
          <cell r="V497">
            <v>173051</v>
          </cell>
          <cell r="W497" t="str">
            <v>Advanced Integration Technology, Inc.</v>
          </cell>
          <cell r="X497" t="str">
            <v>Existing Principal</v>
          </cell>
          <cell r="Y497" t="str">
            <v>Exposure Below $1M; Do Not Score</v>
          </cell>
          <cell r="Z497" t="str">
            <v/>
          </cell>
          <cell r="AA497" t="str">
            <v>United States</v>
          </cell>
        </row>
        <row r="498">
          <cell r="T498">
            <v>491963542</v>
          </cell>
          <cell r="U498" t="str">
            <v>Advantage Solutions, Inc.</v>
          </cell>
          <cell r="V498">
            <v>205191</v>
          </cell>
          <cell r="W498" t="str">
            <v>Advantage Solutions, Inc.</v>
          </cell>
          <cell r="X498" t="str">
            <v>Existing Principal</v>
          </cell>
          <cell r="Y498" t="str">
            <v>Exposure Below $1M; Do Not Score</v>
          </cell>
          <cell r="Z498" t="str">
            <v>UNASSIGNED</v>
          </cell>
          <cell r="AA498" t="str">
            <v>United States</v>
          </cell>
          <cell r="AE498" t="str">
            <v>Core Commercial</v>
          </cell>
          <cell r="AF498" t="str">
            <v>Business Services</v>
          </cell>
        </row>
        <row r="499">
          <cell r="T499">
            <v>9176032</v>
          </cell>
          <cell r="U499" t="str">
            <v>AEGEA SANEAMENTO E PARTICIPA  ES S.A</v>
          </cell>
          <cell r="V499">
            <v>191825</v>
          </cell>
          <cell r="W499" t="str">
            <v>AEGEA Saneamento e Participa  es S.A.</v>
          </cell>
          <cell r="X499" t="str">
            <v>Existing Principal</v>
          </cell>
          <cell r="Y499" t="str">
            <v>Score it</v>
          </cell>
          <cell r="Z499" t="str">
            <v>UTILITIES NEC</v>
          </cell>
          <cell r="AA499" t="str">
            <v>Brazil</v>
          </cell>
          <cell r="AB499" t="str">
            <v>BRZ1212</v>
          </cell>
          <cell r="AD499">
            <v>191825</v>
          </cell>
          <cell r="AE499" t="str">
            <v>Specialty Commercial</v>
          </cell>
          <cell r="AF499" t="str">
            <v>Electric, Gas &amp; Water Utilities</v>
          </cell>
        </row>
        <row r="500">
          <cell r="T500">
            <v>219288232</v>
          </cell>
          <cell r="U500" t="str">
            <v>PROLAGOS S.A- CONCESSIONARIA DE SERVI OS PUBLICOS DE AGUA E ESGOTO</v>
          </cell>
          <cell r="V500">
            <v>191825</v>
          </cell>
          <cell r="W500" t="str">
            <v>AEGEA Saneamento e Participa  es S.A.</v>
          </cell>
          <cell r="X500" t="str">
            <v>Existing Principal</v>
          </cell>
          <cell r="Y500" t="str">
            <v>Score it</v>
          </cell>
          <cell r="Z500" t="str">
            <v>UTILITIES NEC</v>
          </cell>
          <cell r="AA500" t="str">
            <v>Brazil</v>
          </cell>
          <cell r="AB500" t="str">
            <v>BRZ1212</v>
          </cell>
          <cell r="AD500">
            <v>191825</v>
          </cell>
          <cell r="AE500" t="str">
            <v>Specialty Commercial</v>
          </cell>
          <cell r="AF500" t="str">
            <v>Electric, Gas &amp; Water Utilities</v>
          </cell>
        </row>
        <row r="501">
          <cell r="T501">
            <v>186517012</v>
          </cell>
          <cell r="U501" t="str">
            <v>AES TIET  S.A.</v>
          </cell>
          <cell r="V501">
            <v>188295</v>
          </cell>
          <cell r="W501" t="str">
            <v>AES TIET  S.A.</v>
          </cell>
          <cell r="X501" t="str">
            <v>Existing Principal</v>
          </cell>
          <cell r="Y501" t="str">
            <v>Exposure Below $1M; Do Not Score</v>
          </cell>
          <cell r="Z501" t="str">
            <v/>
          </cell>
          <cell r="AA501" t="str">
            <v>Brazil</v>
          </cell>
        </row>
        <row r="502">
          <cell r="T502">
            <v>251717542</v>
          </cell>
          <cell r="U502" t="str">
            <v>AFD Petroleum</v>
          </cell>
          <cell r="V502">
            <v>199051</v>
          </cell>
          <cell r="W502" t="str">
            <v>AFD Petroleum</v>
          </cell>
          <cell r="X502" t="str">
            <v>Existing Principal</v>
          </cell>
          <cell r="Y502" t="str">
            <v>Exposure Below $1M; Do Not Score</v>
          </cell>
          <cell r="Z502" t="str">
            <v>UNASSIGNED</v>
          </cell>
          <cell r="AA502" t="str">
            <v>Canada</v>
          </cell>
          <cell r="AE502" t="str">
            <v>Specialty Contract</v>
          </cell>
          <cell r="AF502" t="str">
            <v>Oil, Gas &amp; Coal Expl/Prod</v>
          </cell>
        </row>
        <row r="503">
          <cell r="T503">
            <v>975349212</v>
          </cell>
          <cell r="U503" t="str">
            <v>Air Treatment Corporation</v>
          </cell>
          <cell r="V503">
            <v>161519</v>
          </cell>
          <cell r="W503" t="str">
            <v>Air Treatment Corporation</v>
          </cell>
          <cell r="X503" t="str">
            <v>Existing Principal</v>
          </cell>
          <cell r="Y503" t="str">
            <v>Exposure Below $1M; Do Not Score</v>
          </cell>
          <cell r="Z503" t="str">
            <v/>
          </cell>
          <cell r="AA503" t="str">
            <v>United States</v>
          </cell>
          <cell r="AE503" t="str">
            <v>Core Commercial</v>
          </cell>
        </row>
        <row r="504">
          <cell r="T504">
            <v>385538321</v>
          </cell>
          <cell r="U504" t="str">
            <v>Aker Philadelphia Shipyard ASA</v>
          </cell>
          <cell r="V504">
            <v>172282</v>
          </cell>
          <cell r="W504" t="str">
            <v>Aker Philadelphia Shipyard</v>
          </cell>
          <cell r="X504" t="str">
            <v>Existing Principal</v>
          </cell>
          <cell r="Y504" t="str">
            <v>Exposure Below $1M; Do Not Score</v>
          </cell>
          <cell r="Z504" t="str">
            <v/>
          </cell>
          <cell r="AA504" t="str">
            <v>United States</v>
          </cell>
        </row>
        <row r="505">
          <cell r="T505">
            <v>432060942</v>
          </cell>
          <cell r="U505" t="str">
            <v>Alcohol Monitoring Systems, Inc.</v>
          </cell>
          <cell r="V505">
            <v>207550</v>
          </cell>
          <cell r="W505" t="str">
            <v>Alcohol Monitoring Systems, Inc.</v>
          </cell>
          <cell r="X505" t="str">
            <v>Existing Principal</v>
          </cell>
          <cell r="Y505" t="str">
            <v>Exposure Below $1M; Do Not Score</v>
          </cell>
          <cell r="Z505" t="str">
            <v>COMPUTER HARDWARE</v>
          </cell>
          <cell r="AA505" t="str">
            <v>United States</v>
          </cell>
          <cell r="AB505">
            <v>207550</v>
          </cell>
          <cell r="AD505">
            <v>207550</v>
          </cell>
          <cell r="AE505" t="str">
            <v>Core Commercial</v>
          </cell>
          <cell r="AF505" t="str">
            <v>Chemical Industry</v>
          </cell>
        </row>
        <row r="506">
          <cell r="T506">
            <v>76447912</v>
          </cell>
          <cell r="U506" t="str">
            <v>All - America Latina Log stica</v>
          </cell>
          <cell r="V506">
            <v>185451</v>
          </cell>
          <cell r="W506" t="str">
            <v>All - America Latina Log stica</v>
          </cell>
          <cell r="X506" t="str">
            <v>Existing Principal</v>
          </cell>
          <cell r="Y506" t="str">
            <v>Exposure Below $1M; Do Not Score</v>
          </cell>
          <cell r="Z506" t="str">
            <v/>
          </cell>
          <cell r="AA506" t="str">
            <v>Brazil</v>
          </cell>
        </row>
        <row r="507">
          <cell r="T507">
            <v>956422212</v>
          </cell>
          <cell r="U507" t="str">
            <v>Alliance Financial Resources, Inc.</v>
          </cell>
          <cell r="V507">
            <v>178280</v>
          </cell>
          <cell r="W507" t="str">
            <v>Alliance Financial Resources, Inc.</v>
          </cell>
          <cell r="X507" t="str">
            <v>Existing Principal</v>
          </cell>
          <cell r="Y507" t="str">
            <v>Exposure Below $1M; Do Not Score</v>
          </cell>
          <cell r="Z507" t="str">
            <v/>
          </cell>
          <cell r="AA507" t="str">
            <v>United States</v>
          </cell>
        </row>
        <row r="508">
          <cell r="T508">
            <v>946432912</v>
          </cell>
          <cell r="U508" t="str">
            <v>Allied Nevada Gold Corp.</v>
          </cell>
          <cell r="V508">
            <v>170087</v>
          </cell>
          <cell r="W508" t="str">
            <v>Allied Nevada Gold Corp.</v>
          </cell>
          <cell r="X508" t="str">
            <v>Existing Principal</v>
          </cell>
          <cell r="Y508" t="str">
            <v>Exposure Below $1M; Do Not Score</v>
          </cell>
          <cell r="Z508" t="str">
            <v/>
          </cell>
          <cell r="AA508" t="str">
            <v>United States</v>
          </cell>
        </row>
        <row r="509">
          <cell r="T509">
            <v>506548112</v>
          </cell>
          <cell r="U509" t="str">
            <v>Allied S.A</v>
          </cell>
          <cell r="V509">
            <v>189351</v>
          </cell>
          <cell r="W509" t="str">
            <v>Allied S.A</v>
          </cell>
          <cell r="X509" t="str">
            <v>Existing Principal</v>
          </cell>
          <cell r="Y509" t="str">
            <v>Exposure Below $1M; Do Not Score</v>
          </cell>
          <cell r="Z509" t="str">
            <v/>
          </cell>
          <cell r="AA509" t="str">
            <v>Brazil</v>
          </cell>
        </row>
        <row r="510">
          <cell r="T510">
            <v>121818142</v>
          </cell>
          <cell r="U510" t="str">
            <v>Allstar Group of Companies</v>
          </cell>
          <cell r="V510">
            <v>201134</v>
          </cell>
          <cell r="W510" t="str">
            <v>Allstar Group of Companies</v>
          </cell>
          <cell r="X510" t="str">
            <v>Existing Principal</v>
          </cell>
          <cell r="Y510" t="str">
            <v>Exposure Below $1M; Do Not Score</v>
          </cell>
          <cell r="Z510" t="str">
            <v/>
          </cell>
          <cell r="AA510" t="str">
            <v>Canada</v>
          </cell>
          <cell r="AE510" t="str">
            <v>Specialty Contract</v>
          </cell>
        </row>
        <row r="511">
          <cell r="T511">
            <v>251840342</v>
          </cell>
          <cell r="U511" t="str">
            <v>Almeida Junior</v>
          </cell>
          <cell r="V511">
            <v>201794</v>
          </cell>
          <cell r="W511" t="str">
            <v>Almeida Junior</v>
          </cell>
          <cell r="X511" t="str">
            <v>Existing Principal</v>
          </cell>
          <cell r="Y511" t="str">
            <v>Exposure Below $1M; Do Not Score</v>
          </cell>
          <cell r="Z511" t="str">
            <v>UNASSIGNED</v>
          </cell>
          <cell r="AA511" t="str">
            <v>Brazil</v>
          </cell>
          <cell r="AE511" t="str">
            <v>Specialty Commercial</v>
          </cell>
          <cell r="AF511" t="str">
            <v>Business Services</v>
          </cell>
        </row>
        <row r="512">
          <cell r="T512">
            <v>375338321</v>
          </cell>
          <cell r="U512" t="str">
            <v>ALMIRA FARMERS WAREHOUSE COMPANY, LTD</v>
          </cell>
          <cell r="V512">
            <v>101100</v>
          </cell>
          <cell r="W512" t="str">
            <v>ALMIRA FARMERS WAREHOUSE COMPANY, LTD</v>
          </cell>
          <cell r="X512" t="str">
            <v>Existing Principal</v>
          </cell>
          <cell r="Y512" t="str">
            <v>Exposure Below $1M; Do Not Score</v>
          </cell>
          <cell r="Z512" t="str">
            <v>UNASSIGNED</v>
          </cell>
          <cell r="AA512" t="str">
            <v>United States</v>
          </cell>
          <cell r="AE512" t="str">
            <v>Core Commercial</v>
          </cell>
          <cell r="AF512" t="str">
            <v>Machinery &amp; Industrial</v>
          </cell>
        </row>
        <row r="513">
          <cell r="T513">
            <v>541872442</v>
          </cell>
          <cell r="U513" t="str">
            <v>Altitude Infrastructure SAS</v>
          </cell>
          <cell r="V513">
            <v>202605</v>
          </cell>
          <cell r="W513" t="str">
            <v>ALTITUDE INFRASTRUCTURE HOLDING</v>
          </cell>
          <cell r="X513" t="str">
            <v>Existing Principal</v>
          </cell>
          <cell r="Y513" t="str">
            <v>Exposure Below $1M; Do Not Score</v>
          </cell>
          <cell r="Z513" t="str">
            <v>UNASSIGNED</v>
          </cell>
          <cell r="AA513" t="str">
            <v>France</v>
          </cell>
          <cell r="AE513" t="str">
            <v>Specialty Contract</v>
          </cell>
          <cell r="AF513" t="str">
            <v>Telecom Equipment &amp; Utility Services</v>
          </cell>
        </row>
        <row r="514">
          <cell r="T514">
            <v>335205221</v>
          </cell>
          <cell r="U514" t="str">
            <v>Altoona Regional Health System</v>
          </cell>
          <cell r="V514">
            <v>41209</v>
          </cell>
          <cell r="W514" t="str">
            <v>Altoona Regional Health System</v>
          </cell>
          <cell r="X514" t="str">
            <v>Existing Principal</v>
          </cell>
          <cell r="Y514" t="str">
            <v>Exposure Below $1M; Do Not Score</v>
          </cell>
          <cell r="Z514" t="str">
            <v/>
          </cell>
          <cell r="AA514" t="str">
            <v>United States</v>
          </cell>
          <cell r="AE514" t="str">
            <v>Core Commercial</v>
          </cell>
        </row>
        <row r="515">
          <cell r="T515">
            <v>586375112</v>
          </cell>
          <cell r="U515" t="str">
            <v>Altura Holdings, LLC</v>
          </cell>
          <cell r="V515">
            <v>183074</v>
          </cell>
          <cell r="W515" t="str">
            <v>Altura Holdings, LLC</v>
          </cell>
          <cell r="X515" t="str">
            <v>Existing Principal</v>
          </cell>
          <cell r="Y515" t="str">
            <v>Exposure Below $1M; Do Not Score</v>
          </cell>
          <cell r="Z515" t="str">
            <v/>
          </cell>
          <cell r="AA515" t="str">
            <v>United States</v>
          </cell>
        </row>
        <row r="516">
          <cell r="T516">
            <v>956433912</v>
          </cell>
          <cell r="U516" t="str">
            <v>Aluminio Brasileiro, S.A.</v>
          </cell>
          <cell r="V516">
            <v>184570</v>
          </cell>
          <cell r="W516" t="str">
            <v>Aluminio Brasileiro, S.A.</v>
          </cell>
          <cell r="X516" t="str">
            <v>Existing Principal</v>
          </cell>
          <cell r="Y516" t="str">
            <v>Exposure Below $1M; Do Not Score</v>
          </cell>
          <cell r="Z516" t="str">
            <v/>
          </cell>
          <cell r="AA516" t="str">
            <v>Brazil</v>
          </cell>
        </row>
        <row r="517">
          <cell r="T517">
            <v>946415612</v>
          </cell>
          <cell r="U517" t="str">
            <v>AMC Entertainment Inc.</v>
          </cell>
          <cell r="V517">
            <v>142343</v>
          </cell>
          <cell r="W517" t="str">
            <v>AMC Entertainment Inc.</v>
          </cell>
          <cell r="X517" t="str">
            <v>Existing Principal</v>
          </cell>
          <cell r="Y517" t="str">
            <v>Exposure Below $1M; Do Not Score</v>
          </cell>
          <cell r="Z517" t="str">
            <v/>
          </cell>
          <cell r="AA517" t="str">
            <v>United States</v>
          </cell>
        </row>
        <row r="518">
          <cell r="T518">
            <v>546517912</v>
          </cell>
          <cell r="U518" t="str">
            <v>American Commercial Barge Line Company</v>
          </cell>
          <cell r="V518">
            <v>188371</v>
          </cell>
          <cell r="W518" t="str">
            <v>American Commercial Barge Line Company</v>
          </cell>
          <cell r="X518" t="str">
            <v>Existing Principal</v>
          </cell>
          <cell r="Y518" t="str">
            <v>Exposure Below $1M; Do Not Score</v>
          </cell>
          <cell r="Z518" t="str">
            <v>UNASSIGNED</v>
          </cell>
          <cell r="AA518" t="str">
            <v>United States</v>
          </cell>
          <cell r="AE518" t="str">
            <v>Core Commercial</v>
          </cell>
          <cell r="AF518" t="str">
            <v>Rail, Trucking &amp; Transport Services</v>
          </cell>
        </row>
        <row r="519">
          <cell r="T519">
            <v>946422412</v>
          </cell>
          <cell r="U519" t="str">
            <v>American Engineering Corporation (Okinawa)</v>
          </cell>
          <cell r="V519">
            <v>162805</v>
          </cell>
          <cell r="W519" t="str">
            <v>American Engineering Corporation (Okinawa)</v>
          </cell>
          <cell r="X519" t="str">
            <v>Existing Principal</v>
          </cell>
          <cell r="Y519" t="str">
            <v>Exposure Below $1M; Do Not Score</v>
          </cell>
          <cell r="Z519" t="str">
            <v/>
          </cell>
          <cell r="AA519" t="str">
            <v>Japan</v>
          </cell>
        </row>
        <row r="520">
          <cell r="T520">
            <v>131965242</v>
          </cell>
          <cell r="U520" t="str">
            <v>Ampelmann Netherlands B.V.</v>
          </cell>
          <cell r="V520">
            <v>204764</v>
          </cell>
          <cell r="W520" t="str">
            <v>Ampelmann Netherlands B.V.</v>
          </cell>
          <cell r="X520" t="str">
            <v>Existing Principal</v>
          </cell>
          <cell r="Y520" t="str">
            <v>Exposure Below $1M; Do Not Score</v>
          </cell>
          <cell r="Z520" t="str">
            <v>MACHINERY &amp; EQUIPMENT</v>
          </cell>
          <cell r="AA520" t="str">
            <v>Netherlands</v>
          </cell>
          <cell r="AB520">
            <v>204764</v>
          </cell>
          <cell r="AC520" t="str">
            <v>None - Private</v>
          </cell>
          <cell r="AE520" t="str">
            <v>Core Commercial</v>
          </cell>
          <cell r="AF520" t="str">
            <v>Machinery &amp; Industrial</v>
          </cell>
        </row>
        <row r="521">
          <cell r="T521">
            <v>799279632</v>
          </cell>
          <cell r="U521" t="str">
            <v>AmTrust Financial Services, Inc.</v>
          </cell>
          <cell r="V521">
            <v>196504</v>
          </cell>
          <cell r="W521" t="str">
            <v>AmTrust Financial Services, Inc.</v>
          </cell>
          <cell r="X521" t="str">
            <v>Existing Principal</v>
          </cell>
          <cell r="Y521" t="str">
            <v>Exposure Below $1M; Do Not Score</v>
          </cell>
          <cell r="Z521" t="str">
            <v>UNASSIGNED</v>
          </cell>
          <cell r="AA521" t="str">
            <v>United States</v>
          </cell>
          <cell r="AE521" t="str">
            <v>Core Commercial</v>
          </cell>
          <cell r="AF521" t="str">
            <v>Insurance &amp; Financial Services</v>
          </cell>
        </row>
        <row r="522">
          <cell r="T522">
            <v>619185432</v>
          </cell>
          <cell r="U522" t="str">
            <v>ANCONVERT BRASIL LTDA</v>
          </cell>
          <cell r="V522">
            <v>192729</v>
          </cell>
          <cell r="W522" t="str">
            <v>ANCONVERT BRASIL LTDA</v>
          </cell>
          <cell r="X522" t="str">
            <v>Existing Principal</v>
          </cell>
          <cell r="Y522" t="str">
            <v>Exposure Below $1M; Do Not Score</v>
          </cell>
          <cell r="Z522" t="str">
            <v>UNASSIGNED</v>
          </cell>
          <cell r="AA522" t="str">
            <v>Brazil</v>
          </cell>
          <cell r="AE522" t="str">
            <v>Specialty Commercial</v>
          </cell>
          <cell r="AF522" t="str">
            <v>Machinery &amp; Industrial</v>
          </cell>
        </row>
        <row r="523">
          <cell r="T523">
            <v>216497612</v>
          </cell>
          <cell r="U523" t="str">
            <v>Andaray Holdings Limited</v>
          </cell>
          <cell r="V523">
            <v>187278</v>
          </cell>
          <cell r="W523" t="str">
            <v>Andaray Holdings Limited</v>
          </cell>
          <cell r="X523" t="str">
            <v>Existing Principal</v>
          </cell>
          <cell r="Y523" t="str">
            <v>Exposure Below $1M; Do Not Score</v>
          </cell>
          <cell r="Z523" t="str">
            <v/>
          </cell>
          <cell r="AA523" t="str">
            <v>United Kingdom</v>
          </cell>
        </row>
        <row r="524">
          <cell r="T524">
            <v>699272732</v>
          </cell>
          <cell r="U524" t="str">
            <v>Anderson Trucking Services, Inc. and Subsidiaries</v>
          </cell>
          <cell r="V524">
            <v>196049</v>
          </cell>
          <cell r="W524" t="str">
            <v>Anderson Trucking Services, Inc. and Subsidiaries</v>
          </cell>
          <cell r="X524" t="str">
            <v>Existing Principal</v>
          </cell>
          <cell r="Y524" t="str">
            <v>Exposure Below $1M; Do Not Score</v>
          </cell>
          <cell r="Z524" t="str">
            <v>UNASSIGNED</v>
          </cell>
          <cell r="AA524" t="str">
            <v>United States</v>
          </cell>
          <cell r="AE524" t="str">
            <v>Core Commercial</v>
          </cell>
          <cell r="AF524" t="str">
            <v>Rail, Trucking &amp; Transport Services</v>
          </cell>
        </row>
        <row r="525">
          <cell r="T525">
            <v>655405921</v>
          </cell>
          <cell r="U525" t="str">
            <v>Apex Tool Group, LLC</v>
          </cell>
          <cell r="V525">
            <v>129246</v>
          </cell>
          <cell r="W525" t="str">
            <v>Apex Tool Group, LLC</v>
          </cell>
          <cell r="X525" t="str">
            <v>Existing Principal</v>
          </cell>
          <cell r="Y525" t="str">
            <v>Exposure Below $1M; Do Not Score</v>
          </cell>
          <cell r="Z525" t="str">
            <v/>
          </cell>
          <cell r="AA525" t="str">
            <v>United States</v>
          </cell>
          <cell r="AE525" t="str">
            <v>Core Commercial</v>
          </cell>
        </row>
        <row r="526">
          <cell r="T526">
            <v>335362721</v>
          </cell>
          <cell r="U526" t="str">
            <v>Apria Healthcare Group, Inc</v>
          </cell>
          <cell r="V526">
            <v>110770</v>
          </cell>
          <cell r="W526" t="str">
            <v>Apria Healthcare Group, Inc</v>
          </cell>
          <cell r="X526" t="str">
            <v>Existing Principal</v>
          </cell>
          <cell r="Y526" t="str">
            <v>Exposure Below $1M; Do Not Score</v>
          </cell>
          <cell r="Z526" t="str">
            <v>UNASSIGNED</v>
          </cell>
          <cell r="AA526" t="str">
            <v>United States</v>
          </cell>
          <cell r="AE526" t="str">
            <v>Core Commercial</v>
          </cell>
          <cell r="AF526" t="str">
            <v>Hospital &amp; Medical Services</v>
          </cell>
        </row>
        <row r="527">
          <cell r="T527">
            <v>619252532</v>
          </cell>
          <cell r="U527" t="str">
            <v>Capital Services</v>
          </cell>
          <cell r="V527">
            <v>195324</v>
          </cell>
          <cell r="W527" t="str">
            <v>Aptim  Holding Corporation</v>
          </cell>
          <cell r="X527" t="str">
            <v>Existing Principal</v>
          </cell>
          <cell r="Y527" t="str">
            <v>Exposure Below $1M; Do Not Score</v>
          </cell>
          <cell r="Z527" t="str">
            <v/>
          </cell>
          <cell r="AA527" t="str">
            <v>United States</v>
          </cell>
          <cell r="AE527" t="str">
            <v>Core Commercial</v>
          </cell>
        </row>
        <row r="528">
          <cell r="T528">
            <v>469218932</v>
          </cell>
          <cell r="U528" t="str">
            <v>Aquatech International, LLC</v>
          </cell>
          <cell r="V528">
            <v>193870</v>
          </cell>
          <cell r="W528" t="str">
            <v>Aquatech International, LLC</v>
          </cell>
          <cell r="X528" t="str">
            <v>Existing Principal</v>
          </cell>
          <cell r="Y528" t="str">
            <v>Exposure Below $1M; Do Not Score</v>
          </cell>
          <cell r="Z528" t="str">
            <v>UNASSIGNED</v>
          </cell>
          <cell r="AA528" t="str">
            <v>United States</v>
          </cell>
          <cell r="AE528" t="str">
            <v>Core Commercial</v>
          </cell>
          <cell r="AF528" t="str">
            <v>Electric, Gas &amp; Water Utilities</v>
          </cell>
        </row>
        <row r="529">
          <cell r="T529">
            <v>119139332</v>
          </cell>
          <cell r="U529" t="str">
            <v>ARCHER DANIELS DO BRASIL LTDA</v>
          </cell>
          <cell r="V529">
            <v>190202</v>
          </cell>
          <cell r="W529" t="str">
            <v>ARCHER-DANIELS-MIDLAND COMPANY</v>
          </cell>
          <cell r="X529" t="str">
            <v>Existing Principal</v>
          </cell>
          <cell r="Y529" t="str">
            <v>Exposure Below $1M; Do Not Score</v>
          </cell>
          <cell r="Z529" t="str">
            <v>UNASSIGNED</v>
          </cell>
          <cell r="AA529" t="str">
            <v>Brazil</v>
          </cell>
          <cell r="AE529" t="str">
            <v>Specialty Commercial</v>
          </cell>
          <cell r="AF529" t="str">
            <v>Food Processing &amp; Distribution</v>
          </cell>
        </row>
        <row r="530">
          <cell r="T530">
            <v>939276532</v>
          </cell>
          <cell r="U530" t="str">
            <v>Arconas Corporation</v>
          </cell>
          <cell r="V530">
            <v>199484</v>
          </cell>
          <cell r="W530" t="str">
            <v>Arconas Corporation</v>
          </cell>
          <cell r="X530" t="str">
            <v>Existing Principal</v>
          </cell>
          <cell r="Y530" t="str">
            <v>Exposure Below $1M; Do Not Score</v>
          </cell>
          <cell r="Z530" t="str">
            <v>UNASSIGNED</v>
          </cell>
          <cell r="AA530" t="str">
            <v>Canada</v>
          </cell>
          <cell r="AE530" t="str">
            <v>Specialty Contract</v>
          </cell>
          <cell r="AF530" t="str">
            <v>Air Transport</v>
          </cell>
        </row>
        <row r="531">
          <cell r="T531">
            <v>939276732</v>
          </cell>
          <cell r="U531" t="str">
            <v>Arctic Storage &amp; Rentals</v>
          </cell>
          <cell r="V531">
            <v>199485</v>
          </cell>
          <cell r="W531" t="str">
            <v>Arctic Storage &amp; Rentals</v>
          </cell>
          <cell r="X531" t="str">
            <v>Existing Principal</v>
          </cell>
          <cell r="Y531" t="str">
            <v>Exposure Below $1M; Do Not Score</v>
          </cell>
          <cell r="Z531" t="str">
            <v>UNASSIGNED</v>
          </cell>
          <cell r="AA531" t="str">
            <v>Canada</v>
          </cell>
          <cell r="AE531" t="str">
            <v>Specialty Contract</v>
          </cell>
          <cell r="AF531" t="str">
            <v>Rail, Trucking &amp; Transport Services</v>
          </cell>
        </row>
        <row r="532">
          <cell r="T532">
            <v>192020242</v>
          </cell>
          <cell r="U532" t="str">
            <v>ARENDA, S. DE R.L. DE C.V.</v>
          </cell>
          <cell r="V532">
            <v>206010</v>
          </cell>
          <cell r="W532" t="str">
            <v>ARENDAL, S. DE R.L. DE C.V.</v>
          </cell>
          <cell r="X532" t="str">
            <v>Existing Principal</v>
          </cell>
          <cell r="Y532" t="str">
            <v>Exposure Below $1M; Do Not Score</v>
          </cell>
          <cell r="Z532" t="str">
            <v>CONSTRUCTION</v>
          </cell>
          <cell r="AA532" t="str">
            <v>Mexico</v>
          </cell>
          <cell r="AE532" t="str">
            <v>Specialty Commercial</v>
          </cell>
          <cell r="AF532" t="str">
            <v>Electric, Gas &amp; Water Utilities</v>
          </cell>
        </row>
        <row r="533">
          <cell r="T533">
            <v>455576521</v>
          </cell>
          <cell r="U533" t="str">
            <v>Arthrex, Inc.</v>
          </cell>
          <cell r="V533">
            <v>174837</v>
          </cell>
          <cell r="W533" t="str">
            <v>Arthrex, Inc.</v>
          </cell>
          <cell r="X533" t="str">
            <v>Existing Principal</v>
          </cell>
          <cell r="Y533" t="str">
            <v>Exposure Below $1M; Do Not Score</v>
          </cell>
          <cell r="Z533" t="str">
            <v/>
          </cell>
          <cell r="AA533" t="str">
            <v>United States</v>
          </cell>
        </row>
        <row r="534">
          <cell r="T534">
            <v>915236651</v>
          </cell>
          <cell r="U534" t="str">
            <v>ASCAP</v>
          </cell>
          <cell r="V534">
            <v>129141</v>
          </cell>
          <cell r="W534" t="str">
            <v>ASCAP - American Society of Composers, Authors and Publishers</v>
          </cell>
          <cell r="X534" t="str">
            <v>Existing Principal</v>
          </cell>
          <cell r="Y534" t="str">
            <v>Exposure Below $1M; Do Not Score</v>
          </cell>
          <cell r="Z534" t="str">
            <v/>
          </cell>
          <cell r="AA534" t="str">
            <v>United States</v>
          </cell>
          <cell r="AE534" t="str">
            <v>Core Commercial</v>
          </cell>
        </row>
        <row r="535">
          <cell r="T535">
            <v>925634421</v>
          </cell>
          <cell r="U535" t="str">
            <v>Ascend Performance Materials Holdings Inc.</v>
          </cell>
          <cell r="V535">
            <v>178220</v>
          </cell>
          <cell r="W535" t="str">
            <v>Ascend Performance Materials Holdings, Inc.</v>
          </cell>
          <cell r="X535" t="str">
            <v>Existing Principal</v>
          </cell>
          <cell r="Y535" t="str">
            <v>Exposure Below $1M; Do Not Score</v>
          </cell>
          <cell r="Z535" t="str">
            <v/>
          </cell>
          <cell r="AA535" t="str">
            <v>United States</v>
          </cell>
        </row>
        <row r="536">
          <cell r="T536">
            <v>111870642</v>
          </cell>
          <cell r="U536" t="str">
            <v>Associa  o Escola Superior de Propaganda e Marketing</v>
          </cell>
          <cell r="V536">
            <v>202295</v>
          </cell>
          <cell r="W536" t="str">
            <v>Associa  o Escola Superior de Propaganda e Marketing</v>
          </cell>
          <cell r="X536" t="str">
            <v>Existing Principal</v>
          </cell>
          <cell r="Y536" t="str">
            <v>Exposure Below $1M; Do Not Score</v>
          </cell>
          <cell r="Z536" t="str">
            <v>UNASSIGNED</v>
          </cell>
          <cell r="AA536" t="str">
            <v>Brazil</v>
          </cell>
          <cell r="AE536" t="str">
            <v>Specialty Commercial</v>
          </cell>
          <cell r="AF536" t="str">
            <v>Unassigned</v>
          </cell>
        </row>
        <row r="537">
          <cell r="T537">
            <v>242104442</v>
          </cell>
          <cell r="U537" t="str">
            <v>Associated Foreign Exchange Holdings, Inc.</v>
          </cell>
          <cell r="V537">
            <v>208887</v>
          </cell>
          <cell r="W537" t="str">
            <v>Associated Foreign Exchange Holdings, Inc.</v>
          </cell>
          <cell r="X537" t="str">
            <v>Existing Principal</v>
          </cell>
          <cell r="Y537" t="str">
            <v>Exposure Below $1M; Do Not Score</v>
          </cell>
          <cell r="Z537" t="str">
            <v>UNASSIGNED</v>
          </cell>
          <cell r="AA537" t="str">
            <v>United States</v>
          </cell>
          <cell r="AE537" t="str">
            <v>Core Commercial</v>
          </cell>
          <cell r="AF537" t="str">
            <v>Insurance &amp; Financial Services</v>
          </cell>
        </row>
        <row r="538">
          <cell r="T538">
            <v>385338321</v>
          </cell>
          <cell r="U538" t="str">
            <v>ASSOCIATED WHOLESALERS INC.</v>
          </cell>
          <cell r="V538">
            <v>101180</v>
          </cell>
          <cell r="W538" t="str">
            <v>ASSOCIATED WHOLESALERS INC.</v>
          </cell>
          <cell r="X538" t="str">
            <v>Existing Principal</v>
          </cell>
          <cell r="Y538" t="str">
            <v>Exposure Below $1M; Do Not Score</v>
          </cell>
          <cell r="Z538" t="str">
            <v/>
          </cell>
          <cell r="AA538" t="str">
            <v>United States</v>
          </cell>
        </row>
        <row r="539">
          <cell r="T539">
            <v>132058842</v>
          </cell>
          <cell r="U539" t="str">
            <v>Grupo Carrefour Brasil</v>
          </cell>
          <cell r="V539">
            <v>190111</v>
          </cell>
          <cell r="W539" t="str">
            <v>Atacad o S.A.</v>
          </cell>
          <cell r="X539" t="str">
            <v>Existing Principal</v>
          </cell>
          <cell r="Y539" t="str">
            <v>Exposure Below $1M; Do Not Score</v>
          </cell>
          <cell r="Z539" t="str">
            <v>UNASSIGNED</v>
          </cell>
          <cell r="AA539" t="str">
            <v>Brazil</v>
          </cell>
          <cell r="AE539" t="str">
            <v>Specialty Commercial</v>
          </cell>
          <cell r="AF539" t="str">
            <v>Retail</v>
          </cell>
        </row>
        <row r="540">
          <cell r="T540">
            <v>695274621</v>
          </cell>
          <cell r="U540" t="str">
            <v>Ozark Gas Transmission, LLC</v>
          </cell>
          <cell r="V540">
            <v>49589</v>
          </cell>
          <cell r="W540" t="str">
            <v>Atlas Pipeline Partners, LP</v>
          </cell>
          <cell r="X540" t="str">
            <v>Existing Principal</v>
          </cell>
          <cell r="Y540" t="str">
            <v>Exposure Below $1M; Do Not Score</v>
          </cell>
          <cell r="Z540" t="str">
            <v/>
          </cell>
          <cell r="AA540" t="str">
            <v>United States</v>
          </cell>
          <cell r="AE540" t="str">
            <v>Core Commercial</v>
          </cell>
        </row>
        <row r="541">
          <cell r="T541">
            <v>956428912</v>
          </cell>
          <cell r="U541" t="str">
            <v>AuRico Gold Inc.</v>
          </cell>
          <cell r="V541">
            <v>182783</v>
          </cell>
          <cell r="W541" t="str">
            <v>AuRico Gold Inc.</v>
          </cell>
          <cell r="X541" t="str">
            <v>Existing Principal</v>
          </cell>
          <cell r="Y541" t="str">
            <v>Exposure Below $1M; Do Not Score</v>
          </cell>
          <cell r="Z541" t="str">
            <v/>
          </cell>
          <cell r="AA541" t="str">
            <v>Canada</v>
          </cell>
        </row>
        <row r="542">
          <cell r="T542">
            <v>16485412</v>
          </cell>
          <cell r="U542" t="str">
            <v>Ausenco Limited</v>
          </cell>
          <cell r="V542">
            <v>186886</v>
          </cell>
          <cell r="W542" t="str">
            <v>Ausenco Limited</v>
          </cell>
          <cell r="X542" t="str">
            <v>Existing Principal</v>
          </cell>
          <cell r="Y542" t="str">
            <v>Exposure Below $1M; Do Not Score</v>
          </cell>
          <cell r="Z542" t="str">
            <v/>
          </cell>
          <cell r="AA542" t="str">
            <v>Australia</v>
          </cell>
        </row>
        <row r="543">
          <cell r="T543">
            <v>206487812</v>
          </cell>
          <cell r="U543" t="str">
            <v>Ausenco Limited</v>
          </cell>
          <cell r="V543">
            <v>186962</v>
          </cell>
          <cell r="W543" t="str">
            <v>Ausenco Limited</v>
          </cell>
          <cell r="X543" t="str">
            <v>Existing Principal</v>
          </cell>
          <cell r="Y543" t="str">
            <v>Exposure Below $1M; Do Not Score</v>
          </cell>
          <cell r="Z543" t="str">
            <v/>
          </cell>
          <cell r="AA543" t="str">
            <v>Australia</v>
          </cell>
        </row>
        <row r="544">
          <cell r="T544">
            <v>21713842</v>
          </cell>
          <cell r="U544" t="str">
            <v>Ausenco Limited</v>
          </cell>
          <cell r="V544">
            <v>198916</v>
          </cell>
          <cell r="W544" t="str">
            <v>Ausenco Limited</v>
          </cell>
          <cell r="X544" t="str">
            <v>Existing Principal</v>
          </cell>
          <cell r="Y544" t="str">
            <v>Exposure Below $1M; Do Not Score</v>
          </cell>
          <cell r="Z544" t="str">
            <v>UNASSIGNED</v>
          </cell>
          <cell r="AA544" t="str">
            <v>Australia</v>
          </cell>
          <cell r="AE544" t="str">
            <v>Core Commercial</v>
          </cell>
          <cell r="AF544" t="str">
            <v>Engineering &amp; Construction</v>
          </cell>
        </row>
        <row r="545">
          <cell r="T545">
            <v>111764642</v>
          </cell>
          <cell r="U545" t="str">
            <v>Avalon Health Care</v>
          </cell>
          <cell r="V545">
            <v>200283</v>
          </cell>
          <cell r="W545" t="str">
            <v>Avalon Health Care, Inc.</v>
          </cell>
          <cell r="X545" t="str">
            <v>Existing Principal</v>
          </cell>
          <cell r="Y545" t="str">
            <v>Exposure Below $1M; Do Not Score</v>
          </cell>
          <cell r="Z545" t="str">
            <v>UNASSIGNED</v>
          </cell>
          <cell r="AA545" t="str">
            <v>United States</v>
          </cell>
          <cell r="AE545" t="str">
            <v>Core Commercial</v>
          </cell>
          <cell r="AF545" t="str">
            <v>Hospital &amp; Medical Services</v>
          </cell>
        </row>
        <row r="546">
          <cell r="T546">
            <v>329251432</v>
          </cell>
          <cell r="U546" t="str">
            <v>Avantor Performance Materials Holdings</v>
          </cell>
          <cell r="V546">
            <v>195182</v>
          </cell>
          <cell r="W546" t="str">
            <v>Avantor Performance Materials Holdings</v>
          </cell>
          <cell r="X546" t="str">
            <v>Existing Principal</v>
          </cell>
          <cell r="Y546" t="str">
            <v>Exposure Below $1M; Do Not Score</v>
          </cell>
          <cell r="Z546" t="str">
            <v>UNASSIGNED</v>
          </cell>
          <cell r="AA546" t="str">
            <v>United States</v>
          </cell>
          <cell r="AE546" t="str">
            <v>Core Commercial</v>
          </cell>
          <cell r="AF546" t="str">
            <v>Chemical Industry</v>
          </cell>
        </row>
        <row r="547">
          <cell r="T547">
            <v>11844642</v>
          </cell>
          <cell r="U547" t="str">
            <v>AVL Michigan Holding Corporation</v>
          </cell>
          <cell r="V547">
            <v>201632</v>
          </cell>
          <cell r="W547" t="str">
            <v>AVL Michigan Holding Corporation</v>
          </cell>
          <cell r="X547" t="str">
            <v>Existing Principal</v>
          </cell>
          <cell r="Y547" t="str">
            <v>Exposure Below $1M; Do Not Score</v>
          </cell>
          <cell r="Z547" t="str">
            <v>UNASSIGNED</v>
          </cell>
          <cell r="AA547" t="str">
            <v>United States</v>
          </cell>
          <cell r="AE547" t="str">
            <v>Core Commercial</v>
          </cell>
          <cell r="AF547" t="str">
            <v>Automotive / Auto Parts MFG</v>
          </cell>
        </row>
        <row r="548">
          <cell r="T548">
            <v>841685442</v>
          </cell>
          <cell r="U548" t="str">
            <v>AVON COSM TICOS LTDA</v>
          </cell>
          <cell r="V548">
            <v>198854</v>
          </cell>
          <cell r="W548" t="str">
            <v>AVON COSM TICOS LTDA</v>
          </cell>
          <cell r="X548" t="str">
            <v>Existing Principal</v>
          </cell>
          <cell r="Y548" t="str">
            <v>Exposure Below $1M; Do Not Score</v>
          </cell>
          <cell r="Z548" t="str">
            <v/>
          </cell>
          <cell r="AA548" t="str">
            <v>Brazil</v>
          </cell>
          <cell r="AE548" t="str">
            <v>Specialty Commercial</v>
          </cell>
        </row>
        <row r="549">
          <cell r="T549">
            <v>546507012</v>
          </cell>
          <cell r="U549" t="str">
            <v>Azul Linhas Aereas Brasileiras S.A. (Azul Airlines)</v>
          </cell>
          <cell r="V549">
            <v>187986</v>
          </cell>
          <cell r="W549" t="str">
            <v>Azul Linhas Aereas Brasileiras S.A. (Azul Airlines)</v>
          </cell>
          <cell r="X549" t="str">
            <v>Existing Principal</v>
          </cell>
          <cell r="Y549" t="str">
            <v>Exposure Below $1M; Do Not Score</v>
          </cell>
          <cell r="Z549" t="str">
            <v>UNASSIGNED</v>
          </cell>
          <cell r="AA549" t="str">
            <v>Brazil</v>
          </cell>
          <cell r="AE549" t="str">
            <v>Specialty Commercial</v>
          </cell>
          <cell r="AF549" t="str">
            <v>Air Transport</v>
          </cell>
        </row>
        <row r="550">
          <cell r="T550">
            <v>322062142</v>
          </cell>
          <cell r="U550" t="str">
            <v>Azvi S.A.</v>
          </cell>
          <cell r="V550">
            <v>207332</v>
          </cell>
          <cell r="W550" t="str">
            <v>Azvi S.A.</v>
          </cell>
          <cell r="X550" t="str">
            <v>Existing Principal</v>
          </cell>
          <cell r="Y550" t="str">
            <v>Exposure Below $1M; Do Not Score</v>
          </cell>
          <cell r="Z550" t="str">
            <v/>
          </cell>
          <cell r="AA550" t="str">
            <v>Spain</v>
          </cell>
          <cell r="AE550" t="str">
            <v>Specialty Contract</v>
          </cell>
        </row>
        <row r="551">
          <cell r="T551">
            <v>861779942</v>
          </cell>
          <cell r="U551" t="str">
            <v>9020-7523 Qu bec Inc.</v>
          </cell>
          <cell r="V551">
            <v>204442</v>
          </cell>
          <cell r="W551" t="str">
            <v>B hler biogaz Inc.</v>
          </cell>
          <cell r="X551" t="str">
            <v>Existing Principal</v>
          </cell>
          <cell r="Y551" t="str">
            <v>Exposure Below $1M; Do Not Score</v>
          </cell>
          <cell r="Z551" t="str">
            <v>UNASSIGNED</v>
          </cell>
          <cell r="AA551" t="str">
            <v>Canada</v>
          </cell>
          <cell r="AE551" t="str">
            <v>Specialty Contract</v>
          </cell>
          <cell r="AF551" t="str">
            <v>Electric, Gas &amp; Water Utilities</v>
          </cell>
        </row>
        <row r="552">
          <cell r="T552">
            <v>861780042</v>
          </cell>
          <cell r="U552" t="str">
            <v>9117-3229 Qu bec Inc.</v>
          </cell>
          <cell r="V552">
            <v>204442</v>
          </cell>
          <cell r="W552" t="str">
            <v>B hler biogaz Inc.</v>
          </cell>
          <cell r="X552" t="str">
            <v>Existing Principal</v>
          </cell>
          <cell r="Y552" t="str">
            <v>Exposure Below $1M; Do Not Score</v>
          </cell>
          <cell r="Z552" t="str">
            <v/>
          </cell>
          <cell r="AA552" t="str">
            <v>Canada</v>
          </cell>
          <cell r="AE552" t="str">
            <v>Specialty Contract</v>
          </cell>
        </row>
        <row r="553">
          <cell r="T553">
            <v>281739642</v>
          </cell>
          <cell r="U553" t="str">
            <v>Backwoods Contracting Ltd.</v>
          </cell>
          <cell r="V553">
            <v>199694</v>
          </cell>
          <cell r="W553" t="str">
            <v>Backwoods Contracting Ltd.</v>
          </cell>
          <cell r="X553" t="str">
            <v>Existing Principal</v>
          </cell>
          <cell r="Y553" t="str">
            <v>Exposure Below $1M; Do Not Score</v>
          </cell>
          <cell r="Z553" t="str">
            <v>UNASSIGNED</v>
          </cell>
          <cell r="AA553" t="str">
            <v>Canada</v>
          </cell>
          <cell r="AE553" t="str">
            <v>Specialty Contract</v>
          </cell>
          <cell r="AF553" t="str">
            <v>Oil, Gas &amp; Coal Expl/Prod</v>
          </cell>
        </row>
        <row r="554">
          <cell r="T554">
            <v>471843042</v>
          </cell>
          <cell r="U554" t="str">
            <v>Arcelor Mittal Mines Canada Holding LP (31.07% Shareholder)</v>
          </cell>
          <cell r="V554">
            <v>201187</v>
          </cell>
          <cell r="W554" t="str">
            <v>Baffinland Iron Mines Corporation</v>
          </cell>
          <cell r="X554" t="str">
            <v>Existing Principal</v>
          </cell>
          <cell r="Y554" t="str">
            <v>Score it</v>
          </cell>
          <cell r="Z554" t="str">
            <v>MINING</v>
          </cell>
          <cell r="AA554" t="str">
            <v>Canada</v>
          </cell>
          <cell r="AE554" t="str">
            <v>Specialty Commercial</v>
          </cell>
          <cell r="AF554" t="str">
            <v>Metals &amp; Mining Industry</v>
          </cell>
        </row>
        <row r="555">
          <cell r="T555">
            <v>501821842</v>
          </cell>
          <cell r="U555" t="str">
            <v>Baffinland Iron Mines Corporation</v>
          </cell>
          <cell r="V555">
            <v>201187</v>
          </cell>
          <cell r="W555" t="str">
            <v>Baffinland Iron Mines Corporation</v>
          </cell>
          <cell r="X555" t="str">
            <v>Existing Principal</v>
          </cell>
          <cell r="Y555" t="str">
            <v>Score it</v>
          </cell>
          <cell r="Z555" t="str">
            <v>MINING</v>
          </cell>
          <cell r="AA555" t="str">
            <v>Canada</v>
          </cell>
          <cell r="AE555" t="str">
            <v>Specialty Commercial</v>
          </cell>
          <cell r="AF555" t="str">
            <v>Metals &amp; Mining Industry</v>
          </cell>
        </row>
        <row r="556">
          <cell r="T556">
            <v>471842642</v>
          </cell>
          <cell r="U556" t="str">
            <v>Nunavut Iron Ore Inc. (68.93% Shareholder)</v>
          </cell>
          <cell r="V556">
            <v>201187</v>
          </cell>
          <cell r="W556" t="str">
            <v>Baffinland Iron Mines Corporation</v>
          </cell>
          <cell r="X556" t="str">
            <v>Existing Principal</v>
          </cell>
          <cell r="Y556" t="str">
            <v>Score it</v>
          </cell>
          <cell r="Z556" t="str">
            <v>MINING</v>
          </cell>
          <cell r="AA556" t="str">
            <v>Canada</v>
          </cell>
          <cell r="AE556" t="str">
            <v>Specialty Commercial</v>
          </cell>
        </row>
        <row r="557">
          <cell r="T557">
            <v>269195832</v>
          </cell>
          <cell r="U557" t="str">
            <v>Bahia San Kristobal, S.L.</v>
          </cell>
          <cell r="V557">
            <v>192882</v>
          </cell>
          <cell r="W557" t="str">
            <v>Bahia San Kristobal, S.L.</v>
          </cell>
          <cell r="X557" t="str">
            <v>Existing Principal</v>
          </cell>
          <cell r="Y557" t="str">
            <v>Exposure Below $1M; Do Not Score</v>
          </cell>
          <cell r="Z557" t="str">
            <v/>
          </cell>
          <cell r="AA557" t="str">
            <v>Spain</v>
          </cell>
          <cell r="AE557" t="str">
            <v>Specialty Contract</v>
          </cell>
        </row>
        <row r="558">
          <cell r="T558">
            <v>966398312</v>
          </cell>
          <cell r="U558" t="str">
            <v>Baltimore Gas and Electric Company</v>
          </cell>
          <cell r="V558">
            <v>185306</v>
          </cell>
          <cell r="W558" t="str">
            <v>Baltimore Gas and Electric Company</v>
          </cell>
          <cell r="X558" t="str">
            <v>Existing Principal</v>
          </cell>
          <cell r="Y558" t="str">
            <v>Exposure Below $1M; Do Not Score</v>
          </cell>
          <cell r="Z558" t="str">
            <v/>
          </cell>
          <cell r="AA558" t="str">
            <v>United States</v>
          </cell>
        </row>
        <row r="559">
          <cell r="T559">
            <v>406355112</v>
          </cell>
          <cell r="U559" t="str">
            <v>Banner Health and Subsidiaries</v>
          </cell>
          <cell r="V559">
            <v>182102</v>
          </cell>
          <cell r="W559" t="str">
            <v>Banner Health</v>
          </cell>
          <cell r="X559" t="str">
            <v>Existing Principal</v>
          </cell>
          <cell r="Y559" t="str">
            <v>Exposure Below $1M; Do Not Score</v>
          </cell>
          <cell r="Z559" t="str">
            <v/>
          </cell>
          <cell r="AA559" t="str">
            <v>United States</v>
          </cell>
        </row>
        <row r="560">
          <cell r="T560">
            <v>115541321</v>
          </cell>
          <cell r="U560" t="str">
            <v>Barnabas Health, Inc. and Subsidiaries</v>
          </cell>
          <cell r="V560">
            <v>166228</v>
          </cell>
          <cell r="W560" t="str">
            <v>Barnabas Health, Inc.</v>
          </cell>
          <cell r="X560" t="str">
            <v>Existing Principal</v>
          </cell>
          <cell r="Y560" t="str">
            <v>Exposure Below $1M; Do Not Score</v>
          </cell>
          <cell r="Z560" t="str">
            <v/>
          </cell>
          <cell r="AA560" t="str">
            <v>United States</v>
          </cell>
          <cell r="AE560" t="str">
            <v>Core Commercial</v>
          </cell>
        </row>
        <row r="561">
          <cell r="T561">
            <v>337824722</v>
          </cell>
          <cell r="U561" t="str">
            <v>Barrick Enterprises, Inc.</v>
          </cell>
          <cell r="V561">
            <v>173723</v>
          </cell>
          <cell r="W561" t="str">
            <v>Barrick Enterprises, Inc.</v>
          </cell>
          <cell r="X561" t="str">
            <v>Existing Principal</v>
          </cell>
          <cell r="Y561" t="str">
            <v>Exposure Below $1M; Do Not Score</v>
          </cell>
          <cell r="Z561" t="str">
            <v/>
          </cell>
          <cell r="AA561" t="str">
            <v>United States</v>
          </cell>
          <cell r="AE561" t="str">
            <v>Core Commercial</v>
          </cell>
        </row>
        <row r="562">
          <cell r="T562">
            <v>806447512</v>
          </cell>
          <cell r="U562" t="str">
            <v>Bartlett Dairy, Inc. Group</v>
          </cell>
          <cell r="V562">
            <v>187509</v>
          </cell>
          <cell r="W562" t="str">
            <v>Bartlett Dairy, Inc. Group</v>
          </cell>
          <cell r="X562" t="str">
            <v>Existing Principal</v>
          </cell>
          <cell r="Y562" t="str">
            <v>Exposure Below $1M; Do Not Score</v>
          </cell>
          <cell r="Z562" t="str">
            <v>UNASSIGNED</v>
          </cell>
          <cell r="AA562" t="str">
            <v>United States</v>
          </cell>
          <cell r="AE562" t="str">
            <v>Core Commercial</v>
          </cell>
          <cell r="AF562" t="str">
            <v>Beverage Industry</v>
          </cell>
        </row>
        <row r="563">
          <cell r="T563">
            <v>49227832</v>
          </cell>
          <cell r="U563" t="str">
            <v>Bauer's Intelligent Transportation, Inc.</v>
          </cell>
          <cell r="V563">
            <v>194070</v>
          </cell>
          <cell r="W563" t="str">
            <v>Bauer's Intelligent Transportation, Inc.</v>
          </cell>
          <cell r="X563" t="str">
            <v>Existing Principal</v>
          </cell>
          <cell r="Y563" t="str">
            <v>Exposure Below $1M; Do Not Score</v>
          </cell>
          <cell r="Z563" t="str">
            <v>UNASSIGNED</v>
          </cell>
          <cell r="AA563" t="str">
            <v>United States</v>
          </cell>
          <cell r="AE563" t="str">
            <v>Core Commercial</v>
          </cell>
          <cell r="AF563" t="str">
            <v>Rail, Trucking &amp; Transport Services</v>
          </cell>
        </row>
        <row r="564">
          <cell r="T564">
            <v>639232032</v>
          </cell>
          <cell r="U564" t="str">
            <v>Bay Tank and Vessel Canada Ltd</v>
          </cell>
          <cell r="V564">
            <v>194267</v>
          </cell>
          <cell r="W564" t="str">
            <v>Bay Tank and Vessel Canada Ltd</v>
          </cell>
          <cell r="X564" t="str">
            <v>Existing Principal</v>
          </cell>
          <cell r="Y564" t="str">
            <v>Exposure Below $1M; Do Not Score</v>
          </cell>
          <cell r="Z564" t="str">
            <v>UNASSIGNED</v>
          </cell>
          <cell r="AA564" t="str">
            <v>Canada</v>
          </cell>
          <cell r="AE564" t="str">
            <v>Specialty Contract</v>
          </cell>
          <cell r="AF564" t="str">
            <v>Engineering &amp; Construction</v>
          </cell>
        </row>
        <row r="565">
          <cell r="T565">
            <v>619204732</v>
          </cell>
          <cell r="U565" t="str">
            <v>Beall's Inc.</v>
          </cell>
          <cell r="V565">
            <v>193271</v>
          </cell>
          <cell r="W565" t="str">
            <v>Beall's Inc.</v>
          </cell>
          <cell r="X565" t="str">
            <v>Existing Principal</v>
          </cell>
          <cell r="Y565" t="str">
            <v>Exposure Below $1M; Do Not Score</v>
          </cell>
          <cell r="Z565" t="str">
            <v>UNASSIGNED</v>
          </cell>
          <cell r="AA565" t="str">
            <v>United States</v>
          </cell>
          <cell r="AE565" t="str">
            <v>Core Commercial</v>
          </cell>
          <cell r="AF565" t="str">
            <v>Retail</v>
          </cell>
        </row>
        <row r="566">
          <cell r="T566">
            <v>441818842</v>
          </cell>
          <cell r="U566" t="str">
            <v>Belkin International, Inc.</v>
          </cell>
          <cell r="V566">
            <v>201311</v>
          </cell>
          <cell r="W566" t="str">
            <v>Belkin International, Inc.</v>
          </cell>
          <cell r="X566" t="str">
            <v>Existing Principal</v>
          </cell>
          <cell r="Y566" t="str">
            <v>Exposure Below $1M; Do Not Score</v>
          </cell>
          <cell r="Z566" t="str">
            <v>UNASSIGNED</v>
          </cell>
          <cell r="AA566" t="str">
            <v>United States</v>
          </cell>
          <cell r="AE566" t="str">
            <v>Core Commercial</v>
          </cell>
          <cell r="AF566" t="str">
            <v>Retail</v>
          </cell>
        </row>
        <row r="567">
          <cell r="T567">
            <v>939276832</v>
          </cell>
          <cell r="U567" t="str">
            <v>Ben Wiebe Construction</v>
          </cell>
          <cell r="V567">
            <v>199486</v>
          </cell>
          <cell r="W567" t="str">
            <v>Ben Wiebe Construction</v>
          </cell>
          <cell r="X567" t="str">
            <v>Existing Principal</v>
          </cell>
          <cell r="Y567" t="str">
            <v>Exposure Below $1M; Do Not Score</v>
          </cell>
          <cell r="Z567" t="str">
            <v>UNASSIGNED</v>
          </cell>
          <cell r="AA567" t="str">
            <v>Canada</v>
          </cell>
          <cell r="AE567" t="str">
            <v>Specialty Contract</v>
          </cell>
          <cell r="AF567" t="str">
            <v>Engineering &amp; Construction</v>
          </cell>
        </row>
        <row r="568">
          <cell r="T568">
            <v>431821942</v>
          </cell>
          <cell r="U568" t="str">
            <v>Berner Food &amp; Beverage Holdings, Inc.</v>
          </cell>
          <cell r="V568">
            <v>201303</v>
          </cell>
          <cell r="W568" t="str">
            <v>Berner Food &amp; Beverage Holdings, Inc.</v>
          </cell>
          <cell r="X568" t="str">
            <v>Existing Principal</v>
          </cell>
          <cell r="Y568" t="str">
            <v>Exposure Below $1M; Do Not Score</v>
          </cell>
          <cell r="Z568" t="str">
            <v>UNASSIGNED</v>
          </cell>
          <cell r="AA568" t="str">
            <v>United States</v>
          </cell>
          <cell r="AE568" t="str">
            <v>Core Commercial</v>
          </cell>
          <cell r="AF568" t="str">
            <v>Food Processing &amp; Distribution</v>
          </cell>
        </row>
        <row r="569">
          <cell r="T569">
            <v>515630821</v>
          </cell>
          <cell r="U569" t="str">
            <v>Best Theratronics Ltd</v>
          </cell>
          <cell r="V569">
            <v>177997</v>
          </cell>
          <cell r="W569" t="str">
            <v>Best Theratronics Ltd</v>
          </cell>
          <cell r="X569" t="str">
            <v>Existing Principal</v>
          </cell>
          <cell r="Y569" t="str">
            <v>Exposure Below $1M; Do Not Score</v>
          </cell>
          <cell r="Z569" t="str">
            <v/>
          </cell>
          <cell r="AA569" t="str">
            <v>Canada</v>
          </cell>
        </row>
        <row r="570">
          <cell r="T570">
            <v>372058342</v>
          </cell>
          <cell r="U570" t="str">
            <v>Big Dutchman US Holding, Inc.</v>
          </cell>
          <cell r="V570">
            <v>207417</v>
          </cell>
          <cell r="W570" t="str">
            <v>Big Dutchman US Holding, Inc.</v>
          </cell>
          <cell r="X570" t="str">
            <v>Existing Principal</v>
          </cell>
          <cell r="Y570" t="str">
            <v>Exposure Below $1M; Do Not Score</v>
          </cell>
          <cell r="Z570" t="str">
            <v>UNASSIGNED</v>
          </cell>
          <cell r="AA570" t="str">
            <v>United States</v>
          </cell>
          <cell r="AE570" t="str">
            <v>Specialty Contract</v>
          </cell>
          <cell r="AF570" t="str">
            <v>Food Processing &amp; Distribution</v>
          </cell>
        </row>
        <row r="571">
          <cell r="T571">
            <v>372058542</v>
          </cell>
          <cell r="U571" t="str">
            <v>Big Dutchman, Inc. (USA)</v>
          </cell>
          <cell r="V571">
            <v>207417</v>
          </cell>
          <cell r="W571" t="str">
            <v>Big Dutchman US Holding, Inc.</v>
          </cell>
          <cell r="X571" t="str">
            <v>Existing Principal</v>
          </cell>
          <cell r="Y571" t="str">
            <v>Exposure Below $1M; Do Not Score</v>
          </cell>
          <cell r="Z571" t="str">
            <v>UNASSIGNED</v>
          </cell>
          <cell r="AA571" t="str">
            <v>United States</v>
          </cell>
          <cell r="AE571" t="str">
            <v>Specialty Contract</v>
          </cell>
          <cell r="AF571" t="str">
            <v>Food Processing &amp; Distribution</v>
          </cell>
        </row>
        <row r="572">
          <cell r="T572">
            <v>709203632</v>
          </cell>
          <cell r="U572" t="str">
            <v>Brisa- Auto-Estradas De Portugal, S.A.</v>
          </cell>
          <cell r="V572">
            <v>193294</v>
          </cell>
          <cell r="W572" t="str">
            <v>BIT Mobility Solutions, LLC</v>
          </cell>
          <cell r="X572" t="str">
            <v>Existing Principal</v>
          </cell>
          <cell r="Y572" t="str">
            <v>Exposure Below $1M; Do Not Score</v>
          </cell>
          <cell r="Z572" t="str">
            <v>UNASSIGNED</v>
          </cell>
          <cell r="AA572" t="str">
            <v>United States</v>
          </cell>
          <cell r="AE572" t="str">
            <v>Specialty Contract</v>
          </cell>
          <cell r="AF572" t="str">
            <v>Business Services</v>
          </cell>
        </row>
        <row r="573">
          <cell r="T573">
            <v>709203532</v>
          </cell>
          <cell r="U573" t="str">
            <v>Brisa Inovacao e Technologia, S.A.</v>
          </cell>
          <cell r="V573">
            <v>193294</v>
          </cell>
          <cell r="W573" t="str">
            <v>BIT Mobility Solutions, LLC</v>
          </cell>
          <cell r="X573" t="str">
            <v>Existing Principal</v>
          </cell>
          <cell r="Y573" t="str">
            <v>Exposure Below $1M; Do Not Score</v>
          </cell>
          <cell r="Z573" t="str">
            <v>UNASSIGNED</v>
          </cell>
          <cell r="AA573" t="str">
            <v>United States</v>
          </cell>
          <cell r="AE573" t="str">
            <v>Specialty Contract</v>
          </cell>
          <cell r="AF573" t="str">
            <v>Business Services</v>
          </cell>
        </row>
        <row r="574">
          <cell r="T574">
            <v>51764442</v>
          </cell>
          <cell r="U574" t="str">
            <v>Black Box Corp</v>
          </cell>
          <cell r="V574">
            <v>200254</v>
          </cell>
          <cell r="W574" t="str">
            <v>Black Box Corp</v>
          </cell>
          <cell r="X574" t="str">
            <v>Existing Principal</v>
          </cell>
          <cell r="Y574" t="str">
            <v>Exposure Below $1M; Do Not Score</v>
          </cell>
          <cell r="Z574" t="str">
            <v>UNASSIGNED</v>
          </cell>
          <cell r="AA574" t="str">
            <v>United States</v>
          </cell>
          <cell r="AE574" t="str">
            <v>Specialty Contract</v>
          </cell>
          <cell r="AF574" t="str">
            <v>Telecom Equipment &amp; Utility Services</v>
          </cell>
        </row>
        <row r="575">
          <cell r="T575">
            <v>905330321</v>
          </cell>
          <cell r="U575" t="str">
            <v>Black Elk Energy Offshore Operations, LLC</v>
          </cell>
          <cell r="V575">
            <v>113493</v>
          </cell>
          <cell r="W575" t="str">
            <v>Black Elk Energy</v>
          </cell>
          <cell r="X575" t="str">
            <v>Existing Principal</v>
          </cell>
          <cell r="Y575" t="str">
            <v>Exposure Below $1M; Do Not Score</v>
          </cell>
          <cell r="Z575" t="str">
            <v/>
          </cell>
          <cell r="AA575" t="str">
            <v>United States</v>
          </cell>
          <cell r="AE575" t="str">
            <v>Core Commercial</v>
          </cell>
        </row>
        <row r="576">
          <cell r="T576">
            <v>829211832</v>
          </cell>
          <cell r="U576" t="str">
            <v>Blackboard Inc.</v>
          </cell>
          <cell r="V576">
            <v>193653</v>
          </cell>
          <cell r="W576" t="str">
            <v>Blackboard Inc.</v>
          </cell>
          <cell r="X576" t="str">
            <v>Existing Principal</v>
          </cell>
          <cell r="Y576" t="str">
            <v>Exposure Below $1M; Do Not Score</v>
          </cell>
          <cell r="Z576" t="str">
            <v>UNASSIGNED</v>
          </cell>
          <cell r="AA576" t="str">
            <v>United States</v>
          </cell>
          <cell r="AE576" t="str">
            <v>Core Commercial</v>
          </cell>
          <cell r="AF576" t="str">
            <v>Business Services</v>
          </cell>
        </row>
        <row r="577">
          <cell r="T577">
            <v>596558812</v>
          </cell>
          <cell r="U577" t="str">
            <v>BRAMETAL S.A</v>
          </cell>
          <cell r="V577">
            <v>190042</v>
          </cell>
          <cell r="W577" t="str">
            <v>BRAMETAL S.A</v>
          </cell>
          <cell r="X577" t="str">
            <v>Existing Principal</v>
          </cell>
          <cell r="Y577" t="str">
            <v>Exposure Below $1M; Do Not Score</v>
          </cell>
          <cell r="Z577" t="str">
            <v/>
          </cell>
          <cell r="AA577" t="str">
            <v>Brazil</v>
          </cell>
        </row>
        <row r="578">
          <cell r="T578">
            <v>776385812</v>
          </cell>
          <cell r="U578" t="str">
            <v>Brasfond USA</v>
          </cell>
          <cell r="V578">
            <v>177201</v>
          </cell>
          <cell r="W578" t="str">
            <v>Brasfond Fundacoes Especiais S.A.</v>
          </cell>
          <cell r="X578" t="str">
            <v>Existing Principal</v>
          </cell>
          <cell r="Y578" t="str">
            <v>Exposure Below $1M; Do Not Score</v>
          </cell>
          <cell r="Z578" t="str">
            <v/>
          </cell>
          <cell r="AA578" t="str">
            <v>United States</v>
          </cell>
        </row>
        <row r="579">
          <cell r="T579">
            <v>411717042</v>
          </cell>
          <cell r="U579" t="str">
            <v>Braskem Idesa</v>
          </cell>
          <cell r="V579">
            <v>199128</v>
          </cell>
          <cell r="W579" t="str">
            <v>Braskem Idesa</v>
          </cell>
          <cell r="X579" t="str">
            <v>Existing Principal</v>
          </cell>
          <cell r="Y579" t="str">
            <v>Exposure Below $1M; Do Not Score</v>
          </cell>
          <cell r="Z579" t="str">
            <v>UNASSIGNED</v>
          </cell>
          <cell r="AA579" t="str">
            <v>Brazil</v>
          </cell>
          <cell r="AE579" t="str">
            <v>Specialty Commercial</v>
          </cell>
          <cell r="AF579" t="str">
            <v>Chemical Industry</v>
          </cell>
        </row>
        <row r="580">
          <cell r="T580">
            <v>946435512</v>
          </cell>
          <cell r="U580" t="str">
            <v>Brevet Capital Special Opportunities Master Fund</v>
          </cell>
          <cell r="V580">
            <v>172291</v>
          </cell>
          <cell r="W580" t="str">
            <v>Brevet Capital Special Opportunities Master Fund</v>
          </cell>
          <cell r="X580" t="str">
            <v>Existing Principal</v>
          </cell>
          <cell r="Y580" t="str">
            <v>Exposure Below $1M; Do Not Score</v>
          </cell>
          <cell r="Z580" t="str">
            <v/>
          </cell>
          <cell r="AA580" t="str">
            <v>United States</v>
          </cell>
        </row>
        <row r="581">
          <cell r="T581">
            <v>196459812</v>
          </cell>
          <cell r="U581" t="str">
            <v>Brighton Collectibles, LLC</v>
          </cell>
          <cell r="V581">
            <v>185824</v>
          </cell>
          <cell r="W581" t="str">
            <v>Brighton Collectibles</v>
          </cell>
          <cell r="X581" t="str">
            <v>Existing Principal</v>
          </cell>
          <cell r="Y581" t="str">
            <v>Exposure Below $1M; Do Not Score</v>
          </cell>
          <cell r="Z581" t="str">
            <v/>
          </cell>
          <cell r="AA581" t="str">
            <v>United States</v>
          </cell>
        </row>
        <row r="582">
          <cell r="T582">
            <v>35285651</v>
          </cell>
          <cell r="U582" t="str">
            <v>PETROCARD SYSTEMS INCORPORATED</v>
          </cell>
          <cell r="V582">
            <v>118908</v>
          </cell>
          <cell r="W582" t="str">
            <v>BRISTOL BAY NATIVE CORP (PETROCARD)</v>
          </cell>
          <cell r="X582" t="str">
            <v>Existing Principal</v>
          </cell>
          <cell r="Y582" t="str">
            <v>Exposure Below $1M; Do Not Score</v>
          </cell>
          <cell r="Z582" t="str">
            <v/>
          </cell>
          <cell r="AA582" t="str">
            <v>United States</v>
          </cell>
          <cell r="AE582" t="str">
            <v>Core Commercial</v>
          </cell>
        </row>
        <row r="583">
          <cell r="T583">
            <v>35430221</v>
          </cell>
          <cell r="U583" t="str">
            <v>Broadway Housing Development Fund Company, Inc.</v>
          </cell>
          <cell r="V583">
            <v>162768</v>
          </cell>
          <cell r="W583" t="str">
            <v>Broadway Housing Communities, Inc. and Subsidiaries / Broadway Housing Development Fund Company, Inc</v>
          </cell>
          <cell r="X583" t="str">
            <v>Existing Principal</v>
          </cell>
          <cell r="Y583" t="str">
            <v>Exposure Below $1M; Do Not Score</v>
          </cell>
          <cell r="Z583" t="str">
            <v/>
          </cell>
          <cell r="AA583" t="str">
            <v>United States</v>
          </cell>
          <cell r="AE583" t="str">
            <v>Core Commercial</v>
          </cell>
        </row>
        <row r="584">
          <cell r="T584">
            <v>375033621</v>
          </cell>
          <cell r="U584" t="str">
            <v>Butler Healthcare Providers</v>
          </cell>
          <cell r="V584">
            <v>30722</v>
          </cell>
          <cell r="W584" t="str">
            <v>Butler Health System</v>
          </cell>
          <cell r="X584" t="str">
            <v>Existing Principal</v>
          </cell>
          <cell r="Y584" t="str">
            <v>Exposure Below $1M; Do Not Score</v>
          </cell>
          <cell r="Z584" t="str">
            <v>UNASSIGNED</v>
          </cell>
          <cell r="AA584" t="str">
            <v>United States</v>
          </cell>
          <cell r="AE584" t="str">
            <v>Core Commercial</v>
          </cell>
          <cell r="AF584" t="str">
            <v>Hospital &amp; Medical Services</v>
          </cell>
        </row>
        <row r="585">
          <cell r="T585">
            <v>85556021</v>
          </cell>
          <cell r="U585" t="str">
            <v>BYD North America</v>
          </cell>
          <cell r="V585">
            <v>173447</v>
          </cell>
          <cell r="W585" t="str">
            <v>BYD North America</v>
          </cell>
          <cell r="X585" t="str">
            <v>Existing Principal</v>
          </cell>
          <cell r="Y585" t="str">
            <v>Exposure Below $1M; Do Not Score</v>
          </cell>
          <cell r="Z585" t="str">
            <v/>
          </cell>
          <cell r="AA585" t="str">
            <v>United States</v>
          </cell>
        </row>
        <row r="586">
          <cell r="T586">
            <v>391781942</v>
          </cell>
          <cell r="U586" t="str">
            <v>Carpi Tech B.V.</v>
          </cell>
          <cell r="V586">
            <v>200776</v>
          </cell>
          <cell r="W586" t="str">
            <v>C.A.R.P.I., U.S.A., INC.</v>
          </cell>
          <cell r="X586" t="str">
            <v>Existing Principal</v>
          </cell>
          <cell r="Y586" t="str">
            <v>Exposure Below $1M; Do Not Score</v>
          </cell>
          <cell r="Z586" t="str">
            <v>UNASSIGNED</v>
          </cell>
          <cell r="AA586" t="str">
            <v>United States</v>
          </cell>
          <cell r="AE586" t="str">
            <v>Specialty Contract</v>
          </cell>
          <cell r="AF586" t="str">
            <v>Engineering &amp; Construction</v>
          </cell>
        </row>
        <row r="587">
          <cell r="T587">
            <v>391782142</v>
          </cell>
          <cell r="U587" t="str">
            <v>Soletanche Freyssinet S.A.S.</v>
          </cell>
          <cell r="V587">
            <v>200776</v>
          </cell>
          <cell r="W587" t="str">
            <v>C.A.R.P.I., U.S.A., INC.</v>
          </cell>
          <cell r="X587" t="str">
            <v>Existing Principal</v>
          </cell>
          <cell r="Y587" t="str">
            <v>Exposure Below $1M; Do Not Score</v>
          </cell>
          <cell r="Z587" t="str">
            <v/>
          </cell>
          <cell r="AA587" t="str">
            <v>United States</v>
          </cell>
          <cell r="AE587" t="str">
            <v>Specialty Contract</v>
          </cell>
        </row>
        <row r="588">
          <cell r="T588">
            <v>395377321</v>
          </cell>
          <cell r="U588" t="str">
            <v>CL Thomas, Inc.</v>
          </cell>
          <cell r="V588">
            <v>114416</v>
          </cell>
          <cell r="W588" t="str">
            <v>C.L. Thomas, Inc.</v>
          </cell>
          <cell r="X588" t="str">
            <v>Existing Principal</v>
          </cell>
          <cell r="Y588" t="str">
            <v>Exposure Below $1M; Do Not Score</v>
          </cell>
          <cell r="Z588" t="str">
            <v/>
          </cell>
          <cell r="AA588" t="str">
            <v>United States</v>
          </cell>
          <cell r="AE588" t="str">
            <v>Core Commercial</v>
          </cell>
        </row>
        <row r="589">
          <cell r="T589">
            <v>946418312</v>
          </cell>
          <cell r="U589" t="str">
            <v>Cache, Inc.</v>
          </cell>
          <cell r="V589">
            <v>159115</v>
          </cell>
          <cell r="W589" t="str">
            <v>Cache, Inc.</v>
          </cell>
          <cell r="X589" t="str">
            <v>Existing Principal</v>
          </cell>
          <cell r="Y589" t="str">
            <v>Exposure Below $1M; Do Not Score</v>
          </cell>
          <cell r="Z589" t="str">
            <v/>
          </cell>
          <cell r="AA589" t="str">
            <v>United States</v>
          </cell>
        </row>
        <row r="590">
          <cell r="T590">
            <v>905233151</v>
          </cell>
          <cell r="U590" t="str">
            <v>California Real Estate Receiverships</v>
          </cell>
          <cell r="V590">
            <v>117783</v>
          </cell>
          <cell r="W590" t="str">
            <v>California Real Estate Receiverships</v>
          </cell>
          <cell r="X590" t="str">
            <v>Existing Principal</v>
          </cell>
          <cell r="Y590" t="str">
            <v>Exposure Below $1M; Do Not Score</v>
          </cell>
          <cell r="Z590" t="str">
            <v/>
          </cell>
          <cell r="AA590" t="str">
            <v>United States</v>
          </cell>
        </row>
        <row r="591">
          <cell r="T591">
            <v>845124951</v>
          </cell>
          <cell r="U591" t="str">
            <v>Candice Grant</v>
          </cell>
          <cell r="V591">
            <v>117783</v>
          </cell>
          <cell r="W591" t="str">
            <v>California Real Estate Receiverships</v>
          </cell>
          <cell r="X591" t="str">
            <v>Existing Principal</v>
          </cell>
          <cell r="Y591" t="str">
            <v>Exposure Below $1M; Do Not Score</v>
          </cell>
          <cell r="Z591" t="str">
            <v/>
          </cell>
          <cell r="AA591" t="str">
            <v>United States</v>
          </cell>
          <cell r="AE591" t="str">
            <v>Core Commercial</v>
          </cell>
        </row>
        <row r="592">
          <cell r="T592">
            <v>734026311</v>
          </cell>
          <cell r="U592" t="str">
            <v>Callaghan Crossing, LLC</v>
          </cell>
          <cell r="V592">
            <v>152018</v>
          </cell>
          <cell r="W592" t="str">
            <v>Callaghan Crossing, LLC</v>
          </cell>
          <cell r="X592" t="str">
            <v>Existing Principal</v>
          </cell>
          <cell r="Y592" t="str">
            <v>Exposure Below $1M; Do Not Score</v>
          </cell>
          <cell r="Z592" t="str">
            <v/>
          </cell>
          <cell r="AA592" t="str">
            <v>United States</v>
          </cell>
          <cell r="AE592" t="str">
            <v>Core Commercial</v>
          </cell>
        </row>
        <row r="593">
          <cell r="T593">
            <v>201818742</v>
          </cell>
          <cell r="U593" t="str">
            <v>Cal's Convenience, Inc.</v>
          </cell>
          <cell r="V593">
            <v>201163</v>
          </cell>
          <cell r="W593" t="str">
            <v>Cal's Convenience, Inc.</v>
          </cell>
          <cell r="X593" t="str">
            <v>Existing Principal</v>
          </cell>
          <cell r="Y593" t="str">
            <v>Exposure Below $1M; Do Not Score</v>
          </cell>
          <cell r="Z593" t="str">
            <v/>
          </cell>
          <cell r="AA593" t="str">
            <v>United States</v>
          </cell>
          <cell r="AE593" t="str">
            <v>Core Commercial</v>
          </cell>
        </row>
        <row r="594">
          <cell r="T594">
            <v>595483121</v>
          </cell>
          <cell r="U594" t="str">
            <v>Calumet Montana Refining, LLC</v>
          </cell>
          <cell r="V594">
            <v>167796</v>
          </cell>
          <cell r="W594" t="str">
            <v>Calumet Specialty Products Partners, L.P.</v>
          </cell>
          <cell r="X594" t="str">
            <v>Existing Principal</v>
          </cell>
          <cell r="Y594" t="str">
            <v>Exposure Below $1M; Do Not Score</v>
          </cell>
          <cell r="Z594" t="str">
            <v/>
          </cell>
          <cell r="AA594" t="str">
            <v>United States</v>
          </cell>
        </row>
        <row r="595">
          <cell r="T595">
            <v>571712142</v>
          </cell>
          <cell r="U595" t="str">
            <v>Cambi ASA</v>
          </cell>
          <cell r="V595">
            <v>199225</v>
          </cell>
          <cell r="W595" t="str">
            <v>Cambi ASA</v>
          </cell>
          <cell r="X595" t="str">
            <v>Existing Principal</v>
          </cell>
          <cell r="Y595" t="str">
            <v>Exposure Below $1M; Do Not Score</v>
          </cell>
          <cell r="Z595" t="str">
            <v>UNASSIGNED</v>
          </cell>
          <cell r="AA595" t="str">
            <v>Norway</v>
          </cell>
          <cell r="AE595" t="str">
            <v>Specialty Contract</v>
          </cell>
          <cell r="AF595" t="str">
            <v>Electric, Gas &amp; Water Utilities</v>
          </cell>
        </row>
        <row r="596">
          <cell r="T596">
            <v>22018542</v>
          </cell>
          <cell r="U596" t="str">
            <v>Cambridge International Systems, Inc.</v>
          </cell>
          <cell r="V596">
            <v>205802</v>
          </cell>
          <cell r="W596" t="str">
            <v>Cambridge International Systems, Inc.</v>
          </cell>
          <cell r="X596" t="str">
            <v>Existing Principal</v>
          </cell>
          <cell r="Y596" t="str">
            <v>Exposure Below $1M; Do Not Score</v>
          </cell>
          <cell r="Z596" t="str">
            <v>UNASSIGNED</v>
          </cell>
          <cell r="AA596" t="str">
            <v>United States</v>
          </cell>
          <cell r="AE596" t="str">
            <v>Core Commercial</v>
          </cell>
          <cell r="AF596" t="str">
            <v>Business Services</v>
          </cell>
        </row>
        <row r="597">
          <cell r="T597">
            <v>21966842</v>
          </cell>
          <cell r="U597" t="str">
            <v>Camil Alimentos S.A.</v>
          </cell>
          <cell r="V597">
            <v>204673</v>
          </cell>
          <cell r="W597" t="str">
            <v>Camil Alimentos S.A.</v>
          </cell>
          <cell r="X597" t="str">
            <v>Existing Principal</v>
          </cell>
          <cell r="Y597" t="str">
            <v>Score it</v>
          </cell>
          <cell r="Z597" t="str">
            <v>FOOD &amp; BEVERAGE</v>
          </cell>
          <cell r="AA597" t="str">
            <v>Brazil</v>
          </cell>
          <cell r="AE597" t="str">
            <v>Specialty Commercial</v>
          </cell>
          <cell r="AF597" t="str">
            <v>Food Processing &amp; Distribution</v>
          </cell>
        </row>
        <row r="598">
          <cell r="T598">
            <v>956419312</v>
          </cell>
          <cell r="U598" t="str">
            <v>Cancer Treatment Centers of America, Inc.</v>
          </cell>
          <cell r="V598">
            <v>176081</v>
          </cell>
          <cell r="W598" t="str">
            <v>Cancer Treatment Centers of America, Inc.</v>
          </cell>
          <cell r="X598" t="str">
            <v>Existing Principal</v>
          </cell>
          <cell r="Y598" t="str">
            <v>Exposure Below $1M; Do Not Score</v>
          </cell>
          <cell r="Z598" t="str">
            <v/>
          </cell>
          <cell r="AA598" t="str">
            <v>United States</v>
          </cell>
        </row>
        <row r="599">
          <cell r="T599">
            <v>811669142</v>
          </cell>
          <cell r="U599" t="str">
            <v>CAP Management Services Ltd.</v>
          </cell>
          <cell r="V599">
            <v>197509</v>
          </cell>
          <cell r="W599" t="str">
            <v>CAP Management Services Ltd.</v>
          </cell>
          <cell r="X599" t="str">
            <v>Existing Principal</v>
          </cell>
          <cell r="Y599" t="str">
            <v>Exposure Below $1M; Do Not Score</v>
          </cell>
          <cell r="Z599" t="str">
            <v>UNASSIGNED</v>
          </cell>
          <cell r="AA599" t="str">
            <v>Canada</v>
          </cell>
          <cell r="AE599" t="str">
            <v>Specialty Contract</v>
          </cell>
          <cell r="AF599" t="str">
            <v>Business Services</v>
          </cell>
        </row>
        <row r="600">
          <cell r="T600">
            <v>515069221</v>
          </cell>
          <cell r="U600" t="str">
            <v>Cape Regional Medical Center, Inc.</v>
          </cell>
          <cell r="V600">
            <v>21357</v>
          </cell>
          <cell r="W600" t="str">
            <v>Cape Regional Medical Center, Inc.</v>
          </cell>
          <cell r="X600" t="str">
            <v>Existing Principal</v>
          </cell>
          <cell r="Y600" t="str">
            <v>Exposure Below $1M; Do Not Score</v>
          </cell>
          <cell r="Z600" t="str">
            <v/>
          </cell>
          <cell r="AA600" t="str">
            <v>United States</v>
          </cell>
          <cell r="AE600" t="str">
            <v>Core Commercial</v>
          </cell>
        </row>
        <row r="601">
          <cell r="T601">
            <v>305338321</v>
          </cell>
          <cell r="U601" t="str">
            <v>CARRIER INDUSTRIES, INC. AND AFFILIATES</v>
          </cell>
          <cell r="V601">
            <v>100539</v>
          </cell>
          <cell r="W601" t="str">
            <v>CARRIER INDUSTRIES, INC. AND AFFILIATES</v>
          </cell>
          <cell r="X601" t="str">
            <v>Existing Principal</v>
          </cell>
          <cell r="Y601" t="str">
            <v>Exposure Below $1M; Do Not Score</v>
          </cell>
          <cell r="Z601" t="str">
            <v/>
          </cell>
          <cell r="AA601" t="str">
            <v>United States</v>
          </cell>
        </row>
        <row r="602">
          <cell r="T602">
            <v>745213221</v>
          </cell>
          <cell r="U602" t="str">
            <v>Catalyst RX</v>
          </cell>
          <cell r="V602">
            <v>54434</v>
          </cell>
          <cell r="W602" t="str">
            <v>Catalyst Health Solutions, Inc.</v>
          </cell>
          <cell r="X602" t="str">
            <v>Existing Principal</v>
          </cell>
          <cell r="Y602" t="str">
            <v>Exposure Below $1M; Do Not Score</v>
          </cell>
          <cell r="Z602" t="str">
            <v/>
          </cell>
          <cell r="AA602" t="str">
            <v>United States</v>
          </cell>
          <cell r="AE602" t="str">
            <v>Core Commercial</v>
          </cell>
        </row>
        <row r="603">
          <cell r="T603">
            <v>35535621</v>
          </cell>
          <cell r="U603" t="str">
            <v>CB Richard Ellis Strategic Partner U.S. Opportunity 5</v>
          </cell>
          <cell r="V603">
            <v>170726</v>
          </cell>
          <cell r="W603" t="str">
            <v>CB Richard Ellis Strategic Partners U.S. Opportunity 5</v>
          </cell>
          <cell r="X603" t="str">
            <v>Existing Principal</v>
          </cell>
          <cell r="Y603" t="str">
            <v>Exposure Below $1M; Do Not Score</v>
          </cell>
          <cell r="Z603" t="str">
            <v/>
          </cell>
          <cell r="AA603" t="str">
            <v>United States</v>
          </cell>
        </row>
        <row r="604">
          <cell r="T604">
            <v>289183532</v>
          </cell>
          <cell r="U604" t="str">
            <v>Celulose Nipo-Brasileira - CENIBRA</v>
          </cell>
          <cell r="V604">
            <v>192357</v>
          </cell>
          <cell r="W604" t="str">
            <v>Celulose Nipo-Brasileira - CENIBRA</v>
          </cell>
          <cell r="X604" t="str">
            <v>Existing Principal</v>
          </cell>
          <cell r="Y604" t="str">
            <v>Exposure Below $1M; Do Not Score</v>
          </cell>
          <cell r="Z604" t="str">
            <v>UNASSIGNED</v>
          </cell>
          <cell r="AA604" t="str">
            <v>Brazil</v>
          </cell>
          <cell r="AE604" t="str">
            <v>Specialty Commercial</v>
          </cell>
          <cell r="AF604" t="str">
            <v>Packaging Container &amp; Forest Products</v>
          </cell>
        </row>
        <row r="605">
          <cell r="T605">
            <v>292060242</v>
          </cell>
          <cell r="U605" t="str">
            <v>Cematrix Corporation</v>
          </cell>
          <cell r="V605">
            <v>207275</v>
          </cell>
          <cell r="W605" t="str">
            <v>Cematrix Corporation</v>
          </cell>
          <cell r="X605" t="str">
            <v>Existing Principal</v>
          </cell>
          <cell r="Y605" t="str">
            <v>Exposure Below $1M; Do Not Score</v>
          </cell>
          <cell r="Z605" t="str">
            <v>UNASSIGNED</v>
          </cell>
          <cell r="AA605" t="str">
            <v>Canada</v>
          </cell>
          <cell r="AE605" t="str">
            <v>Specialty Contract</v>
          </cell>
          <cell r="AF605" t="str">
            <v>Building Materials</v>
          </cell>
        </row>
        <row r="606">
          <cell r="T606">
            <v>359270532</v>
          </cell>
          <cell r="U606" t="str">
            <v>Cenergy Holdings, SA</v>
          </cell>
          <cell r="V606">
            <v>195926</v>
          </cell>
          <cell r="W606" t="str">
            <v>Cenergy Holdings, SA</v>
          </cell>
          <cell r="X606" t="str">
            <v>Existing Principal</v>
          </cell>
          <cell r="Y606" t="str">
            <v>Exposure Below $1M; Do Not Score</v>
          </cell>
          <cell r="Z606" t="str">
            <v/>
          </cell>
          <cell r="AA606" t="str">
            <v>Belgium</v>
          </cell>
          <cell r="AE606" t="str">
            <v>Specialty Contract</v>
          </cell>
        </row>
        <row r="607">
          <cell r="T607">
            <v>359270832</v>
          </cell>
          <cell r="U607" t="str">
            <v>Corinth Pipeworks</v>
          </cell>
          <cell r="V607">
            <v>195926</v>
          </cell>
          <cell r="W607" t="str">
            <v>Cenergy Holdings, SA</v>
          </cell>
          <cell r="X607" t="str">
            <v>Existing Principal</v>
          </cell>
          <cell r="Y607" t="str">
            <v>Exposure Below $1M; Do Not Score</v>
          </cell>
          <cell r="Z607" t="str">
            <v/>
          </cell>
          <cell r="AA607" t="str">
            <v>Belgium</v>
          </cell>
          <cell r="AE607" t="str">
            <v>Specialty Contract</v>
          </cell>
        </row>
        <row r="608">
          <cell r="T608">
            <v>579272832</v>
          </cell>
          <cell r="U608" t="str">
            <v>Viohalco SA</v>
          </cell>
          <cell r="V608">
            <v>195926</v>
          </cell>
          <cell r="W608" t="str">
            <v>Cenergy Holdings, SA</v>
          </cell>
          <cell r="X608" t="str">
            <v>Existing Principal</v>
          </cell>
          <cell r="Y608" t="str">
            <v>Exposure Below $1M; Do Not Score</v>
          </cell>
          <cell r="Z608" t="str">
            <v/>
          </cell>
          <cell r="AA608" t="str">
            <v>Belgium</v>
          </cell>
          <cell r="AE608" t="str">
            <v>Specialty Contract</v>
          </cell>
        </row>
        <row r="609">
          <cell r="T609">
            <v>365339421</v>
          </cell>
          <cell r="U609" t="str">
            <v>CENTRIC GROUP LLC</v>
          </cell>
          <cell r="V609">
            <v>101031</v>
          </cell>
          <cell r="W609" t="str">
            <v>CENTRIC GROUP LLC</v>
          </cell>
          <cell r="X609" t="str">
            <v>Existing Principal</v>
          </cell>
          <cell r="Y609" t="str">
            <v>Exposure Below $1M; Do Not Score</v>
          </cell>
          <cell r="Z609" t="str">
            <v/>
          </cell>
          <cell r="AA609" t="str">
            <v>United States</v>
          </cell>
        </row>
        <row r="610">
          <cell r="T610">
            <v>215126051</v>
          </cell>
          <cell r="U610" t="str">
            <v>CEREAL FOOD PROCESSORS INCORPORATED</v>
          </cell>
          <cell r="V610">
            <v>101125</v>
          </cell>
          <cell r="W610" t="str">
            <v>CEREAL FOOD PROCESSORS, INC</v>
          </cell>
          <cell r="X610" t="str">
            <v>Existing Principal</v>
          </cell>
          <cell r="Y610" t="str">
            <v>Exposure Below $1M; Do Not Score</v>
          </cell>
          <cell r="Z610" t="str">
            <v/>
          </cell>
          <cell r="AA610" t="str">
            <v>United States</v>
          </cell>
          <cell r="AE610" t="str">
            <v>Core Commercial</v>
          </cell>
        </row>
        <row r="611">
          <cell r="T611">
            <v>986385112</v>
          </cell>
          <cell r="U611" t="str">
            <v>CHAMPION ENERGY HOLDINGS, LLC</v>
          </cell>
          <cell r="V611">
            <v>119974</v>
          </cell>
          <cell r="W611" t="str">
            <v>CHAMPION ENERGY HOLDINGS, LLC</v>
          </cell>
          <cell r="X611" t="str">
            <v>Existing Principal</v>
          </cell>
          <cell r="Y611" t="str">
            <v>Exposure Below $1M; Do Not Score</v>
          </cell>
          <cell r="Z611" t="str">
            <v/>
          </cell>
          <cell r="AA611" t="str">
            <v>United States</v>
          </cell>
        </row>
        <row r="612">
          <cell r="T612">
            <v>332106242</v>
          </cell>
          <cell r="U612" t="str">
            <v>Champion Petfoods</v>
          </cell>
          <cell r="V612">
            <v>209043</v>
          </cell>
          <cell r="W612" t="str">
            <v>Champion Petfoods</v>
          </cell>
          <cell r="X612" t="str">
            <v>Existing Principal</v>
          </cell>
          <cell r="Y612" t="str">
            <v>Exposure Below $1M; Do Not Score</v>
          </cell>
          <cell r="Z612" t="str">
            <v>UNASSIGNED</v>
          </cell>
          <cell r="AA612" t="str">
            <v>Canada</v>
          </cell>
          <cell r="AE612" t="str">
            <v>Specialty Commercial</v>
          </cell>
          <cell r="AF612" t="str">
            <v>Food Processing &amp; Distribution</v>
          </cell>
        </row>
        <row r="613">
          <cell r="T613">
            <v>56428912</v>
          </cell>
          <cell r="U613" t="str">
            <v>Chantier Naval Forillon Inc.</v>
          </cell>
          <cell r="V613">
            <v>185165</v>
          </cell>
          <cell r="W613" t="str">
            <v>Chantier Naval Forillon Inc.</v>
          </cell>
          <cell r="X613" t="str">
            <v>Existing Principal</v>
          </cell>
          <cell r="Y613" t="str">
            <v>Exposure Below $1M; Do Not Score</v>
          </cell>
          <cell r="Z613" t="str">
            <v>UNASSIGNED</v>
          </cell>
          <cell r="AA613" t="str">
            <v>Canada</v>
          </cell>
          <cell r="AE613" t="str">
            <v>Specialty Contract</v>
          </cell>
          <cell r="AF613" t="str">
            <v>Engineering &amp; Construction</v>
          </cell>
        </row>
        <row r="614">
          <cell r="T614">
            <v>91816842</v>
          </cell>
          <cell r="U614" t="str">
            <v>Citadel Federal Credit Union</v>
          </cell>
          <cell r="V614">
            <v>201120</v>
          </cell>
          <cell r="W614" t="str">
            <v>Citadel Federal Credit Union</v>
          </cell>
          <cell r="X614" t="str">
            <v>Existing Principal</v>
          </cell>
          <cell r="Y614" t="str">
            <v>Exposure Below $1M; Do Not Score</v>
          </cell>
          <cell r="Z614" t="str">
            <v>UNASSIGNED</v>
          </cell>
          <cell r="AA614" t="str">
            <v>United States</v>
          </cell>
          <cell r="AE614" t="str">
            <v>Core Commercial</v>
          </cell>
          <cell r="AF614" t="str">
            <v>Insurance &amp; Financial Services</v>
          </cell>
        </row>
        <row r="615">
          <cell r="T615">
            <v>575338721</v>
          </cell>
          <cell r="U615" t="str">
            <v>CITY OF PHOENIX</v>
          </cell>
          <cell r="V615">
            <v>102126</v>
          </cell>
          <cell r="W615" t="str">
            <v>CITY OF PHOENIX</v>
          </cell>
          <cell r="X615" t="str">
            <v>Existing Principal</v>
          </cell>
          <cell r="Y615" t="str">
            <v>Exposure Below $1M; Do Not Score</v>
          </cell>
          <cell r="Z615" t="str">
            <v/>
          </cell>
          <cell r="AA615" t="str">
            <v>United States</v>
          </cell>
          <cell r="AE615" t="str">
            <v>Core Commercial</v>
          </cell>
        </row>
        <row r="616">
          <cell r="T616">
            <v>361693142</v>
          </cell>
          <cell r="U616" t="str">
            <v>CL IV REO, LLC</v>
          </cell>
          <cell r="V616">
            <v>198583</v>
          </cell>
          <cell r="W616" t="str">
            <v>CL IV REO, LLC</v>
          </cell>
          <cell r="X616" t="str">
            <v>Existing Principal</v>
          </cell>
          <cell r="Y616" t="str">
            <v>Exposure Below $1M; Do Not Score</v>
          </cell>
          <cell r="Z616" t="str">
            <v/>
          </cell>
          <cell r="AA616" t="str">
            <v>United States</v>
          </cell>
          <cell r="AE616" t="str">
            <v>Core Commercial</v>
          </cell>
        </row>
        <row r="617">
          <cell r="T617">
            <v>839140432</v>
          </cell>
          <cell r="U617" t="str">
            <v>Clariant S.A.</v>
          </cell>
          <cell r="V617">
            <v>190492</v>
          </cell>
          <cell r="W617" t="str">
            <v>Clariant S.A.</v>
          </cell>
          <cell r="X617" t="str">
            <v>Existing Principal</v>
          </cell>
          <cell r="Y617" t="str">
            <v>Exposure Below $1M; Do Not Score</v>
          </cell>
          <cell r="Z617" t="str">
            <v>UNASSIGNED</v>
          </cell>
          <cell r="AA617" t="str">
            <v>Brazil</v>
          </cell>
          <cell r="AE617" t="str">
            <v>Specialty Commercial</v>
          </cell>
          <cell r="AF617" t="str">
            <v>Chemical Industry</v>
          </cell>
        </row>
        <row r="618">
          <cell r="T618">
            <v>501962742</v>
          </cell>
          <cell r="U618" t="str">
            <v>CMI GROUP</v>
          </cell>
          <cell r="V618">
            <v>205208</v>
          </cell>
          <cell r="W618" t="str">
            <v>CMI GROUP</v>
          </cell>
          <cell r="X618" t="str">
            <v>Existing Principal</v>
          </cell>
          <cell r="Y618" t="str">
            <v>Exposure Below $1M; Do Not Score</v>
          </cell>
          <cell r="Z618" t="str">
            <v>UNASSIGNED</v>
          </cell>
          <cell r="AA618" t="str">
            <v>United States</v>
          </cell>
          <cell r="AE618" t="str">
            <v>Specialty Contract</v>
          </cell>
          <cell r="AF618" t="str">
            <v>Insurance &amp; Financial Services</v>
          </cell>
        </row>
        <row r="619">
          <cell r="T619">
            <v>329292732</v>
          </cell>
          <cell r="U619" t="str">
            <v>Coastal Construction Aggregates Inc</v>
          </cell>
          <cell r="V619">
            <v>196966</v>
          </cell>
          <cell r="W619" t="str">
            <v>Coastal Construction Aggregates Inc</v>
          </cell>
          <cell r="X619" t="str">
            <v>Existing Principal</v>
          </cell>
          <cell r="Y619" t="str">
            <v>Exposure Below $1M; Do Not Score</v>
          </cell>
          <cell r="Z619" t="str">
            <v>UNASSIGNED</v>
          </cell>
          <cell r="AA619" t="str">
            <v>Canada</v>
          </cell>
          <cell r="AE619" t="str">
            <v>Specialty Contract</v>
          </cell>
          <cell r="AF619" t="str">
            <v>Engineering &amp; Construction</v>
          </cell>
        </row>
        <row r="620">
          <cell r="T620">
            <v>111900242</v>
          </cell>
          <cell r="U620" t="str">
            <v>Cobra Brasil Servi os Comunica oes e Energia S.A.</v>
          </cell>
          <cell r="V620">
            <v>192453</v>
          </cell>
          <cell r="W620" t="str">
            <v>Cobra Instalaciones y Servicios S.A</v>
          </cell>
          <cell r="X620" t="str">
            <v>Existing Principal</v>
          </cell>
          <cell r="Y620" t="str">
            <v>Exposure Below $1M; Do Not Score</v>
          </cell>
          <cell r="Z620" t="str">
            <v/>
          </cell>
          <cell r="AA620" t="str">
            <v>Brazil</v>
          </cell>
          <cell r="AE620" t="str">
            <v>Specialty Contract</v>
          </cell>
        </row>
        <row r="621">
          <cell r="T621">
            <v>599183632</v>
          </cell>
          <cell r="U621" t="str">
            <v>Cobra Instalaciones y Servicios S.A</v>
          </cell>
          <cell r="V621">
            <v>192453</v>
          </cell>
          <cell r="W621" t="str">
            <v>Cobra Instalaciones y Servicios S.A</v>
          </cell>
          <cell r="X621" t="str">
            <v>Existing Principal</v>
          </cell>
          <cell r="Y621" t="str">
            <v>Exposure Below $1M; Do Not Score</v>
          </cell>
          <cell r="Z621" t="str">
            <v>UNASSIGNED</v>
          </cell>
          <cell r="AA621" t="str">
            <v>Spain</v>
          </cell>
          <cell r="AE621" t="str">
            <v>Specialty Contract</v>
          </cell>
          <cell r="AF621" t="str">
            <v>Engineering &amp; Construction</v>
          </cell>
        </row>
        <row r="622">
          <cell r="T622">
            <v>436543412</v>
          </cell>
          <cell r="U622" t="str">
            <v>Cockram Corporation Pty Ltd</v>
          </cell>
          <cell r="V622">
            <v>189322</v>
          </cell>
          <cell r="W622" t="str">
            <v>Cockram Corporation Pty Ltd</v>
          </cell>
          <cell r="X622" t="str">
            <v>Existing Principal</v>
          </cell>
          <cell r="Y622" t="str">
            <v>Exposure Below $1M; Do Not Score</v>
          </cell>
          <cell r="Z622" t="str">
            <v>UNASSIGNED</v>
          </cell>
          <cell r="AA622" t="str">
            <v>Australia</v>
          </cell>
          <cell r="AE622" t="str">
            <v>Specialty Contract</v>
          </cell>
          <cell r="AF622" t="str">
            <v>Engineering &amp; Construction</v>
          </cell>
        </row>
        <row r="623">
          <cell r="T623">
            <v>181759542</v>
          </cell>
          <cell r="U623" t="str">
            <v>Collicutt Energy Services Corp</v>
          </cell>
          <cell r="V623">
            <v>200313</v>
          </cell>
          <cell r="W623" t="str">
            <v>Collicutt Energy Services Corp</v>
          </cell>
          <cell r="X623" t="str">
            <v>Existing Principal</v>
          </cell>
          <cell r="Y623" t="str">
            <v>Exposure Below $1M; Do Not Score</v>
          </cell>
          <cell r="Z623" t="str">
            <v>UNASSIGNED</v>
          </cell>
          <cell r="AA623" t="str">
            <v>Canada</v>
          </cell>
          <cell r="AE623" t="str">
            <v>Specialty Contract</v>
          </cell>
          <cell r="AF623" t="str">
            <v>Engineering &amp; Construction</v>
          </cell>
        </row>
        <row r="624">
          <cell r="T624">
            <v>231847942</v>
          </cell>
          <cell r="U624" t="str">
            <v>Colombia Telecomunicaciones S.A. ESP</v>
          </cell>
          <cell r="V624">
            <v>201782</v>
          </cell>
          <cell r="W624" t="str">
            <v>Colombia Telecomunicaciones  S.A. ESP</v>
          </cell>
          <cell r="X624" t="str">
            <v>Existing Principal</v>
          </cell>
          <cell r="Y624" t="str">
            <v>Exposure Below $1M; Do Not Score</v>
          </cell>
          <cell r="Z624" t="str">
            <v>UNASSIGNED</v>
          </cell>
          <cell r="AA624" t="str">
            <v>Colombia</v>
          </cell>
          <cell r="AE624" t="str">
            <v>Specialty Commercial</v>
          </cell>
          <cell r="AF624" t="str">
            <v>Oil, Gas &amp; Coal Expl/Prod</v>
          </cell>
        </row>
        <row r="625">
          <cell r="T625">
            <v>811870342</v>
          </cell>
          <cell r="U625" t="str">
            <v>COMEXPORT TRADING COMERCIO EXTERIOR</v>
          </cell>
          <cell r="V625">
            <v>202875</v>
          </cell>
          <cell r="W625" t="str">
            <v>COMEXPORT TRADING COMERCIO EXTERIOR</v>
          </cell>
          <cell r="X625" t="str">
            <v>Existing Principal</v>
          </cell>
          <cell r="Y625" t="str">
            <v>Exposure Below $1M; Do Not Score</v>
          </cell>
          <cell r="Z625" t="str">
            <v>UNASSIGNED</v>
          </cell>
          <cell r="AA625" t="str">
            <v>Brazil</v>
          </cell>
          <cell r="AE625" t="str">
            <v>Specialty Commercial</v>
          </cell>
          <cell r="AF625" t="str">
            <v>Rail, Trucking &amp; Transport Services</v>
          </cell>
        </row>
        <row r="626">
          <cell r="T626">
            <v>966398112</v>
          </cell>
          <cell r="U626" t="str">
            <v>Commonwealth Edison Company</v>
          </cell>
          <cell r="V626">
            <v>185304</v>
          </cell>
          <cell r="W626" t="str">
            <v>Commonwealth Edison Company</v>
          </cell>
          <cell r="X626" t="str">
            <v>Existing Principal</v>
          </cell>
          <cell r="Y626" t="str">
            <v>Exposure Below $1M; Do Not Score</v>
          </cell>
          <cell r="Z626" t="str">
            <v/>
          </cell>
          <cell r="AA626" t="str">
            <v>United States</v>
          </cell>
        </row>
        <row r="627">
          <cell r="T627">
            <v>65403512</v>
          </cell>
          <cell r="U627" t="str">
            <v>COMMUNITY PARTNERSHIP OF SOUTHERN ARIZONA</v>
          </cell>
          <cell r="V627">
            <v>99995</v>
          </cell>
          <cell r="W627" t="str">
            <v>COMMUNITY PARTNERSHIP OF SOUTHERN ARIZONA, INC.</v>
          </cell>
          <cell r="X627" t="str">
            <v>Existing Principal</v>
          </cell>
          <cell r="Y627" t="str">
            <v>Exposure Below $1M; Do Not Score</v>
          </cell>
          <cell r="Z627" t="str">
            <v/>
          </cell>
          <cell r="AA627" t="str">
            <v>United States</v>
          </cell>
          <cell r="AE627" t="str">
            <v>Core Commercial</v>
          </cell>
        </row>
        <row r="628">
          <cell r="T628">
            <v>121908042</v>
          </cell>
          <cell r="U628" t="str">
            <v>Compa ia Mexicana de Traslado de Valores, S.A. de C.V. (COMETRA)</v>
          </cell>
          <cell r="V628">
            <v>203334</v>
          </cell>
          <cell r="W628" t="str">
            <v>Compa ia Mexicana de Traslado de Valores, S.A. de C.V. (COMETRA)</v>
          </cell>
          <cell r="X628" t="str">
            <v>Existing Principal</v>
          </cell>
          <cell r="Y628" t="str">
            <v>Exposure Below $1M; Do Not Score</v>
          </cell>
          <cell r="Z628" t="str">
            <v>UNASSIGNED</v>
          </cell>
          <cell r="AA628" t="str">
            <v>Mexico</v>
          </cell>
          <cell r="AE628" t="str">
            <v>Specialty Commercial</v>
          </cell>
          <cell r="AF628" t="str">
            <v>Rail, Trucking &amp; Transport Services</v>
          </cell>
        </row>
        <row r="629">
          <cell r="T629">
            <v>349249532</v>
          </cell>
          <cell r="U629" t="str">
            <v>COMPANHIA RIOGRANDENSE DE SANEAMENTO-CORSAN</v>
          </cell>
          <cell r="V629">
            <v>195200</v>
          </cell>
          <cell r="W629" t="str">
            <v>COMPANHIA RIOGRANDENSE DE SANEAMENTO-CORSAN</v>
          </cell>
          <cell r="X629" t="str">
            <v>Existing Principal</v>
          </cell>
          <cell r="Y629" t="str">
            <v>Exposure Below $1M; Do Not Score</v>
          </cell>
          <cell r="Z629" t="str">
            <v>UNASSIGNED</v>
          </cell>
          <cell r="AA629" t="str">
            <v>Brazil</v>
          </cell>
          <cell r="AE629" t="str">
            <v>Specialty Commercial</v>
          </cell>
          <cell r="AF629" t="str">
            <v>Electric, Gas &amp; Water Utilities</v>
          </cell>
        </row>
        <row r="630">
          <cell r="T630">
            <v>701848042</v>
          </cell>
          <cell r="U630" t="str">
            <v>Computronix</v>
          </cell>
          <cell r="V630">
            <v>202072</v>
          </cell>
          <cell r="W630" t="str">
            <v>Computronix</v>
          </cell>
          <cell r="X630" t="str">
            <v>Existing Principal</v>
          </cell>
          <cell r="Y630" t="str">
            <v>Exposure Below $1M; Do Not Score</v>
          </cell>
          <cell r="Z630" t="str">
            <v>UNASSIGNED</v>
          </cell>
          <cell r="AA630" t="str">
            <v>Canada</v>
          </cell>
          <cell r="AE630" t="str">
            <v>Specialty Contract</v>
          </cell>
          <cell r="AF630" t="str">
            <v>Computer Hardware, Software</v>
          </cell>
        </row>
        <row r="631">
          <cell r="T631">
            <v>501759642</v>
          </cell>
          <cell r="U631" t="str">
            <v>CONASA INFRAESTRUTURA S.A</v>
          </cell>
          <cell r="V631">
            <v>200849</v>
          </cell>
          <cell r="W631" t="str">
            <v>CONASA INFRAESTRUTURA S.A</v>
          </cell>
          <cell r="X631" t="str">
            <v>Existing Principal</v>
          </cell>
          <cell r="Y631" t="str">
            <v>Exposure Below $1M; Do Not Score</v>
          </cell>
          <cell r="Z631" t="str">
            <v>UNASSIGNED</v>
          </cell>
          <cell r="AA631" t="str">
            <v>Brazil</v>
          </cell>
          <cell r="AE631" t="str">
            <v>Specialty Contract</v>
          </cell>
          <cell r="AF631" t="str">
            <v>Electric, Gas &amp; Water Utilities</v>
          </cell>
        </row>
        <row r="632">
          <cell r="T632">
            <v>631691042</v>
          </cell>
          <cell r="U632" t="str">
            <v>Construcciones El Condor SA</v>
          </cell>
          <cell r="V632">
            <v>198754</v>
          </cell>
          <cell r="W632" t="str">
            <v>Concesi n Pac fico Tres S.A.S.</v>
          </cell>
          <cell r="X632" t="str">
            <v>Existing Principal</v>
          </cell>
          <cell r="Y632" t="str">
            <v>Exposure Below $1M; Do Not Score</v>
          </cell>
          <cell r="Z632" t="str">
            <v>UNASSIGNED</v>
          </cell>
          <cell r="AA632" t="str">
            <v>Colombia</v>
          </cell>
          <cell r="AE632" t="str">
            <v>Specialty Contract</v>
          </cell>
          <cell r="AF632" t="str">
            <v>Engineering &amp; Construction</v>
          </cell>
        </row>
        <row r="633">
          <cell r="T633">
            <v>631688842</v>
          </cell>
          <cell r="U633" t="str">
            <v>MHC Ingenieria y Construcci n de Obras Civiles SAS</v>
          </cell>
          <cell r="V633">
            <v>198754</v>
          </cell>
          <cell r="W633" t="str">
            <v>Concesi n Pac fico Tres S.A.S.</v>
          </cell>
          <cell r="X633" t="str">
            <v>Existing Principal</v>
          </cell>
          <cell r="Y633" t="str">
            <v>Exposure Below $1M; Do Not Score</v>
          </cell>
          <cell r="Z633" t="str">
            <v/>
          </cell>
          <cell r="AA633" t="str">
            <v>Colombia</v>
          </cell>
          <cell r="AE633" t="str">
            <v>Specialty Contract</v>
          </cell>
        </row>
        <row r="634">
          <cell r="T634">
            <v>966396312</v>
          </cell>
          <cell r="U634" t="str">
            <v>CONCESSION RIA SPMAR S.A.</v>
          </cell>
          <cell r="V634">
            <v>185172</v>
          </cell>
          <cell r="W634" t="str">
            <v>CONCESSION RIA SPMAR S.A.</v>
          </cell>
          <cell r="X634" t="str">
            <v>Existing Principal</v>
          </cell>
          <cell r="Y634" t="str">
            <v>Exposure Below $1M; Do Not Score</v>
          </cell>
          <cell r="Z634" t="str">
            <v/>
          </cell>
          <cell r="AA634" t="str">
            <v>Brazil</v>
          </cell>
        </row>
        <row r="635">
          <cell r="T635">
            <v>701711242</v>
          </cell>
          <cell r="U635" t="str">
            <v>CONCESSIONARIA DE RODOVIAS MINAS GERAIS GOIAS S.A</v>
          </cell>
          <cell r="V635">
            <v>199298</v>
          </cell>
          <cell r="W635" t="str">
            <v>CONCESSIONARIA DE RODOVIAS MINAS GERAIS GOIAS S.A</v>
          </cell>
          <cell r="X635" t="str">
            <v>Existing Principal</v>
          </cell>
          <cell r="Y635" t="str">
            <v>Exposure Below $1M; Do Not Score</v>
          </cell>
          <cell r="Z635" t="str">
            <v>UNASSIGNED</v>
          </cell>
          <cell r="AA635" t="str">
            <v>Brazil</v>
          </cell>
          <cell r="AE635" t="str">
            <v>Specialty Contract</v>
          </cell>
          <cell r="AF635" t="str">
            <v>Engineering &amp; Construction</v>
          </cell>
        </row>
        <row r="636">
          <cell r="T636">
            <v>701711442</v>
          </cell>
          <cell r="U636" t="str">
            <v>CONSTRUTORA KAMILOS LTDA</v>
          </cell>
          <cell r="V636">
            <v>199298</v>
          </cell>
          <cell r="W636" t="str">
            <v>CONCESSIONARIA DE RODOVIAS MINAS GERAIS GOIAS S.A</v>
          </cell>
          <cell r="X636" t="str">
            <v>Existing Principal</v>
          </cell>
          <cell r="Y636" t="str">
            <v>Exposure Below $1M; Do Not Score</v>
          </cell>
          <cell r="Z636" t="str">
            <v>UNASSIGNED</v>
          </cell>
          <cell r="AA636" t="str">
            <v>Brazil</v>
          </cell>
          <cell r="AE636" t="str">
            <v>Specialty Contract</v>
          </cell>
          <cell r="AF636" t="str">
            <v>Engineering &amp; Construction</v>
          </cell>
        </row>
        <row r="637">
          <cell r="T637">
            <v>701711542</v>
          </cell>
          <cell r="U637" t="str">
            <v>ELLENCO PARTICIPA  ES LTDA</v>
          </cell>
          <cell r="V637">
            <v>199298</v>
          </cell>
          <cell r="W637" t="str">
            <v>CONCESSIONARIA DE RODOVIAS MINAS GERAIS GOIAS S.A</v>
          </cell>
          <cell r="X637" t="str">
            <v>Existing Principal</v>
          </cell>
          <cell r="Y637" t="str">
            <v>Exposure Below $1M; Do Not Score</v>
          </cell>
          <cell r="Z637" t="str">
            <v>UNASSIGNED</v>
          </cell>
          <cell r="AA637" t="str">
            <v>Brazil</v>
          </cell>
          <cell r="AE637" t="str">
            <v>Specialty Contract</v>
          </cell>
          <cell r="AF637" t="str">
            <v>Engineering &amp; Construction</v>
          </cell>
        </row>
        <row r="638">
          <cell r="T638">
            <v>701711342</v>
          </cell>
          <cell r="U638" t="str">
            <v>ESTRUTURAL PARTICIPA  ES E COMERCIO S.A</v>
          </cell>
          <cell r="V638">
            <v>199298</v>
          </cell>
          <cell r="W638" t="str">
            <v>CONCESSIONARIA DE RODOVIAS MINAS GERAIS GOIAS S.A</v>
          </cell>
          <cell r="X638" t="str">
            <v>Existing Principal</v>
          </cell>
          <cell r="Y638" t="str">
            <v>Exposure Below $1M; Do Not Score</v>
          </cell>
          <cell r="Z638" t="str">
            <v>UNASSIGNED</v>
          </cell>
          <cell r="AA638" t="str">
            <v>Brazil</v>
          </cell>
          <cell r="AE638" t="str">
            <v>Specialty Contract</v>
          </cell>
          <cell r="AF638" t="str">
            <v>Engineering &amp; Construction</v>
          </cell>
        </row>
        <row r="639">
          <cell r="T639">
            <v>701711642</v>
          </cell>
          <cell r="U639" t="str">
            <v>GRUPO BANDEIRANTES</v>
          </cell>
          <cell r="V639">
            <v>199298</v>
          </cell>
          <cell r="W639" t="str">
            <v>CONCESSIONARIA DE RODOVIAS MINAS GERAIS GOIAS S.A</v>
          </cell>
          <cell r="X639" t="str">
            <v>Existing Principal</v>
          </cell>
          <cell r="Y639" t="str">
            <v>Exposure Below $1M; Do Not Score</v>
          </cell>
          <cell r="Z639" t="str">
            <v>UNASSIGNED</v>
          </cell>
          <cell r="AA639" t="str">
            <v>Brazil</v>
          </cell>
          <cell r="AE639" t="str">
            <v>Specialty Contract</v>
          </cell>
          <cell r="AF639" t="str">
            <v>Engineering &amp; Construction</v>
          </cell>
        </row>
        <row r="640">
          <cell r="T640">
            <v>201741042</v>
          </cell>
          <cell r="U640" t="str">
            <v>GRUPO ELLENCO</v>
          </cell>
          <cell r="V640">
            <v>199298</v>
          </cell>
          <cell r="W640" t="str">
            <v>CONCESSIONARIA DE RODOVIAS MINAS GERAIS GOIAS S.A</v>
          </cell>
          <cell r="X640" t="str">
            <v>Existing Principal</v>
          </cell>
          <cell r="Y640" t="str">
            <v>Exposure Below $1M; Do Not Score</v>
          </cell>
          <cell r="Z640" t="str">
            <v>UNASSIGNED</v>
          </cell>
          <cell r="AA640" t="str">
            <v>Brazil</v>
          </cell>
          <cell r="AE640" t="str">
            <v>Specialty Contract</v>
          </cell>
          <cell r="AF640" t="str">
            <v>Engineering &amp; Construction</v>
          </cell>
        </row>
        <row r="641">
          <cell r="T641">
            <v>701711742</v>
          </cell>
          <cell r="U641" t="str">
            <v>GRUPO GRECA</v>
          </cell>
          <cell r="V641">
            <v>199298</v>
          </cell>
          <cell r="W641" t="str">
            <v>CONCESSIONARIA DE RODOVIAS MINAS GERAIS GOIAS S.A</v>
          </cell>
          <cell r="X641" t="str">
            <v>Existing Principal</v>
          </cell>
          <cell r="Y641" t="str">
            <v>Exposure Below $1M; Do Not Score</v>
          </cell>
          <cell r="Z641" t="str">
            <v>UNASSIGNED</v>
          </cell>
          <cell r="AA641" t="str">
            <v>Brazil</v>
          </cell>
          <cell r="AE641" t="str">
            <v>Specialty Contract</v>
          </cell>
          <cell r="AF641" t="str">
            <v>Engineering &amp; Construction</v>
          </cell>
        </row>
        <row r="642">
          <cell r="T642">
            <v>701711842</v>
          </cell>
          <cell r="U642" t="str">
            <v>GRUPO MAQTERRA</v>
          </cell>
          <cell r="V642">
            <v>199298</v>
          </cell>
          <cell r="W642" t="str">
            <v>CONCESSIONARIA DE RODOVIAS MINAS GERAIS GOIAS S.A</v>
          </cell>
          <cell r="X642" t="str">
            <v>Existing Principal</v>
          </cell>
          <cell r="Y642" t="str">
            <v>Exposure Below $1M; Do Not Score</v>
          </cell>
          <cell r="Z642" t="str">
            <v>UNASSIGNED</v>
          </cell>
          <cell r="AA642" t="str">
            <v>Brazil</v>
          </cell>
          <cell r="AE642" t="str">
            <v>Specialty Contract</v>
          </cell>
          <cell r="AF642" t="str">
            <v>Engineering &amp; Construction</v>
          </cell>
        </row>
        <row r="643">
          <cell r="T643">
            <v>701711942</v>
          </cell>
          <cell r="U643" t="str">
            <v>GRUPO TLC</v>
          </cell>
          <cell r="V643">
            <v>199298</v>
          </cell>
          <cell r="W643" t="str">
            <v>CONCESSIONARIA DE RODOVIAS MINAS GERAIS GOIAS S.A</v>
          </cell>
          <cell r="X643" t="str">
            <v>Existing Principal</v>
          </cell>
          <cell r="Y643" t="str">
            <v>Exposure Below $1M; Do Not Score</v>
          </cell>
          <cell r="Z643" t="str">
            <v>UNASSIGNED</v>
          </cell>
          <cell r="AA643" t="str">
            <v>Brazil</v>
          </cell>
          <cell r="AE643" t="str">
            <v>Specialty Contract</v>
          </cell>
          <cell r="AF643" t="str">
            <v>Engineering &amp; Construction</v>
          </cell>
        </row>
        <row r="644">
          <cell r="T644">
            <v>701712042</v>
          </cell>
          <cell r="U644" t="str">
            <v>GRUPO VALE DO RIO NOVO</v>
          </cell>
          <cell r="V644">
            <v>199298</v>
          </cell>
          <cell r="W644" t="str">
            <v>CONCESSIONARIA DE RODOVIAS MINAS GERAIS GOIAS S.A</v>
          </cell>
          <cell r="X644" t="str">
            <v>Existing Principal</v>
          </cell>
          <cell r="Y644" t="str">
            <v>Exposure Below $1M; Do Not Score</v>
          </cell>
          <cell r="Z644" t="str">
            <v>UNASSIGNED</v>
          </cell>
          <cell r="AA644" t="str">
            <v>Brazil</v>
          </cell>
          <cell r="AE644" t="str">
            <v>Specialty Contract</v>
          </cell>
          <cell r="AF644" t="str">
            <v>Engineering &amp; Construction</v>
          </cell>
        </row>
        <row r="645">
          <cell r="T645">
            <v>701712142</v>
          </cell>
          <cell r="U645" t="str">
            <v>SENPAR LTDA</v>
          </cell>
          <cell r="V645">
            <v>199298</v>
          </cell>
          <cell r="W645" t="str">
            <v>CONCESSIONARIA DE RODOVIAS MINAS GERAIS GOIAS S.A</v>
          </cell>
          <cell r="X645" t="str">
            <v>Existing Principal</v>
          </cell>
          <cell r="Y645" t="str">
            <v>Exposure Below $1M; Do Not Score</v>
          </cell>
          <cell r="Z645" t="str">
            <v>UNASSIGNED</v>
          </cell>
          <cell r="AA645" t="str">
            <v>Brazil</v>
          </cell>
          <cell r="AE645" t="str">
            <v>Specialty Contract</v>
          </cell>
          <cell r="AF645" t="str">
            <v>Engineering &amp; Construction</v>
          </cell>
        </row>
        <row r="646">
          <cell r="T646">
            <v>725247621</v>
          </cell>
          <cell r="U646" t="str">
            <v>Montana Refining Company, Inc.</v>
          </cell>
          <cell r="V646">
            <v>69098</v>
          </cell>
          <cell r="W646" t="str">
            <v>Connacher Oil &amp; Gas Limited</v>
          </cell>
          <cell r="X646" t="str">
            <v>Existing Principal</v>
          </cell>
          <cell r="Y646" t="str">
            <v>Exposure Below $1M; Do Not Score</v>
          </cell>
          <cell r="Z646" t="str">
            <v/>
          </cell>
          <cell r="AA646" t="str">
            <v>Canada</v>
          </cell>
          <cell r="AE646" t="str">
            <v>Core Commercial</v>
          </cell>
        </row>
        <row r="647">
          <cell r="T647">
            <v>206439612</v>
          </cell>
          <cell r="U647" t="str">
            <v>CONSTRAN S/A CONSTRU  ES E COM RCIO</v>
          </cell>
          <cell r="V647">
            <v>185526</v>
          </cell>
          <cell r="W647" t="str">
            <v>CONSTRAN S/A CONSTRU  ES E COM RCIO</v>
          </cell>
          <cell r="X647" t="str">
            <v>Existing Principal</v>
          </cell>
          <cell r="Y647" t="str">
            <v>Exposure Below $1M; Do Not Score</v>
          </cell>
          <cell r="Z647" t="str">
            <v/>
          </cell>
          <cell r="AA647" t="str">
            <v>Brazil</v>
          </cell>
        </row>
        <row r="648">
          <cell r="T648">
            <v>181766342</v>
          </cell>
          <cell r="U648" t="str">
            <v>CAF Brasil Ind stria e Com rcio, S.A.</v>
          </cell>
          <cell r="V648">
            <v>200325</v>
          </cell>
          <cell r="W648" t="str">
            <v>Construcciones y Auxiliar de Ferrocarriles, S.A.</v>
          </cell>
          <cell r="X648" t="str">
            <v>Existing Principal</v>
          </cell>
          <cell r="Y648" t="str">
            <v>Exposure Below $1M; Do Not Score</v>
          </cell>
          <cell r="Z648" t="str">
            <v>UNASSIGNED</v>
          </cell>
          <cell r="AA648" t="str">
            <v>Brazil</v>
          </cell>
          <cell r="AE648" t="str">
            <v>Specialty Contract</v>
          </cell>
          <cell r="AF648" t="str">
            <v>Engineering &amp; Construction</v>
          </cell>
        </row>
        <row r="649">
          <cell r="T649">
            <v>252016842</v>
          </cell>
          <cell r="U649" t="str">
            <v>Constructora Malaga</v>
          </cell>
          <cell r="V649">
            <v>206087</v>
          </cell>
          <cell r="W649" t="str">
            <v>Constructora Malaga</v>
          </cell>
          <cell r="X649" t="str">
            <v>Existing Principal</v>
          </cell>
          <cell r="Y649" t="str">
            <v>Exposure Below $1M; Do Not Score</v>
          </cell>
          <cell r="Z649" t="str">
            <v>UNASSIGNED</v>
          </cell>
          <cell r="AA649" t="str">
            <v>Peru</v>
          </cell>
          <cell r="AE649" t="str">
            <v>Specialty Contract</v>
          </cell>
          <cell r="AF649" t="str">
            <v>Engineering &amp; Construction</v>
          </cell>
        </row>
        <row r="650">
          <cell r="T650">
            <v>26468612</v>
          </cell>
          <cell r="U650" t="str">
            <v>Constructora Meco , S.A.</v>
          </cell>
          <cell r="V650">
            <v>186379</v>
          </cell>
          <cell r="W650" t="str">
            <v>Constructora Meco, S.A.</v>
          </cell>
          <cell r="X650" t="str">
            <v>Existing Principal</v>
          </cell>
          <cell r="Y650" t="str">
            <v>Exposure Below $1M; Do Not Score</v>
          </cell>
          <cell r="Z650" t="str">
            <v>CONSTRUCTION</v>
          </cell>
          <cell r="AA650" t="str">
            <v>Costa Rica</v>
          </cell>
          <cell r="AE650" t="str">
            <v>Specialty Contract</v>
          </cell>
          <cell r="AF650" t="str">
            <v>Engineering &amp; Construction</v>
          </cell>
        </row>
        <row r="651">
          <cell r="T651">
            <v>272056442</v>
          </cell>
          <cell r="U651" t="str">
            <v>Meco ICSA Internacioncal Corporation, S.A</v>
          </cell>
          <cell r="V651">
            <v>186379</v>
          </cell>
          <cell r="W651" t="str">
            <v>Constructora Meco, S.A.</v>
          </cell>
          <cell r="X651" t="str">
            <v>Existing Principal</v>
          </cell>
          <cell r="Y651" t="str">
            <v>Exposure Below $1M; Do Not Score</v>
          </cell>
          <cell r="Z651" t="str">
            <v>CONSTRUCTION</v>
          </cell>
          <cell r="AA651" t="str">
            <v>Costa Rica</v>
          </cell>
          <cell r="AE651" t="str">
            <v>Specialty Contract</v>
          </cell>
          <cell r="AF651" t="str">
            <v>Engineering &amp; Construction</v>
          </cell>
        </row>
        <row r="652">
          <cell r="T652">
            <v>601715742</v>
          </cell>
          <cell r="U652" t="str">
            <v>Constructora Pirenaica, S.A. COPISA</v>
          </cell>
          <cell r="V652">
            <v>199252</v>
          </cell>
          <cell r="W652" t="str">
            <v>Constructora Pirenaica, S.A. COPISA</v>
          </cell>
          <cell r="X652" t="str">
            <v>Existing Principal</v>
          </cell>
          <cell r="Y652" t="str">
            <v>Exposure Below $1M; Do Not Score</v>
          </cell>
          <cell r="Z652" t="str">
            <v>UNASSIGNED</v>
          </cell>
          <cell r="AA652" t="str">
            <v>Spain</v>
          </cell>
          <cell r="AE652" t="str">
            <v>Specialty Contract</v>
          </cell>
          <cell r="AF652" t="str">
            <v>Engineering &amp; Construction</v>
          </cell>
        </row>
        <row r="653">
          <cell r="T653">
            <v>202102042</v>
          </cell>
          <cell r="U653" t="str">
            <v>Constructora San Jose S.A.</v>
          </cell>
          <cell r="V653">
            <v>208803</v>
          </cell>
          <cell r="W653" t="str">
            <v>Constructora San Jose S.A.</v>
          </cell>
          <cell r="X653" t="str">
            <v>Existing Principal</v>
          </cell>
          <cell r="Y653" t="str">
            <v>Exposure Below $1M; Do Not Score</v>
          </cell>
          <cell r="Z653" t="str">
            <v>UNASSIGNED</v>
          </cell>
          <cell r="AA653" t="str">
            <v>Spain</v>
          </cell>
          <cell r="AE653" t="str">
            <v>Specialty Contract</v>
          </cell>
          <cell r="AF653" t="str">
            <v>Engineering &amp; Construction</v>
          </cell>
        </row>
        <row r="654">
          <cell r="T654">
            <v>551907942</v>
          </cell>
          <cell r="U654" t="str">
            <v>Constructora Santa Fe Limitada</v>
          </cell>
          <cell r="V654">
            <v>203991</v>
          </cell>
          <cell r="W654" t="str">
            <v>Constructora Santa Fe Limitada</v>
          </cell>
          <cell r="X654" t="str">
            <v>Existing Principal</v>
          </cell>
          <cell r="Y654" t="str">
            <v>Exposure Below $1M; Do Not Score</v>
          </cell>
          <cell r="Z654" t="str">
            <v>UNASSIGNED</v>
          </cell>
          <cell r="AA654" t="str">
            <v>Bolivia</v>
          </cell>
          <cell r="AE654" t="str">
            <v>Specialty Contract</v>
          </cell>
          <cell r="AF654" t="str">
            <v>Engineering &amp; Construction</v>
          </cell>
        </row>
        <row r="655">
          <cell r="T655">
            <v>876541512</v>
          </cell>
          <cell r="U655" t="str">
            <v>Construtora Barbosa Mello S.A.</v>
          </cell>
          <cell r="V655">
            <v>189479</v>
          </cell>
          <cell r="W655" t="str">
            <v>Construtora Barbosa Mello S.A.</v>
          </cell>
          <cell r="X655" t="str">
            <v>Existing Principal</v>
          </cell>
          <cell r="Y655" t="str">
            <v>Exposure Below $1M; Do Not Score</v>
          </cell>
          <cell r="Z655" t="str">
            <v/>
          </cell>
          <cell r="AA655" t="str">
            <v>Brazil</v>
          </cell>
          <cell r="AE655" t="str">
            <v>Specialty Contract</v>
          </cell>
        </row>
        <row r="656">
          <cell r="T656">
            <v>59130232</v>
          </cell>
          <cell r="U656" t="str">
            <v>Remo Engenharia</v>
          </cell>
          <cell r="V656">
            <v>189479</v>
          </cell>
          <cell r="W656" t="str">
            <v>Construtora Barbosa Mello S.A.</v>
          </cell>
          <cell r="X656" t="str">
            <v>Existing Principal</v>
          </cell>
          <cell r="Y656" t="str">
            <v>Exposure Below $1M; Do Not Score</v>
          </cell>
          <cell r="Z656" t="str">
            <v/>
          </cell>
          <cell r="AA656" t="str">
            <v>Brazil</v>
          </cell>
          <cell r="AE656" t="str">
            <v>Specialty Contract</v>
          </cell>
        </row>
        <row r="657">
          <cell r="T657">
            <v>411737942</v>
          </cell>
          <cell r="U657" t="str">
            <v>CONSTRUTORA CAIAP  LTDA</v>
          </cell>
          <cell r="V657">
            <v>199758</v>
          </cell>
          <cell r="W657" t="str">
            <v>CONSTRUTORA CAIAP  LTDA</v>
          </cell>
          <cell r="X657" t="str">
            <v>Existing Principal</v>
          </cell>
          <cell r="Y657" t="str">
            <v>Exposure Below $1M; Do Not Score</v>
          </cell>
          <cell r="Z657" t="str">
            <v>UNASSIGNED</v>
          </cell>
          <cell r="AA657" t="str">
            <v>Brazil</v>
          </cell>
          <cell r="AE657" t="str">
            <v>Specialty Contract</v>
          </cell>
          <cell r="AF657" t="str">
            <v>Engineering &amp; Construction</v>
          </cell>
        </row>
        <row r="658">
          <cell r="T658">
            <v>41717542</v>
          </cell>
          <cell r="U658" t="str">
            <v>Construtora Sanches Tripoloni Ltda</v>
          </cell>
          <cell r="V658">
            <v>198923</v>
          </cell>
          <cell r="W658" t="str">
            <v>Construtora Sanches Tripoloni Ltda</v>
          </cell>
          <cell r="X658" t="str">
            <v>Existing Principal</v>
          </cell>
          <cell r="Y658" t="str">
            <v>Exposure Below $1M; Do Not Score</v>
          </cell>
          <cell r="Z658" t="str">
            <v>UNASSIGNED</v>
          </cell>
          <cell r="AA658" t="str">
            <v>Brazil</v>
          </cell>
          <cell r="AE658" t="str">
            <v>Specialty Contract</v>
          </cell>
          <cell r="AF658" t="str">
            <v>Engineering &amp; Construction</v>
          </cell>
        </row>
        <row r="659">
          <cell r="T659">
            <v>616492912</v>
          </cell>
          <cell r="U659" t="str">
            <v>Construtora Sanches Tripoloni Ltda.</v>
          </cell>
          <cell r="V659">
            <v>187425</v>
          </cell>
          <cell r="W659" t="str">
            <v>Construtora Sanches Tripoloni Ltda.</v>
          </cell>
          <cell r="X659" t="str">
            <v>Existing Principal</v>
          </cell>
          <cell r="Y659" t="str">
            <v>Exposure Below $1M; Do Not Score</v>
          </cell>
          <cell r="Z659" t="str">
            <v>UNASSIGNED</v>
          </cell>
          <cell r="AA659" t="str">
            <v>Brazil</v>
          </cell>
          <cell r="AE659" t="str">
            <v>Specialty Contract</v>
          </cell>
          <cell r="AF659" t="str">
            <v>Engineering &amp; Construction</v>
          </cell>
        </row>
        <row r="660">
          <cell r="T660">
            <v>946374712</v>
          </cell>
          <cell r="U660" t="str">
            <v>Continental Engineering Corporation</v>
          </cell>
          <cell r="V660">
            <v>106420</v>
          </cell>
          <cell r="W660" t="str">
            <v>Continental Engineering Corporation</v>
          </cell>
          <cell r="X660" t="str">
            <v>Existing Principal</v>
          </cell>
          <cell r="Y660" t="str">
            <v>Exposure Below $1M; Do Not Score</v>
          </cell>
          <cell r="Z660" t="str">
            <v/>
          </cell>
          <cell r="AA660" t="str">
            <v>Taiwan</v>
          </cell>
        </row>
        <row r="661">
          <cell r="T661">
            <v>366524912</v>
          </cell>
          <cell r="U661" t="str">
            <v>Corpac Steel Products Corp. and Subsidiaries</v>
          </cell>
          <cell r="V661">
            <v>188346</v>
          </cell>
          <cell r="W661" t="str">
            <v>Corpac Steel Products Corp. and Subsidiaries</v>
          </cell>
          <cell r="X661" t="str">
            <v>Existing Principal</v>
          </cell>
          <cell r="Y661" t="str">
            <v>Exposure Below $1M; Do Not Score</v>
          </cell>
          <cell r="Z661" t="str">
            <v/>
          </cell>
          <cell r="AA661" t="str">
            <v>United States</v>
          </cell>
        </row>
        <row r="662">
          <cell r="T662">
            <v>289162032</v>
          </cell>
          <cell r="U662" t="str">
            <v>CORPORACION EG, S.A. DE C.V.</v>
          </cell>
          <cell r="V662">
            <v>191609</v>
          </cell>
          <cell r="W662" t="str">
            <v>CORPORACION EG, S.A. DE C.V.</v>
          </cell>
          <cell r="X662" t="str">
            <v>Existing Principal</v>
          </cell>
          <cell r="Y662" t="str">
            <v>Exposure Below $1M; Do Not Score</v>
          </cell>
          <cell r="Z662" t="str">
            <v>BUSINESS PRODUCTS WHSL</v>
          </cell>
          <cell r="AA662" t="str">
            <v>Mexico</v>
          </cell>
          <cell r="AB662" t="str">
            <v>MEX1288</v>
          </cell>
          <cell r="AC662" t="str">
            <v>None - Private</v>
          </cell>
        </row>
        <row r="663">
          <cell r="T663">
            <v>289162332</v>
          </cell>
          <cell r="U663" t="str">
            <v>RUHRPUMPEN, S.A. DE C.V.</v>
          </cell>
          <cell r="V663">
            <v>191609</v>
          </cell>
          <cell r="W663" t="str">
            <v>CORPORACION EG, S.A. DE C.V.</v>
          </cell>
          <cell r="X663" t="str">
            <v>Existing Principal</v>
          </cell>
          <cell r="Y663" t="str">
            <v>Exposure Below $1M; Do Not Score</v>
          </cell>
          <cell r="Z663" t="str">
            <v>BUSINESS PRODUCTS WHSL</v>
          </cell>
          <cell r="AA663" t="str">
            <v>Mexico</v>
          </cell>
          <cell r="AB663" t="str">
            <v>MEX1288</v>
          </cell>
          <cell r="AC663" t="str">
            <v>None - Private</v>
          </cell>
          <cell r="AE663" t="str">
            <v>Specialty Commercial</v>
          </cell>
          <cell r="AF663" t="str">
            <v>Beverage Industry</v>
          </cell>
        </row>
        <row r="664">
          <cell r="T664">
            <v>376439712</v>
          </cell>
          <cell r="U664" t="str">
            <v>Cosmitet Ltda.</v>
          </cell>
          <cell r="V664">
            <v>185665</v>
          </cell>
          <cell r="W664" t="str">
            <v>Cosmitet Ltda.</v>
          </cell>
          <cell r="X664" t="str">
            <v>Existing Principal</v>
          </cell>
          <cell r="Y664" t="str">
            <v>Exposure Below $1M; Do Not Score</v>
          </cell>
          <cell r="Z664" t="str">
            <v/>
          </cell>
          <cell r="AA664" t="str">
            <v>Brazil</v>
          </cell>
          <cell r="AE664" t="str">
            <v>Core Commercial</v>
          </cell>
        </row>
        <row r="665">
          <cell r="T665">
            <v>46396212</v>
          </cell>
          <cell r="U665" t="str">
            <v>Cimolai Holding S.P.A.</v>
          </cell>
          <cell r="V665">
            <v>75492</v>
          </cell>
          <cell r="W665" t="str">
            <v>Costruzioni Cimolai Armando SPA</v>
          </cell>
          <cell r="X665" t="str">
            <v>Existing Principal</v>
          </cell>
          <cell r="Y665" t="str">
            <v>Exposure Below $1M; Do Not Score</v>
          </cell>
          <cell r="Z665" t="str">
            <v>UNASSIGNED</v>
          </cell>
          <cell r="AA665" t="str">
            <v>Italy</v>
          </cell>
          <cell r="AE665" t="str">
            <v>Specialty Contract</v>
          </cell>
          <cell r="AF665" t="str">
            <v>Engineering &amp; Construction</v>
          </cell>
        </row>
        <row r="666">
          <cell r="T666">
            <v>475275321</v>
          </cell>
          <cell r="U666" t="str">
            <v>Construzioni Cimolai Armando SpA</v>
          </cell>
          <cell r="V666">
            <v>75492</v>
          </cell>
          <cell r="W666" t="str">
            <v>Costruzioni Cimolai Armando SPA</v>
          </cell>
          <cell r="X666" t="str">
            <v>Existing Principal</v>
          </cell>
          <cell r="Y666" t="str">
            <v>Exposure Below $1M; Do Not Score</v>
          </cell>
          <cell r="Z666" t="str">
            <v>UNASSIGNED</v>
          </cell>
          <cell r="AA666" t="str">
            <v>Italy</v>
          </cell>
          <cell r="AE666" t="str">
            <v>Specialty Contract</v>
          </cell>
          <cell r="AF666" t="str">
            <v>Engineering &amp; Construction</v>
          </cell>
        </row>
        <row r="667">
          <cell r="T667">
            <v>305650521</v>
          </cell>
          <cell r="U667" t="str">
            <v>County of Riverside</v>
          </cell>
          <cell r="V667">
            <v>179042</v>
          </cell>
          <cell r="W667" t="str">
            <v>County of Riverside</v>
          </cell>
          <cell r="X667" t="str">
            <v>Existing Principal</v>
          </cell>
          <cell r="Y667" t="str">
            <v>Exposure Below $1M; Do Not Score</v>
          </cell>
          <cell r="Z667" t="str">
            <v/>
          </cell>
          <cell r="AA667" t="str">
            <v>United States</v>
          </cell>
        </row>
        <row r="668">
          <cell r="T668">
            <v>549263432</v>
          </cell>
          <cell r="U668" t="str">
            <v>CP Global</v>
          </cell>
          <cell r="V668">
            <v>195624</v>
          </cell>
          <cell r="W668" t="str">
            <v>CP Global</v>
          </cell>
          <cell r="X668" t="str">
            <v>Existing Principal</v>
          </cell>
          <cell r="Y668" t="str">
            <v>Exposure Below $1M; Do Not Score</v>
          </cell>
          <cell r="Z668" t="str">
            <v>UNASSIGNED</v>
          </cell>
          <cell r="AA668" t="str">
            <v>United States</v>
          </cell>
          <cell r="AE668" t="str">
            <v>Core Commercial</v>
          </cell>
          <cell r="AF668" t="str">
            <v>Business Services</v>
          </cell>
        </row>
        <row r="669">
          <cell r="T669">
            <v>826496612</v>
          </cell>
          <cell r="U669" t="str">
            <v>CPFL ENERGIA S.A</v>
          </cell>
          <cell r="V669">
            <v>188206</v>
          </cell>
          <cell r="W669" t="str">
            <v>CPFL ENERGIA S.A</v>
          </cell>
          <cell r="X669" t="str">
            <v>Existing Principal</v>
          </cell>
          <cell r="Y669" t="str">
            <v>Exposure Below $1M; Do Not Score</v>
          </cell>
          <cell r="Z669" t="str">
            <v>UNASSIGNED</v>
          </cell>
          <cell r="AA669" t="str">
            <v>Brazil</v>
          </cell>
          <cell r="AE669" t="str">
            <v>Specialty Contract</v>
          </cell>
          <cell r="AF669" t="str">
            <v>Electric, Gas &amp; Water Utilities</v>
          </cell>
        </row>
        <row r="670">
          <cell r="T670">
            <v>739232132</v>
          </cell>
          <cell r="U670" t="str">
            <v>Credivalores - Crediservicios S.AS.</v>
          </cell>
          <cell r="V670">
            <v>194292</v>
          </cell>
          <cell r="W670" t="str">
            <v>Credivalores - Crediservicios S.AS.</v>
          </cell>
          <cell r="X670" t="str">
            <v>Existing Principal</v>
          </cell>
          <cell r="Y670" t="str">
            <v>Exposure Below $1M; Do Not Score</v>
          </cell>
          <cell r="Z670" t="str">
            <v>UNASSIGNED</v>
          </cell>
          <cell r="AA670" t="str">
            <v>Colombia</v>
          </cell>
          <cell r="AE670" t="str">
            <v>Specialty Commercial</v>
          </cell>
          <cell r="AF670" t="str">
            <v>Insurance &amp; Financial Services</v>
          </cell>
        </row>
        <row r="671">
          <cell r="T671">
            <v>26543612</v>
          </cell>
          <cell r="U671" t="str">
            <v>Crescent Communities, LLC</v>
          </cell>
          <cell r="V671">
            <v>189166</v>
          </cell>
          <cell r="W671" t="str">
            <v>Crescent Communities, LLC</v>
          </cell>
          <cell r="X671" t="str">
            <v>Existing Principal</v>
          </cell>
          <cell r="Y671" t="str">
            <v>Exposure Below $1M; Do Not Score</v>
          </cell>
          <cell r="Z671" t="str">
            <v/>
          </cell>
          <cell r="AA671" t="str">
            <v>United States</v>
          </cell>
        </row>
        <row r="672">
          <cell r="T672">
            <v>391900642</v>
          </cell>
          <cell r="U672" t="str">
            <v>Crown Embalagens Metalicas</v>
          </cell>
          <cell r="V672">
            <v>203743</v>
          </cell>
          <cell r="W672" t="str">
            <v>Crown Embalagens Metalicas</v>
          </cell>
          <cell r="X672" t="str">
            <v>Existing Principal</v>
          </cell>
          <cell r="Y672" t="str">
            <v>Exposure Below $1M; Do Not Score</v>
          </cell>
          <cell r="Z672" t="str">
            <v>UNASSIGNED</v>
          </cell>
          <cell r="AA672" t="str">
            <v>Brazil</v>
          </cell>
          <cell r="AE672" t="str">
            <v>Specialty Commercial</v>
          </cell>
          <cell r="AF672" t="str">
            <v>Beverage Industry</v>
          </cell>
        </row>
        <row r="673">
          <cell r="T673">
            <v>369221032</v>
          </cell>
          <cell r="U673" t="str">
            <v>Cybertech Automation Inc.</v>
          </cell>
          <cell r="V673">
            <v>193827</v>
          </cell>
          <cell r="W673" t="str">
            <v>Cybertech Automation Inc.</v>
          </cell>
          <cell r="X673" t="str">
            <v>Existing Principal</v>
          </cell>
          <cell r="Y673" t="str">
            <v>Exposure Below $1M; Do Not Score</v>
          </cell>
          <cell r="Z673" t="str">
            <v>UNASSIGNED</v>
          </cell>
          <cell r="AA673" t="str">
            <v>Canada</v>
          </cell>
          <cell r="AE673" t="str">
            <v>Specialty Contract</v>
          </cell>
          <cell r="AF673" t="str">
            <v>Business Services</v>
          </cell>
        </row>
        <row r="674">
          <cell r="T674">
            <v>115249951</v>
          </cell>
          <cell r="U674" t="str">
            <v>D.G. YUENGLING &amp; SON INCORPORATED</v>
          </cell>
          <cell r="V674">
            <v>100145</v>
          </cell>
          <cell r="W674" t="str">
            <v>D. G. YUENGLING &amp; SON, INC.</v>
          </cell>
          <cell r="X674" t="str">
            <v>Existing Principal</v>
          </cell>
          <cell r="Y674" t="str">
            <v>Exposure Below $1M; Do Not Score</v>
          </cell>
          <cell r="Z674" t="str">
            <v/>
          </cell>
          <cell r="AA674" t="str">
            <v>United States</v>
          </cell>
          <cell r="AE674" t="str">
            <v>Core Commercial</v>
          </cell>
        </row>
        <row r="675">
          <cell r="T675">
            <v>377827922</v>
          </cell>
          <cell r="U675" t="str">
            <v>DAE Aviation Holdings, Inc.</v>
          </cell>
          <cell r="V675">
            <v>173453</v>
          </cell>
          <cell r="W675" t="str">
            <v>DAE Aviation Holdings, Inc.</v>
          </cell>
          <cell r="X675" t="str">
            <v>Existing Principal</v>
          </cell>
          <cell r="Y675" t="str">
            <v>Exposure Below $1M; Do Not Score</v>
          </cell>
          <cell r="Z675" t="str">
            <v/>
          </cell>
          <cell r="AA675" t="str">
            <v>United States</v>
          </cell>
          <cell r="AE675" t="str">
            <v>Core Commercial</v>
          </cell>
        </row>
        <row r="676">
          <cell r="T676">
            <v>569258432</v>
          </cell>
          <cell r="U676" t="str">
            <v>Dana de Mexico Corporacion S. de R.L. de C.V.</v>
          </cell>
          <cell r="V676">
            <v>195632</v>
          </cell>
          <cell r="W676" t="str">
            <v>Dana de Mexico Corporacion S. de R.L. de C.V.</v>
          </cell>
          <cell r="X676" t="str">
            <v>Existing Principal</v>
          </cell>
          <cell r="Y676" t="str">
            <v>Exposure Below $1M; Do Not Score</v>
          </cell>
          <cell r="Z676" t="str">
            <v>UNASSIGNED</v>
          </cell>
          <cell r="AA676" t="str">
            <v>Mexico</v>
          </cell>
          <cell r="AE676" t="str">
            <v>Specialty Commercial</v>
          </cell>
          <cell r="AF676" t="str">
            <v>Automotive / Auto Parts MFG</v>
          </cell>
        </row>
        <row r="677">
          <cell r="T677">
            <v>946419012</v>
          </cell>
          <cell r="U677" t="str">
            <v>Dana Holding Corporation</v>
          </cell>
          <cell r="V677">
            <v>159951</v>
          </cell>
          <cell r="W677" t="str">
            <v>Dana Holding Corporation</v>
          </cell>
          <cell r="X677" t="str">
            <v>Existing Principal</v>
          </cell>
          <cell r="Y677" t="str">
            <v>Exposure Below $1M; Do Not Score</v>
          </cell>
          <cell r="Z677" t="str">
            <v/>
          </cell>
          <cell r="AA677" t="str">
            <v>United States</v>
          </cell>
        </row>
        <row r="678">
          <cell r="T678">
            <v>369161332</v>
          </cell>
          <cell r="U678" t="str">
            <v>Data Group Limited</v>
          </cell>
          <cell r="V678">
            <v>191643</v>
          </cell>
          <cell r="W678" t="str">
            <v>Data Communications Management Corp (fna Data Group Ltd.)</v>
          </cell>
          <cell r="X678" t="str">
            <v>Existing Principal</v>
          </cell>
          <cell r="Y678" t="str">
            <v>Exposure Below $1M; Do Not Score</v>
          </cell>
          <cell r="Z678" t="str">
            <v>PRINTING</v>
          </cell>
          <cell r="AA678" t="str">
            <v>Canada</v>
          </cell>
          <cell r="AB678" t="str">
            <v>CAN1091</v>
          </cell>
          <cell r="AC678" t="str">
            <v>None - Private</v>
          </cell>
          <cell r="AD678">
            <v>191643</v>
          </cell>
          <cell r="AE678" t="str">
            <v>Specialty Commercial</v>
          </cell>
        </row>
        <row r="679">
          <cell r="T679">
            <v>905530821</v>
          </cell>
          <cell r="U679" t="str">
            <v>DIV Valley Forge, LP</v>
          </cell>
          <cell r="V679">
            <v>172099</v>
          </cell>
          <cell r="W679" t="str">
            <v>Davis Investment Ventures Value Opportunity Funds</v>
          </cell>
          <cell r="X679" t="str">
            <v>Existing Principal</v>
          </cell>
          <cell r="Y679" t="str">
            <v>Exposure Below $1M; Do Not Score</v>
          </cell>
          <cell r="Z679" t="str">
            <v/>
          </cell>
          <cell r="AA679" t="str">
            <v>United States</v>
          </cell>
        </row>
        <row r="680">
          <cell r="T680">
            <v>939277032</v>
          </cell>
          <cell r="U680" t="str">
            <v>Derksen Trucking</v>
          </cell>
          <cell r="V680">
            <v>199487</v>
          </cell>
          <cell r="W680" t="str">
            <v>Derksen Trucking</v>
          </cell>
          <cell r="X680" t="str">
            <v>Existing Principal</v>
          </cell>
          <cell r="Y680" t="str">
            <v>Exposure Below $1M; Do Not Score</v>
          </cell>
          <cell r="Z680" t="str">
            <v>UNASSIGNED</v>
          </cell>
          <cell r="AA680" t="str">
            <v>Canada</v>
          </cell>
          <cell r="AE680" t="str">
            <v>Specialty Contract</v>
          </cell>
          <cell r="AF680" t="str">
            <v>Rail, Trucking &amp; Transport Services</v>
          </cell>
        </row>
        <row r="681">
          <cell r="T681">
            <v>939277232</v>
          </cell>
          <cell r="U681" t="str">
            <v>Diamond Ready Mix</v>
          </cell>
          <cell r="V681">
            <v>199489</v>
          </cell>
          <cell r="W681" t="str">
            <v>Diamond Ready Mix</v>
          </cell>
          <cell r="X681" t="str">
            <v>Existing Principal</v>
          </cell>
          <cell r="Y681" t="str">
            <v>Exposure Below $1M; Do Not Score</v>
          </cell>
          <cell r="Z681" t="str">
            <v>UNASSIGNED</v>
          </cell>
          <cell r="AA681" t="str">
            <v>United States</v>
          </cell>
          <cell r="AE681" t="str">
            <v>Specialty Contract</v>
          </cell>
          <cell r="AF681" t="str">
            <v>Building Materials</v>
          </cell>
        </row>
        <row r="682">
          <cell r="T682">
            <v>202105542</v>
          </cell>
          <cell r="U682" t="str">
            <v>Diebold Brasil</v>
          </cell>
          <cell r="V682">
            <v>207903</v>
          </cell>
          <cell r="W682" t="str">
            <v>DIEBOLD BRASIL LTDA</v>
          </cell>
          <cell r="X682" t="str">
            <v>Existing Principal</v>
          </cell>
          <cell r="Y682" t="str">
            <v>Exposure Below $1M; Do Not Score</v>
          </cell>
          <cell r="Z682" t="str">
            <v>UNASSIGNED</v>
          </cell>
          <cell r="AA682" t="str">
            <v>Brazil</v>
          </cell>
          <cell r="AE682" t="str">
            <v>Core Commercial</v>
          </cell>
          <cell r="AF682" t="str">
            <v>Insurance &amp; Financial Services</v>
          </cell>
        </row>
        <row r="683">
          <cell r="T683">
            <v>956432612</v>
          </cell>
          <cell r="U683" t="str">
            <v>Diocese of Fort Wayne - South Bend</v>
          </cell>
          <cell r="V683">
            <v>184241</v>
          </cell>
          <cell r="W683" t="str">
            <v>Diocese of Fort Wayne - South Bend</v>
          </cell>
          <cell r="X683" t="str">
            <v>Existing Principal</v>
          </cell>
          <cell r="Y683" t="str">
            <v>Exposure Below $1M; Do Not Score</v>
          </cell>
          <cell r="Z683" t="str">
            <v/>
          </cell>
          <cell r="AA683" t="str">
            <v>United States</v>
          </cell>
        </row>
        <row r="684">
          <cell r="T684">
            <v>45339421</v>
          </cell>
          <cell r="U684" t="str">
            <v>DIRECTV GROUP INC (THE)</v>
          </cell>
          <cell r="V684">
            <v>98471</v>
          </cell>
          <cell r="W684" t="str">
            <v>DIRECTV GROUP INC (THE)</v>
          </cell>
          <cell r="X684" t="str">
            <v>Existing Principal</v>
          </cell>
          <cell r="Y684" t="str">
            <v>Exposure Below $1M; Do Not Score</v>
          </cell>
          <cell r="Z684" t="str">
            <v/>
          </cell>
          <cell r="AA684" t="str">
            <v>United States</v>
          </cell>
          <cell r="AE684" t="str">
            <v>Core Commercial</v>
          </cell>
        </row>
        <row r="685">
          <cell r="T685">
            <v>783803111</v>
          </cell>
          <cell r="U685" t="str">
            <v>Dow-Mitsui Chlor Alkali, LLC</v>
          </cell>
          <cell r="V685">
            <v>158213</v>
          </cell>
          <cell r="W685" t="str">
            <v>Dow-Mitsui</v>
          </cell>
          <cell r="X685" t="str">
            <v>Existing Principal</v>
          </cell>
          <cell r="Y685" t="str">
            <v>Exposure Below $1M; Do Not Score</v>
          </cell>
          <cell r="Z685" t="str">
            <v/>
          </cell>
          <cell r="AA685" t="str">
            <v>United States</v>
          </cell>
          <cell r="AE685" t="str">
            <v>Core Commercial</v>
          </cell>
        </row>
        <row r="686">
          <cell r="T686">
            <v>801687442</v>
          </cell>
          <cell r="U686" t="str">
            <v>DRA Group Holdings Proprietary Limited</v>
          </cell>
          <cell r="V686">
            <v>182624</v>
          </cell>
          <cell r="W686" t="str">
            <v>DRA Group Holdings Proprietary Limited</v>
          </cell>
          <cell r="X686" t="str">
            <v>Existing Principal</v>
          </cell>
          <cell r="Y686" t="str">
            <v>Exposure Below $1M; Do Not Score</v>
          </cell>
          <cell r="Z686" t="str">
            <v>UNASSIGNED</v>
          </cell>
          <cell r="AA686" t="str">
            <v>South Africa</v>
          </cell>
          <cell r="AE686" t="str">
            <v>Specialty Contract</v>
          </cell>
          <cell r="AF686" t="str">
            <v>Metals &amp; Mining Industry</v>
          </cell>
        </row>
        <row r="687">
          <cell r="T687">
            <v>46370212</v>
          </cell>
          <cell r="U687" t="str">
            <v>DRA Taggart</v>
          </cell>
          <cell r="V687">
            <v>182624</v>
          </cell>
          <cell r="W687" t="str">
            <v>DRA Group Holdings Proprietary Limited</v>
          </cell>
          <cell r="X687" t="str">
            <v>Existing Principal</v>
          </cell>
          <cell r="Y687" t="str">
            <v>Exposure Below $1M; Do Not Score</v>
          </cell>
          <cell r="Z687" t="str">
            <v/>
          </cell>
          <cell r="AA687" t="str">
            <v>South Africa</v>
          </cell>
          <cell r="AE687" t="str">
            <v>Specialty Contract</v>
          </cell>
        </row>
        <row r="688">
          <cell r="T688">
            <v>506548312</v>
          </cell>
          <cell r="U688" t="str">
            <v>DSM Produtos Nutricionais Brasil S.A.</v>
          </cell>
          <cell r="V688">
            <v>189353</v>
          </cell>
          <cell r="W688" t="str">
            <v>DSM Produtos Nutricionais Brasil S.A.</v>
          </cell>
          <cell r="X688" t="str">
            <v>Existing Principal</v>
          </cell>
          <cell r="Y688" t="str">
            <v>Exposure Below $1M; Do Not Score</v>
          </cell>
          <cell r="Z688" t="str">
            <v>UNASSIGNED</v>
          </cell>
          <cell r="AA688" t="str">
            <v>Brazil</v>
          </cell>
          <cell r="AE688" t="str">
            <v>Specialty Commercial</v>
          </cell>
          <cell r="AF688" t="str">
            <v>Drug &amp; Pharmacy Services</v>
          </cell>
        </row>
        <row r="689">
          <cell r="T689">
            <v>9153032</v>
          </cell>
          <cell r="U689" t="str">
            <v>Duke Energy International, Gera  o Paranapanema S.A.</v>
          </cell>
          <cell r="V689">
            <v>190579</v>
          </cell>
          <cell r="W689" t="str">
            <v>Duke Energy International, Gera  o Paranapanema S.A.</v>
          </cell>
          <cell r="X689" t="str">
            <v>Existing Principal</v>
          </cell>
          <cell r="Y689" t="str">
            <v>Exposure Below $1M; Do Not Score</v>
          </cell>
          <cell r="Z689" t="str">
            <v>UNASSIGNED</v>
          </cell>
          <cell r="AA689" t="str">
            <v>Brazil</v>
          </cell>
          <cell r="AE689" t="str">
            <v>Specialty Commercial</v>
          </cell>
          <cell r="AF689" t="str">
            <v>Electric, Gas &amp; Water Utilities</v>
          </cell>
        </row>
        <row r="690">
          <cell r="T690">
            <v>649174232</v>
          </cell>
          <cell r="U690" t="str">
            <v>Dumas Contracting Ltd.</v>
          </cell>
          <cell r="V690">
            <v>192143</v>
          </cell>
          <cell r="W690" t="str">
            <v>Dumas Contracting Ltd.</v>
          </cell>
          <cell r="X690" t="str">
            <v>Existing Principal</v>
          </cell>
          <cell r="Y690" t="str">
            <v>Exposure Below $1M; Do Not Score</v>
          </cell>
          <cell r="Z690" t="str">
            <v>UNASSIGNED</v>
          </cell>
          <cell r="AA690" t="str">
            <v>Canada</v>
          </cell>
          <cell r="AE690" t="str">
            <v>Specialty Contract</v>
          </cell>
          <cell r="AF690" t="str">
            <v>Metals &amp; Mining Industry</v>
          </cell>
        </row>
        <row r="691">
          <cell r="T691">
            <v>431678742</v>
          </cell>
          <cell r="U691" t="str">
            <v>DURATEX S.A</v>
          </cell>
          <cell r="V691">
            <v>198121</v>
          </cell>
          <cell r="W691" t="str">
            <v>DURATEX S.A</v>
          </cell>
          <cell r="X691" t="str">
            <v>Existing Principal</v>
          </cell>
          <cell r="Y691" t="str">
            <v>Exposure Below $1M; Do Not Score</v>
          </cell>
          <cell r="Z691" t="str">
            <v>UNASSIGNED</v>
          </cell>
          <cell r="AA691" t="str">
            <v>Brazil</v>
          </cell>
          <cell r="AE691" t="str">
            <v>Specialty Commercial</v>
          </cell>
          <cell r="AF691" t="str">
            <v>Building Materials</v>
          </cell>
        </row>
        <row r="692">
          <cell r="T692">
            <v>191765442</v>
          </cell>
          <cell r="U692" t="str">
            <v>Dustex, LLC</v>
          </cell>
          <cell r="V692">
            <v>200339</v>
          </cell>
          <cell r="W692" t="str">
            <v>Dustex, LLC</v>
          </cell>
          <cell r="X692" t="str">
            <v>Existing Principal</v>
          </cell>
          <cell r="Y692" t="str">
            <v>Exposure Below $1M; Do Not Score</v>
          </cell>
          <cell r="Z692" t="str">
            <v>UNASSIGNED</v>
          </cell>
          <cell r="AA692" t="str">
            <v>United States</v>
          </cell>
          <cell r="AE692" t="str">
            <v>Core Commercial</v>
          </cell>
          <cell r="AF692" t="str">
            <v>Machinery &amp; Industrial</v>
          </cell>
        </row>
        <row r="693">
          <cell r="T693">
            <v>955344021</v>
          </cell>
          <cell r="U693" t="str">
            <v>E.P. Donnelly, Inc.</v>
          </cell>
          <cell r="V693">
            <v>131756</v>
          </cell>
          <cell r="W693" t="str">
            <v>E.P. Donnelly, Inc. and New Jersey Regional Council of Carpenter</v>
          </cell>
          <cell r="X693" t="str">
            <v>Existing Principal</v>
          </cell>
          <cell r="Y693" t="str">
            <v>Exposure Below $1M; Do Not Score</v>
          </cell>
          <cell r="Z693" t="str">
            <v/>
          </cell>
          <cell r="AA693" t="str">
            <v>United States</v>
          </cell>
          <cell r="AE693" t="str">
            <v>Core Commercial</v>
          </cell>
        </row>
        <row r="694">
          <cell r="T694">
            <v>166356112</v>
          </cell>
          <cell r="U694" t="str">
            <v>Eagon Windows &amp; Doors, Ltd.</v>
          </cell>
          <cell r="V694">
            <v>182458</v>
          </cell>
          <cell r="W694" t="str">
            <v>Eagon Windows &amp; Doors, Ltd.</v>
          </cell>
          <cell r="X694" t="str">
            <v>Existing Principal</v>
          </cell>
          <cell r="Y694" t="str">
            <v>Exposure Below $1M; Do Not Score</v>
          </cell>
          <cell r="Z694" t="str">
            <v/>
          </cell>
          <cell r="AA694" t="str">
            <v>Korea</v>
          </cell>
        </row>
        <row r="695">
          <cell r="T695">
            <v>41779742</v>
          </cell>
          <cell r="U695" t="str">
            <v>EDF Norte Fluminense S.A.</v>
          </cell>
          <cell r="V695">
            <v>200501</v>
          </cell>
          <cell r="W695" t="str">
            <v>EDF Norte Fluminense S.A.</v>
          </cell>
          <cell r="X695" t="str">
            <v>Existing Principal</v>
          </cell>
          <cell r="Y695" t="str">
            <v>Exposure Below $1M; Do Not Score</v>
          </cell>
          <cell r="Z695" t="str">
            <v>UNASSIGNED</v>
          </cell>
          <cell r="AA695" t="str">
            <v>Brazil</v>
          </cell>
          <cell r="AE695" t="str">
            <v>Specialty Commercial</v>
          </cell>
          <cell r="AF695" t="str">
            <v>Electric, Gas &amp; Water Utilities</v>
          </cell>
        </row>
        <row r="696">
          <cell r="T696">
            <v>956429812</v>
          </cell>
          <cell r="U696" t="str">
            <v>EDP Renewables North America LLC and Subsidiaries</v>
          </cell>
          <cell r="V696">
            <v>183031</v>
          </cell>
          <cell r="W696" t="str">
            <v>EDP Renewables North America LLC and Subsidiaries</v>
          </cell>
          <cell r="X696" t="str">
            <v>Existing Principal</v>
          </cell>
          <cell r="Y696" t="str">
            <v>Exposure Below $1M; Do Not Score</v>
          </cell>
          <cell r="Z696" t="str">
            <v/>
          </cell>
          <cell r="AA696" t="str">
            <v>United States</v>
          </cell>
        </row>
        <row r="697">
          <cell r="T697">
            <v>935163751</v>
          </cell>
          <cell r="U697" t="str">
            <v>The Art Institute of Pittsburgh</v>
          </cell>
          <cell r="V697">
            <v>99106</v>
          </cell>
          <cell r="W697" t="str">
            <v>EDUCATION MANAGEMENT CORPORATION</v>
          </cell>
          <cell r="X697" t="str">
            <v>Existing Principal</v>
          </cell>
          <cell r="Y697" t="str">
            <v>Exposure Below $1M; Do Not Score</v>
          </cell>
          <cell r="Z697" t="str">
            <v/>
          </cell>
          <cell r="AA697" t="str">
            <v>United States</v>
          </cell>
          <cell r="AE697" t="str">
            <v>Core Commercial</v>
          </cell>
        </row>
        <row r="698">
          <cell r="T698">
            <v>91840542</v>
          </cell>
          <cell r="U698" t="str">
            <v>EGIS AVIA SAS</v>
          </cell>
          <cell r="V698">
            <v>201684</v>
          </cell>
          <cell r="W698" t="str">
            <v>EGIS AVIA SAS</v>
          </cell>
          <cell r="X698" t="str">
            <v>Existing Principal</v>
          </cell>
          <cell r="Y698" t="str">
            <v>Exposure Below $1M; Do Not Score</v>
          </cell>
          <cell r="Z698" t="str">
            <v>CONSTRUCTION</v>
          </cell>
          <cell r="AA698" t="str">
            <v>France</v>
          </cell>
          <cell r="AE698" t="str">
            <v>Specialty Contract</v>
          </cell>
          <cell r="AF698" t="str">
            <v>Engineering &amp; Construction</v>
          </cell>
        </row>
        <row r="699">
          <cell r="T699">
            <v>715062321</v>
          </cell>
          <cell r="U699" t="str">
            <v>El Paso Corporation</v>
          </cell>
          <cell r="V699">
            <v>97</v>
          </cell>
          <cell r="W699" t="str">
            <v>El Paso Corporation</v>
          </cell>
          <cell r="X699" t="str">
            <v>Existing Principal</v>
          </cell>
          <cell r="Y699" t="str">
            <v>Exposure Below $1M; Do Not Score</v>
          </cell>
          <cell r="Z699" t="str">
            <v/>
          </cell>
          <cell r="AA699" t="str">
            <v>United States</v>
          </cell>
          <cell r="AE699" t="str">
            <v>Core Commercial</v>
          </cell>
        </row>
        <row r="700">
          <cell r="T700">
            <v>606510812</v>
          </cell>
          <cell r="U700" t="str">
            <v>ELEKTRO ELETRICIDADE E SERVI OS S.A.</v>
          </cell>
          <cell r="V700">
            <v>188041</v>
          </cell>
          <cell r="W700" t="str">
            <v>ELEKTRO ELETRICIDADE E SERVI OS S.A.</v>
          </cell>
          <cell r="X700" t="str">
            <v>Existing Principal</v>
          </cell>
          <cell r="Y700" t="str">
            <v>Exposure Below $1M; Do Not Score</v>
          </cell>
          <cell r="Z700" t="str">
            <v/>
          </cell>
          <cell r="AA700" t="str">
            <v>Brazil</v>
          </cell>
        </row>
        <row r="701">
          <cell r="T701">
            <v>701907842</v>
          </cell>
          <cell r="U701" t="str">
            <v>ELIANE S.A</v>
          </cell>
          <cell r="V701">
            <v>204244</v>
          </cell>
          <cell r="W701" t="str">
            <v>ELIANE S.A</v>
          </cell>
          <cell r="X701" t="str">
            <v>Existing Principal</v>
          </cell>
          <cell r="Y701" t="str">
            <v>Score it</v>
          </cell>
          <cell r="Z701" t="str">
            <v>CONSTRUCTION MATERIALS</v>
          </cell>
          <cell r="AA701" t="str">
            <v>Brazil</v>
          </cell>
          <cell r="AE701" t="str">
            <v>Specialty Commercial</v>
          </cell>
          <cell r="AF701" t="str">
            <v>Building Materials</v>
          </cell>
        </row>
        <row r="702">
          <cell r="T702">
            <v>763932711</v>
          </cell>
          <cell r="U702" t="str">
            <v>EllisDon Inc.</v>
          </cell>
          <cell r="V702">
            <v>157643</v>
          </cell>
          <cell r="W702" t="str">
            <v>EllisDon Holdings Inc.</v>
          </cell>
          <cell r="X702" t="str">
            <v>Existing Principal</v>
          </cell>
          <cell r="Y702" t="str">
            <v>Exposure Below $1M; Do Not Score</v>
          </cell>
          <cell r="Z702" t="str">
            <v/>
          </cell>
          <cell r="AA702" t="str">
            <v>Canada</v>
          </cell>
        </row>
        <row r="703">
          <cell r="T703">
            <v>701870442</v>
          </cell>
          <cell r="U703" t="str">
            <v>Elsamex, S.A.U.</v>
          </cell>
          <cell r="V703">
            <v>202707</v>
          </cell>
          <cell r="W703" t="str">
            <v>Elsamex, S.A.U.</v>
          </cell>
          <cell r="X703" t="str">
            <v>Existing Principal</v>
          </cell>
          <cell r="Y703" t="str">
            <v>Exposure Below $1M; Do Not Score</v>
          </cell>
          <cell r="Z703" t="str">
            <v>UNASSIGNED</v>
          </cell>
          <cell r="AA703" t="str">
            <v>Spain</v>
          </cell>
          <cell r="AE703" t="str">
            <v>Specialty Commercial</v>
          </cell>
          <cell r="AF703" t="str">
            <v>Business Services</v>
          </cell>
        </row>
        <row r="704">
          <cell r="T704">
            <v>946419812</v>
          </cell>
          <cell r="U704" t="str">
            <v>Elster Group SE</v>
          </cell>
          <cell r="V704">
            <v>160382</v>
          </cell>
          <cell r="W704" t="str">
            <v>Elster Group SE</v>
          </cell>
          <cell r="X704" t="str">
            <v>Existing Principal</v>
          </cell>
          <cell r="Y704" t="str">
            <v>Exposure Below $1M; Do Not Score</v>
          </cell>
          <cell r="Z704" t="str">
            <v/>
          </cell>
          <cell r="AA704" t="str">
            <v>Germany</v>
          </cell>
        </row>
        <row r="705">
          <cell r="T705">
            <v>291067991</v>
          </cell>
          <cell r="U705" t="str">
            <v>EMBLEMHEALTH, INC.</v>
          </cell>
          <cell r="V705">
            <v>100437</v>
          </cell>
          <cell r="W705" t="str">
            <v>EMBLEMHEALTH, INC.</v>
          </cell>
          <cell r="X705" t="str">
            <v>Existing Principal</v>
          </cell>
          <cell r="Y705" t="str">
            <v>Exposure Below $1M; Do Not Score</v>
          </cell>
          <cell r="Z705" t="str">
            <v/>
          </cell>
          <cell r="AA705" t="str">
            <v>United States</v>
          </cell>
        </row>
        <row r="706">
          <cell r="T706">
            <v>331874742</v>
          </cell>
          <cell r="U706" t="str">
            <v>Empresa Baiana de  guas e Saneamento S/A - EMBASA</v>
          </cell>
          <cell r="V706">
            <v>202453</v>
          </cell>
          <cell r="W706" t="str">
            <v>Empresa Baiana de  guas e Saneamento S/A - EMBASA</v>
          </cell>
          <cell r="X706" t="str">
            <v>Existing Principal</v>
          </cell>
          <cell r="Y706" t="str">
            <v>Exposure Below $1M; Do Not Score</v>
          </cell>
          <cell r="Z706" t="str">
            <v>UNASSIGNED</v>
          </cell>
          <cell r="AA706" t="str">
            <v>Brazil</v>
          </cell>
          <cell r="AE706" t="str">
            <v>Specialty Commercial</v>
          </cell>
          <cell r="AF706" t="str">
            <v>Electric, Gas &amp; Water Utilities</v>
          </cell>
        </row>
        <row r="707">
          <cell r="T707">
            <v>686541412</v>
          </cell>
          <cell r="U707" t="str">
            <v>Empresa De Energia Del Pacifico S.A. E.S.P</v>
          </cell>
          <cell r="V707">
            <v>189393</v>
          </cell>
          <cell r="W707" t="str">
            <v>Empresa De Energia Del Pacifico S.A. E.S.P</v>
          </cell>
          <cell r="X707" t="str">
            <v>Existing Principal</v>
          </cell>
          <cell r="Y707" t="str">
            <v>Exposure Below $1M; Do Not Score</v>
          </cell>
          <cell r="Z707" t="str">
            <v/>
          </cell>
          <cell r="AA707" t="str">
            <v>Colombia</v>
          </cell>
          <cell r="AE707" t="str">
            <v>Core Commercial</v>
          </cell>
        </row>
        <row r="708">
          <cell r="T708">
            <v>252101042</v>
          </cell>
          <cell r="U708" t="str">
            <v>Empresa Nacional del Petroleo</v>
          </cell>
          <cell r="V708">
            <v>208911</v>
          </cell>
          <cell r="W708" t="str">
            <v>Empresa Nacional del Petroleo (ENAP)</v>
          </cell>
          <cell r="X708" t="str">
            <v>Existing Principal</v>
          </cell>
          <cell r="Y708" t="str">
            <v>Exposure Below $1M; Do Not Score</v>
          </cell>
          <cell r="Z708" t="str">
            <v>UNASSIGNED</v>
          </cell>
          <cell r="AA708" t="str">
            <v>Chile</v>
          </cell>
          <cell r="AE708" t="str">
            <v>Specialty Commercial</v>
          </cell>
          <cell r="AF708" t="str">
            <v>Oil, Gas &amp; Coal Expl/Prod</v>
          </cell>
        </row>
        <row r="709">
          <cell r="T709">
            <v>326450512</v>
          </cell>
          <cell r="U709" t="str">
            <v>ENDESA BRASIL S.A</v>
          </cell>
          <cell r="V709">
            <v>185602</v>
          </cell>
          <cell r="W709" t="str">
            <v>ENDESA BRASIL S.A</v>
          </cell>
          <cell r="X709" t="str">
            <v>Existing Principal</v>
          </cell>
          <cell r="Y709" t="str">
            <v>Exposure Below $1M; Do Not Score</v>
          </cell>
          <cell r="Z709" t="str">
            <v/>
          </cell>
          <cell r="AA709" t="str">
            <v>Brazil</v>
          </cell>
        </row>
        <row r="710">
          <cell r="T710">
            <v>242017642</v>
          </cell>
          <cell r="U710" t="str">
            <v>Enel Brasil SA</v>
          </cell>
          <cell r="V710">
            <v>206079</v>
          </cell>
          <cell r="W710" t="str">
            <v>Enel Brasil SA</v>
          </cell>
          <cell r="X710" t="str">
            <v>Existing Principal</v>
          </cell>
          <cell r="Y710" t="str">
            <v>Exposure Below $1M; Do Not Score</v>
          </cell>
          <cell r="Z710" t="str">
            <v>UNASSIGNED</v>
          </cell>
          <cell r="AA710" t="str">
            <v>Brazil</v>
          </cell>
          <cell r="AE710" t="str">
            <v>Specialty Commercial</v>
          </cell>
          <cell r="AF710" t="str">
            <v>Oil, Gas &amp; Coal Expl/Prod</v>
          </cell>
        </row>
        <row r="711">
          <cell r="T711">
            <v>946419312</v>
          </cell>
          <cell r="U711" t="str">
            <v>ENER-G PLC</v>
          </cell>
          <cell r="V711">
            <v>160169</v>
          </cell>
          <cell r="W711" t="str">
            <v>ENER-G PLC</v>
          </cell>
          <cell r="X711" t="str">
            <v>Existing Principal</v>
          </cell>
          <cell r="Y711" t="str">
            <v>Exposure Below $1M; Do Not Score</v>
          </cell>
          <cell r="Z711" t="str">
            <v/>
          </cell>
          <cell r="AA711" t="str">
            <v>United Kingdom</v>
          </cell>
        </row>
        <row r="712">
          <cell r="T712">
            <v>946402412</v>
          </cell>
          <cell r="U712" t="str">
            <v>Energy Northwest</v>
          </cell>
          <cell r="V712">
            <v>128027</v>
          </cell>
          <cell r="W712" t="str">
            <v>Energy Northwest</v>
          </cell>
          <cell r="X712" t="str">
            <v>Existing Principal</v>
          </cell>
          <cell r="Y712" t="str">
            <v>Exposure Below $1M; Do Not Score</v>
          </cell>
          <cell r="Z712" t="str">
            <v/>
          </cell>
          <cell r="AA712" t="str">
            <v>United States</v>
          </cell>
        </row>
        <row r="713">
          <cell r="T713">
            <v>349224232</v>
          </cell>
          <cell r="U713" t="str">
            <v>Eni Petroleum Co. Inc.</v>
          </cell>
          <cell r="V713">
            <v>193613</v>
          </cell>
          <cell r="W713" t="str">
            <v>Eni Petroleum Co. Inc.</v>
          </cell>
          <cell r="X713" t="str">
            <v>Existing Principal</v>
          </cell>
          <cell r="Y713" t="str">
            <v>Exposure Below $1M; Do Not Score</v>
          </cell>
          <cell r="Z713" t="str">
            <v>UNASSIGNED</v>
          </cell>
          <cell r="AA713" t="str">
            <v>United States</v>
          </cell>
          <cell r="AE713" t="str">
            <v>Core Commercial</v>
          </cell>
          <cell r="AF713" t="str">
            <v>Oil, Gas &amp; Coal Expl/Prod</v>
          </cell>
        </row>
        <row r="714">
          <cell r="T714">
            <v>739210632</v>
          </cell>
          <cell r="U714" t="str">
            <v>Eni S.p.A.</v>
          </cell>
          <cell r="V714">
            <v>193613</v>
          </cell>
          <cell r="W714" t="str">
            <v>Eni Petroleum Co. Inc.</v>
          </cell>
          <cell r="X714" t="str">
            <v>Existing Principal</v>
          </cell>
          <cell r="Y714" t="str">
            <v>Exposure Below $1M; Do Not Score</v>
          </cell>
          <cell r="Z714" t="str">
            <v>UNASSIGNED</v>
          </cell>
          <cell r="AA714" t="str">
            <v>United States</v>
          </cell>
          <cell r="AE714" t="str">
            <v>Core Commercial</v>
          </cell>
          <cell r="AF714" t="str">
            <v>Oil, Gas &amp; Coal Expl/Prod</v>
          </cell>
        </row>
        <row r="715">
          <cell r="T715">
            <v>512016842</v>
          </cell>
          <cell r="U715" t="str">
            <v>Entserv Enterprise Services Mexico S. de R.L. de C.V.</v>
          </cell>
          <cell r="V715">
            <v>206350</v>
          </cell>
          <cell r="W715" t="str">
            <v>Entserv Enterprise Services Mexico S. de R.L. de C.V.</v>
          </cell>
          <cell r="X715" t="str">
            <v>Existing Principal</v>
          </cell>
          <cell r="Y715" t="str">
            <v>Exposure Below $1M; Do Not Score</v>
          </cell>
          <cell r="Z715" t="str">
            <v>UNASSIGNED</v>
          </cell>
          <cell r="AA715" t="str">
            <v>Mexico</v>
          </cell>
          <cell r="AE715" t="str">
            <v>Specialty Commercial</v>
          </cell>
          <cell r="AF715" t="str">
            <v>Computer Hardware, Software</v>
          </cell>
        </row>
        <row r="716">
          <cell r="T716">
            <v>996389412</v>
          </cell>
          <cell r="U716" t="str">
            <v>Episcopal Communities &amp; Services for Seniors</v>
          </cell>
          <cell r="V716">
            <v>180055</v>
          </cell>
          <cell r="W716" t="str">
            <v>Episcopal Communities &amp; Services for Seniors</v>
          </cell>
          <cell r="X716" t="str">
            <v>Existing Principal</v>
          </cell>
          <cell r="Y716" t="str">
            <v>Exposure Below $1M; Do Not Score</v>
          </cell>
          <cell r="Z716" t="str">
            <v>UNASSIGNED</v>
          </cell>
          <cell r="AA716" t="str">
            <v>United States</v>
          </cell>
          <cell r="AE716" t="str">
            <v>Core Commercial</v>
          </cell>
          <cell r="AF716" t="str">
            <v>Business Services</v>
          </cell>
        </row>
        <row r="717">
          <cell r="T717">
            <v>946429112</v>
          </cell>
          <cell r="U717" t="str">
            <v>Equinox Holding, Inc.</v>
          </cell>
          <cell r="V717">
            <v>167139</v>
          </cell>
          <cell r="W717" t="str">
            <v>Equinox Holding, Inc.</v>
          </cell>
          <cell r="X717" t="str">
            <v>Existing Principal</v>
          </cell>
          <cell r="Y717" t="str">
            <v>Exposure Below $1M; Do Not Score</v>
          </cell>
          <cell r="Z717" t="str">
            <v/>
          </cell>
          <cell r="AA717" t="str">
            <v>United States</v>
          </cell>
        </row>
        <row r="718">
          <cell r="T718">
            <v>416486912</v>
          </cell>
          <cell r="U718" t="str">
            <v>Ericsson Telecomunica  es S.A.</v>
          </cell>
          <cell r="V718">
            <v>187068</v>
          </cell>
          <cell r="W718" t="str">
            <v>Ericsson Telecomunica  es S.A.</v>
          </cell>
          <cell r="X718" t="str">
            <v>Existing Principal</v>
          </cell>
          <cell r="Y718" t="str">
            <v>Exposure Below $1M; Do Not Score</v>
          </cell>
          <cell r="Z718" t="str">
            <v>UNASSIGNED</v>
          </cell>
          <cell r="AA718" t="str">
            <v>Brazil</v>
          </cell>
          <cell r="AE718" t="str">
            <v>Specialty Commercial</v>
          </cell>
          <cell r="AF718" t="str">
            <v>Telecom Equipment &amp; Utility Services</v>
          </cell>
        </row>
        <row r="719">
          <cell r="T719">
            <v>645323812</v>
          </cell>
          <cell r="U719" t="str">
            <v>Esco Marine, Inc.</v>
          </cell>
          <cell r="V719">
            <v>138341</v>
          </cell>
          <cell r="W719" t="str">
            <v>Esco Marine, Inc.</v>
          </cell>
          <cell r="X719" t="str">
            <v>Existing Principal</v>
          </cell>
          <cell r="Y719" t="str">
            <v>Exposure Below $1M; Do Not Score</v>
          </cell>
          <cell r="Z719" t="str">
            <v/>
          </cell>
          <cell r="AA719" t="str">
            <v>United States</v>
          </cell>
          <cell r="AE719" t="str">
            <v>Core Commercial</v>
          </cell>
        </row>
        <row r="720">
          <cell r="T720">
            <v>851778842</v>
          </cell>
          <cell r="U720" t="str">
            <v xml:space="preserve"> ESPM</v>
          </cell>
          <cell r="V720">
            <v>204459</v>
          </cell>
          <cell r="W720" t="str">
            <v>ESPM</v>
          </cell>
          <cell r="X720" t="str">
            <v>Existing Principal</v>
          </cell>
          <cell r="Y720" t="str">
            <v>Exposure Below $1M; Do Not Score</v>
          </cell>
          <cell r="Z720" t="str">
            <v>UNASSIGNED</v>
          </cell>
          <cell r="AA720" t="str">
            <v>Brazil</v>
          </cell>
          <cell r="AE720" t="str">
            <v>Core Commercial</v>
          </cell>
          <cell r="AF720" t="str">
            <v>Unassigned</v>
          </cell>
        </row>
        <row r="721">
          <cell r="T721">
            <v>211965742</v>
          </cell>
          <cell r="U721" t="str">
            <v>Estrela Comercio e Participa  es</v>
          </cell>
          <cell r="V721">
            <v>204858</v>
          </cell>
          <cell r="W721" t="str">
            <v>Estrela Comercio e Participa  es</v>
          </cell>
          <cell r="X721" t="str">
            <v>Existing Principal</v>
          </cell>
          <cell r="Y721" t="str">
            <v>Exposure Below $1M; Do Not Score</v>
          </cell>
          <cell r="Z721" t="str">
            <v>UNASSIGNED</v>
          </cell>
          <cell r="AA721" t="str">
            <v>Brazil</v>
          </cell>
          <cell r="AE721" t="str">
            <v>Specialty Commercial</v>
          </cell>
          <cell r="AF721" t="str">
            <v>Rail, Trucking &amp; Transport Services</v>
          </cell>
        </row>
        <row r="722">
          <cell r="T722">
            <v>916536012</v>
          </cell>
          <cell r="U722" t="str">
            <v>ESTRELA COMERCIO E PARTICIPA  ES S.A</v>
          </cell>
          <cell r="V722">
            <v>191821</v>
          </cell>
          <cell r="W722" t="str">
            <v>ESTRELA COMERCIO E PARTICIPA  ES S.A</v>
          </cell>
          <cell r="X722" t="str">
            <v>Existing Principal</v>
          </cell>
          <cell r="Y722" t="str">
            <v>Exposure Below $1M; Do Not Score</v>
          </cell>
          <cell r="Z722" t="str">
            <v>UNASSIGNED</v>
          </cell>
          <cell r="AA722" t="str">
            <v>Brazil</v>
          </cell>
          <cell r="AE722" t="str">
            <v>Specialty Commercial</v>
          </cell>
          <cell r="AF722" t="str">
            <v>Rail, Trucking &amp; Transport Services</v>
          </cell>
        </row>
        <row r="723">
          <cell r="T723">
            <v>916536212</v>
          </cell>
          <cell r="U723" t="str">
            <v>USIFAST LOGISTICA INDUSTRIAL S.A</v>
          </cell>
          <cell r="V723">
            <v>191821</v>
          </cell>
          <cell r="W723" t="str">
            <v>ESTRELA COMERCIO E PARTICIPA  ES S.A</v>
          </cell>
          <cell r="X723" t="str">
            <v>Existing Principal</v>
          </cell>
          <cell r="Y723" t="str">
            <v>Exposure Below $1M; Do Not Score</v>
          </cell>
          <cell r="Z723" t="str">
            <v>UNASSIGNED</v>
          </cell>
          <cell r="AA723" t="str">
            <v>Brazil</v>
          </cell>
          <cell r="AE723" t="str">
            <v>Specialty Commercial</v>
          </cell>
          <cell r="AF723" t="str">
            <v>Rail, Trucking &amp; Transport Services</v>
          </cell>
        </row>
        <row r="724">
          <cell r="T724">
            <v>966397512</v>
          </cell>
          <cell r="U724" t="str">
            <v>EUROFARMA</v>
          </cell>
          <cell r="V724">
            <v>185257</v>
          </cell>
          <cell r="W724" t="str">
            <v>Eurofarma</v>
          </cell>
          <cell r="X724" t="str">
            <v>Existing Principal</v>
          </cell>
          <cell r="Y724" t="str">
            <v>Exposure Below $1M; Do Not Score</v>
          </cell>
          <cell r="Z724" t="str">
            <v/>
          </cell>
          <cell r="AA724" t="str">
            <v>Brazil</v>
          </cell>
        </row>
        <row r="725">
          <cell r="T725">
            <v>361965142</v>
          </cell>
          <cell r="U725" t="str">
            <v>B.A. Blacktop Ltd.</v>
          </cell>
          <cell r="V725">
            <v>205026</v>
          </cell>
          <cell r="W725" t="str">
            <v>Eurovia Canada Inc. (CLOSED)</v>
          </cell>
          <cell r="X725" t="str">
            <v>Existing Principal</v>
          </cell>
          <cell r="Y725" t="str">
            <v>Exposure Below $1M; Do Not Score</v>
          </cell>
          <cell r="Z725" t="str">
            <v>UNASSIGNED</v>
          </cell>
          <cell r="AA725" t="str">
            <v>Canada</v>
          </cell>
          <cell r="AE725" t="str">
            <v>Specialty Contract</v>
          </cell>
          <cell r="AF725" t="str">
            <v>Engineering &amp; Construction</v>
          </cell>
        </row>
        <row r="726">
          <cell r="T726">
            <v>361964542</v>
          </cell>
          <cell r="U726" t="str">
            <v>Carmacks Enterprises Ltd</v>
          </cell>
          <cell r="V726">
            <v>205026</v>
          </cell>
          <cell r="W726" t="str">
            <v>Eurovia Canada Inc. (CLOSED)</v>
          </cell>
          <cell r="X726" t="str">
            <v>Existing Principal</v>
          </cell>
          <cell r="Y726" t="str">
            <v>Exposure Below $1M; Do Not Score</v>
          </cell>
          <cell r="Z726" t="str">
            <v>UNASSIGNED</v>
          </cell>
          <cell r="AA726" t="str">
            <v>Canada</v>
          </cell>
          <cell r="AE726" t="str">
            <v>Specialty Contract</v>
          </cell>
          <cell r="AF726" t="str">
            <v>Engineering &amp; Construction</v>
          </cell>
        </row>
        <row r="727">
          <cell r="T727">
            <v>361963942</v>
          </cell>
          <cell r="U727" t="str">
            <v>Eurovia Qu bec Construction Inc.</v>
          </cell>
          <cell r="V727">
            <v>205026</v>
          </cell>
          <cell r="W727" t="str">
            <v>Eurovia Canada Inc. (CLOSED)</v>
          </cell>
          <cell r="X727" t="str">
            <v>Existing Principal</v>
          </cell>
          <cell r="Y727" t="str">
            <v>Exposure Below $1M; Do Not Score</v>
          </cell>
          <cell r="Z727" t="str">
            <v>UNASSIGNED</v>
          </cell>
          <cell r="AA727" t="str">
            <v>Canada</v>
          </cell>
          <cell r="AE727" t="str">
            <v>Specialty Contract</v>
          </cell>
          <cell r="AF727" t="str">
            <v>Engineering &amp; Construction</v>
          </cell>
        </row>
        <row r="728">
          <cell r="T728">
            <v>325341321</v>
          </cell>
          <cell r="U728" t="str">
            <v>EVANGELICAL LUTHERAN CHURCH</v>
          </cell>
          <cell r="V728">
            <v>100729</v>
          </cell>
          <cell r="W728" t="str">
            <v>EVANGELICAL LUTHERAN CHURCH</v>
          </cell>
          <cell r="X728" t="str">
            <v>Existing Principal</v>
          </cell>
          <cell r="Y728" t="str">
            <v>Exposure Below $1M; Do Not Score</v>
          </cell>
          <cell r="Z728" t="str">
            <v/>
          </cell>
          <cell r="AA728" t="str">
            <v>United States</v>
          </cell>
        </row>
        <row r="729">
          <cell r="T729">
            <v>879161232</v>
          </cell>
          <cell r="U729" t="str">
            <v>Evapco, Inc.</v>
          </cell>
          <cell r="V729">
            <v>191817</v>
          </cell>
          <cell r="W729" t="str">
            <v>Evapco, Inc.</v>
          </cell>
          <cell r="X729" t="str">
            <v>Existing Principal</v>
          </cell>
          <cell r="Y729" t="str">
            <v>Exposure Below $1M; Do Not Score</v>
          </cell>
          <cell r="Z729" t="str">
            <v>UNASSIGNED</v>
          </cell>
          <cell r="AA729" t="str">
            <v>United States</v>
          </cell>
          <cell r="AE729" t="str">
            <v>Core Commercial</v>
          </cell>
          <cell r="AF729" t="str">
            <v>Engineering &amp; Construction</v>
          </cell>
        </row>
        <row r="730">
          <cell r="T730">
            <v>946422312</v>
          </cell>
          <cell r="U730" t="str">
            <v>Evraz N.A.</v>
          </cell>
          <cell r="V730">
            <v>162581</v>
          </cell>
          <cell r="W730" t="str">
            <v>Evraz N.A.</v>
          </cell>
          <cell r="X730" t="str">
            <v>Existing Principal</v>
          </cell>
          <cell r="Y730" t="str">
            <v>Exposure Below $1M; Do Not Score</v>
          </cell>
          <cell r="Z730" t="str">
            <v/>
          </cell>
          <cell r="AA730" t="str">
            <v>United States</v>
          </cell>
        </row>
        <row r="731">
          <cell r="T731">
            <v>746744722</v>
          </cell>
          <cell r="U731" t="str">
            <v>Expert Oil &amp; Gas</v>
          </cell>
          <cell r="V731">
            <v>165941</v>
          </cell>
          <cell r="W731" t="str">
            <v>Expert Oil &amp; Gas, Inc.</v>
          </cell>
          <cell r="X731" t="str">
            <v>Existing Principal</v>
          </cell>
          <cell r="Y731" t="str">
            <v>Exposure Below $1M; Do Not Score</v>
          </cell>
          <cell r="Z731" t="str">
            <v/>
          </cell>
          <cell r="AA731" t="str">
            <v>United States</v>
          </cell>
        </row>
        <row r="732">
          <cell r="T732">
            <v>801840942</v>
          </cell>
          <cell r="U732" t="str">
            <v>Extensis Group LLC</v>
          </cell>
          <cell r="V732">
            <v>202820</v>
          </cell>
          <cell r="W732" t="str">
            <v>Extensis Group LLC</v>
          </cell>
          <cell r="X732" t="str">
            <v>Existing Principal</v>
          </cell>
          <cell r="Y732" t="str">
            <v>Exposure Below $1M; Do Not Score</v>
          </cell>
          <cell r="Z732" t="str">
            <v>UNASSIGNED</v>
          </cell>
          <cell r="AA732" t="str">
            <v>United States</v>
          </cell>
          <cell r="AE732" t="str">
            <v>Core Commercial</v>
          </cell>
          <cell r="AF732" t="str">
            <v>Business Services</v>
          </cell>
        </row>
        <row r="733">
          <cell r="T733">
            <v>665305221</v>
          </cell>
          <cell r="U733" t="str">
            <v>F &amp; H Acquisition Corp.</v>
          </cell>
          <cell r="V733">
            <v>88449</v>
          </cell>
          <cell r="W733" t="str">
            <v>F &amp; H Acquisition Corp.</v>
          </cell>
          <cell r="X733" t="str">
            <v>Existing Principal</v>
          </cell>
          <cell r="Y733" t="str">
            <v>Exposure Below $1M; Do Not Score</v>
          </cell>
          <cell r="Z733" t="str">
            <v/>
          </cell>
          <cell r="AA733" t="str">
            <v>United States</v>
          </cell>
        </row>
        <row r="734">
          <cell r="T734">
            <v>939277432</v>
          </cell>
          <cell r="U734" t="str">
            <v>Falcon Machinery</v>
          </cell>
          <cell r="V734">
            <v>199490</v>
          </cell>
          <cell r="W734" t="str">
            <v>Falcon Machinery</v>
          </cell>
          <cell r="X734" t="str">
            <v>Existing Principal</v>
          </cell>
          <cell r="Y734" t="str">
            <v>Exposure Below $1M; Do Not Score</v>
          </cell>
          <cell r="Z734" t="str">
            <v>UNASSIGNED</v>
          </cell>
          <cell r="AA734" t="str">
            <v>Canada</v>
          </cell>
          <cell r="AE734" t="str">
            <v>Specialty Contract</v>
          </cell>
          <cell r="AF734" t="str">
            <v>Machinery &amp; Industrial</v>
          </cell>
        </row>
        <row r="735">
          <cell r="T735">
            <v>35270951</v>
          </cell>
          <cell r="U735" t="str">
            <v>FAST ENTERPRISES LLC</v>
          </cell>
          <cell r="V735">
            <v>100581</v>
          </cell>
          <cell r="W735" t="str">
            <v>FAST ENTERPRISES, LLC</v>
          </cell>
          <cell r="X735" t="str">
            <v>Existing Principal</v>
          </cell>
          <cell r="Y735" t="str">
            <v>Exposure Below $1M; Do Not Score</v>
          </cell>
          <cell r="Z735" t="str">
            <v/>
          </cell>
          <cell r="AA735" t="str">
            <v>United States</v>
          </cell>
          <cell r="AE735" t="str">
            <v>Core Commercial</v>
          </cell>
        </row>
        <row r="736">
          <cell r="T736">
            <v>351743342</v>
          </cell>
          <cell r="U736" t="str">
            <v>Ferretti S.p.A.</v>
          </cell>
          <cell r="V736">
            <v>199734</v>
          </cell>
          <cell r="W736" t="str">
            <v>Ferretti S.p.A.</v>
          </cell>
          <cell r="X736" t="str">
            <v>Existing Principal</v>
          </cell>
          <cell r="Y736" t="str">
            <v>Exposure Below $1M; Do Not Score</v>
          </cell>
          <cell r="Z736" t="str">
            <v>UNASSIGNED</v>
          </cell>
          <cell r="AA736" t="str">
            <v>Italy</v>
          </cell>
          <cell r="AE736" t="str">
            <v>Specialty Commercial</v>
          </cell>
          <cell r="AF736" t="str">
            <v>Machinery &amp; Industrial</v>
          </cell>
        </row>
        <row r="737">
          <cell r="T737">
            <v>935137251</v>
          </cell>
          <cell r="U737" t="str">
            <v>Financial Pacific Leasing, LLC</v>
          </cell>
          <cell r="V737">
            <v>129998</v>
          </cell>
          <cell r="W737" t="str">
            <v>Financial Pacific Leasing, Inc.</v>
          </cell>
          <cell r="X737" t="str">
            <v>Existing Principal</v>
          </cell>
          <cell r="Y737" t="str">
            <v>Exposure Below $1M; Do Not Score</v>
          </cell>
          <cell r="Z737" t="str">
            <v/>
          </cell>
          <cell r="AA737" t="str">
            <v>United States</v>
          </cell>
          <cell r="AE737" t="str">
            <v>Core Commercial</v>
          </cell>
        </row>
        <row r="738">
          <cell r="T738">
            <v>866503212</v>
          </cell>
          <cell r="U738" t="str">
            <v>FISCHER S.A AGROINDUSTRIA</v>
          </cell>
          <cell r="V738">
            <v>188873</v>
          </cell>
          <cell r="W738" t="str">
            <v>FISCHER S.A AGRAINDUSTRIA</v>
          </cell>
          <cell r="X738" t="str">
            <v>Existing Principal</v>
          </cell>
          <cell r="Y738" t="str">
            <v>Exposure Below $1M; Do Not Score</v>
          </cell>
          <cell r="Z738" t="str">
            <v/>
          </cell>
          <cell r="AA738" t="str">
            <v>Brazil</v>
          </cell>
        </row>
        <row r="739">
          <cell r="T739">
            <v>744219011</v>
          </cell>
          <cell r="U739" t="str">
            <v>Tasty Baking</v>
          </cell>
          <cell r="V739">
            <v>156731</v>
          </cell>
          <cell r="W739" t="str">
            <v>Flowers Foods</v>
          </cell>
          <cell r="X739" t="str">
            <v>Existing Principal</v>
          </cell>
          <cell r="Y739" t="str">
            <v>Exposure Below $1M; Do Not Score</v>
          </cell>
          <cell r="Z739" t="str">
            <v/>
          </cell>
          <cell r="AA739" t="str">
            <v>United States</v>
          </cell>
        </row>
        <row r="740">
          <cell r="T740">
            <v>956422612</v>
          </cell>
          <cell r="U740" t="str">
            <v>Floyd Healthcare Management, Inc.</v>
          </cell>
          <cell r="V740">
            <v>178314</v>
          </cell>
          <cell r="W740" t="str">
            <v>Floyd Healthcare Management, Inc.</v>
          </cell>
          <cell r="X740" t="str">
            <v>Existing Principal</v>
          </cell>
          <cell r="Y740" t="str">
            <v>Exposure Below $1M; Do Not Score</v>
          </cell>
          <cell r="Z740" t="str">
            <v/>
          </cell>
          <cell r="AA740" t="str">
            <v>United States</v>
          </cell>
        </row>
        <row r="741">
          <cell r="T741">
            <v>791967442</v>
          </cell>
          <cell r="U741" t="str">
            <v>Fluence Corporation Limited</v>
          </cell>
          <cell r="V741">
            <v>205577</v>
          </cell>
          <cell r="W741" t="str">
            <v>Fluence Corporation Limited</v>
          </cell>
          <cell r="X741" t="str">
            <v>Existing Principal</v>
          </cell>
          <cell r="Y741" t="str">
            <v>Exposure Below $1M; Do Not Score</v>
          </cell>
          <cell r="Z741" t="str">
            <v>UNASSIGNED</v>
          </cell>
          <cell r="AA741" t="str">
            <v>United States</v>
          </cell>
          <cell r="AE741" t="str">
            <v>Specialty Commercial</v>
          </cell>
          <cell r="AF741" t="str">
            <v>Electronics &amp; Semiconductor</v>
          </cell>
        </row>
        <row r="742">
          <cell r="T742">
            <v>821904142</v>
          </cell>
          <cell r="U742" t="str">
            <v>Forage Orbit Garant Inc.</v>
          </cell>
          <cell r="V742">
            <v>204386</v>
          </cell>
          <cell r="W742" t="str">
            <v>Forage Orbit Garant Inc.</v>
          </cell>
          <cell r="X742" t="str">
            <v>Existing Principal</v>
          </cell>
          <cell r="Y742" t="str">
            <v>Exposure Below $1M; Do Not Score</v>
          </cell>
          <cell r="Z742" t="str">
            <v>UNASSIGNED</v>
          </cell>
          <cell r="AA742" t="str">
            <v>Canada</v>
          </cell>
          <cell r="AE742" t="str">
            <v>Specialty Commercial</v>
          </cell>
          <cell r="AF742" t="str">
            <v>Metals &amp; Mining Industry</v>
          </cell>
        </row>
        <row r="743">
          <cell r="T743">
            <v>881840142</v>
          </cell>
          <cell r="U743" t="str">
            <v>Forages Technic-Eau Inc.</v>
          </cell>
          <cell r="V743">
            <v>205706</v>
          </cell>
          <cell r="W743" t="str">
            <v>Forages Technic-Eau Inc.</v>
          </cell>
          <cell r="X743" t="str">
            <v>Existing Principal</v>
          </cell>
          <cell r="Y743" t="str">
            <v>Exposure Below $1M; Do Not Score</v>
          </cell>
          <cell r="Z743" t="str">
            <v>MINING</v>
          </cell>
          <cell r="AA743" t="str">
            <v>Canada</v>
          </cell>
          <cell r="AB743" t="str">
            <v>CAN1279</v>
          </cell>
          <cell r="AC743" t="str">
            <v>None - Private</v>
          </cell>
          <cell r="AE743" t="str">
            <v>Specialty Contract</v>
          </cell>
        </row>
        <row r="744">
          <cell r="T744">
            <v>591965742</v>
          </cell>
          <cell r="U744" t="str">
            <v>Forestar Group, Inc.</v>
          </cell>
          <cell r="V744">
            <v>205346</v>
          </cell>
          <cell r="W744" t="str">
            <v>Forestar Group, Inc.</v>
          </cell>
          <cell r="X744" t="str">
            <v>Existing Principal</v>
          </cell>
          <cell r="Y744" t="str">
            <v>Exposure Below $1M; Do Not Score</v>
          </cell>
          <cell r="Z744" t="str">
            <v>UNASSIGNED</v>
          </cell>
          <cell r="AA744" t="str">
            <v>United States</v>
          </cell>
          <cell r="AE744" t="str">
            <v>Specialty Contract</v>
          </cell>
          <cell r="AF744" t="str">
            <v>Engineering &amp; Construction</v>
          </cell>
        </row>
        <row r="745">
          <cell r="T745">
            <v>539258032</v>
          </cell>
          <cell r="U745" t="str">
            <v>Beam Inc UK Ltd</v>
          </cell>
          <cell r="V745">
            <v>195611</v>
          </cell>
          <cell r="W745" t="str">
            <v>Fortune Brands Inc.</v>
          </cell>
          <cell r="X745" t="str">
            <v>Existing Principal</v>
          </cell>
          <cell r="Y745" t="str">
            <v>Score it</v>
          </cell>
          <cell r="Z745" t="str">
            <v>LUMBER &amp; FORESTRY</v>
          </cell>
          <cell r="AA745" t="str">
            <v>United States</v>
          </cell>
          <cell r="AB745">
            <v>195611</v>
          </cell>
          <cell r="AC745" t="str">
            <v>None - Private</v>
          </cell>
          <cell r="AD745">
            <v>195611</v>
          </cell>
          <cell r="AE745" t="str">
            <v>Specialty Contract</v>
          </cell>
          <cell r="AF745" t="str">
            <v>Beverage Industry</v>
          </cell>
        </row>
        <row r="746">
          <cell r="T746">
            <v>681691342</v>
          </cell>
          <cell r="U746" t="str">
            <v>Forum Construction Services Ltd</v>
          </cell>
          <cell r="V746">
            <v>198790</v>
          </cell>
          <cell r="W746" t="str">
            <v>Forum Construction Services Ltd</v>
          </cell>
          <cell r="X746" t="str">
            <v>Existing Principal</v>
          </cell>
          <cell r="Y746" t="str">
            <v>Exposure Below $1M; Do Not Score</v>
          </cell>
          <cell r="Z746" t="str">
            <v>UNASSIGNED</v>
          </cell>
          <cell r="AA746" t="str">
            <v>Canada</v>
          </cell>
          <cell r="AE746" t="str">
            <v>Specialty Contract</v>
          </cell>
          <cell r="AF746" t="str">
            <v>Engineering &amp; Construction</v>
          </cell>
        </row>
        <row r="747">
          <cell r="T747">
            <v>409222332</v>
          </cell>
          <cell r="U747" t="str">
            <v>Fraco Products Ltd.</v>
          </cell>
          <cell r="V747">
            <v>193844</v>
          </cell>
          <cell r="W747" t="str">
            <v>Fraco Products Ltd.</v>
          </cell>
          <cell r="X747" t="str">
            <v>Existing Principal</v>
          </cell>
          <cell r="Y747" t="str">
            <v>Exposure Below $1M; Do Not Score</v>
          </cell>
          <cell r="Z747" t="str">
            <v>UNASSIGNED</v>
          </cell>
          <cell r="AA747" t="str">
            <v>Canada</v>
          </cell>
          <cell r="AE747" t="str">
            <v>Specialty Contract</v>
          </cell>
          <cell r="AF747" t="str">
            <v>Machinery &amp; Industrial</v>
          </cell>
        </row>
        <row r="748">
          <cell r="T748">
            <v>249283432</v>
          </cell>
          <cell r="U748" t="str">
            <v>Jennmar Civil, LLC</v>
          </cell>
          <cell r="V748">
            <v>196632</v>
          </cell>
          <cell r="W748" t="str">
            <v>Frank Calandra Inc.</v>
          </cell>
          <cell r="X748" t="str">
            <v>Existing Principal</v>
          </cell>
          <cell r="Y748" t="str">
            <v>Exposure Below $1M; Do Not Score</v>
          </cell>
          <cell r="Z748" t="str">
            <v>UNASSIGNED</v>
          </cell>
          <cell r="AA748" t="str">
            <v>United States</v>
          </cell>
          <cell r="AE748" t="str">
            <v>Core Commercial</v>
          </cell>
          <cell r="AF748" t="str">
            <v>Metals &amp; Mining Industry</v>
          </cell>
        </row>
        <row r="749">
          <cell r="T749">
            <v>521779142</v>
          </cell>
          <cell r="U749" t="str">
            <v>Frontier Refrigeration and Mechanical Services Ltd.</v>
          </cell>
          <cell r="V749">
            <v>200889</v>
          </cell>
          <cell r="W749" t="str">
            <v>Frontier Refrigeration and Mechanical Services Ltd.</v>
          </cell>
          <cell r="X749" t="str">
            <v>Existing Principal</v>
          </cell>
          <cell r="Y749" t="str">
            <v>Exposure Below $1M; Do Not Score</v>
          </cell>
          <cell r="Z749" t="str">
            <v>BUSINESS SERVICES</v>
          </cell>
          <cell r="AA749" t="str">
            <v>Canada</v>
          </cell>
          <cell r="AB749" t="str">
            <v>CAN1206</v>
          </cell>
          <cell r="AD749">
            <v>301527</v>
          </cell>
          <cell r="AE749" t="str">
            <v>Specialty Contract</v>
          </cell>
          <cell r="AF749" t="str">
            <v>Business Services</v>
          </cell>
        </row>
        <row r="750">
          <cell r="T750">
            <v>946420912</v>
          </cell>
          <cell r="U750" t="str">
            <v>Frontier Supply Inc</v>
          </cell>
          <cell r="V750">
            <v>161461</v>
          </cell>
          <cell r="W750" t="str">
            <v>Frontier Supply Inc</v>
          </cell>
          <cell r="X750" t="str">
            <v>Existing Principal</v>
          </cell>
          <cell r="Y750" t="str">
            <v>Exposure Below $1M; Do Not Score</v>
          </cell>
          <cell r="Z750" t="str">
            <v/>
          </cell>
          <cell r="AA750" t="str">
            <v>United States</v>
          </cell>
        </row>
        <row r="751">
          <cell r="T751">
            <v>793881011</v>
          </cell>
          <cell r="U751" t="str">
            <v>Frozen Food Express Industries, Inc.</v>
          </cell>
          <cell r="V751">
            <v>158769</v>
          </cell>
          <cell r="W751" t="str">
            <v>Frozen Food Express Industries, Inc.</v>
          </cell>
          <cell r="X751" t="str">
            <v>Existing Principal</v>
          </cell>
          <cell r="Y751" t="str">
            <v>Exposure Below $1M; Do Not Score</v>
          </cell>
          <cell r="Z751" t="str">
            <v/>
          </cell>
          <cell r="AA751" t="str">
            <v>United States</v>
          </cell>
        </row>
        <row r="752">
          <cell r="T752">
            <v>946426712</v>
          </cell>
          <cell r="U752" t="str">
            <v>Fugro USA Companies</v>
          </cell>
          <cell r="V752">
            <v>166074</v>
          </cell>
          <cell r="W752" t="str">
            <v>Fugro USA Companies</v>
          </cell>
          <cell r="X752" t="str">
            <v>Existing Principal</v>
          </cell>
          <cell r="Y752" t="str">
            <v>Exposure Below $1M; Do Not Score</v>
          </cell>
          <cell r="Z752" t="str">
            <v/>
          </cell>
          <cell r="AA752" t="str">
            <v>United States</v>
          </cell>
          <cell r="AB752">
            <v>166074</v>
          </cell>
          <cell r="AC752" t="str">
            <v>W07191</v>
          </cell>
          <cell r="AD752">
            <v>166074</v>
          </cell>
          <cell r="AE752" t="str">
            <v>Core Commercial</v>
          </cell>
          <cell r="AF752" t="str">
            <v>Oil, Gas &amp; Coal Expl/Prod</v>
          </cell>
        </row>
        <row r="753">
          <cell r="T753">
            <v>939277832</v>
          </cell>
          <cell r="U753" t="str">
            <v>G. Mallin Electric</v>
          </cell>
          <cell r="V753">
            <v>199491</v>
          </cell>
          <cell r="W753" t="str">
            <v>G. Mallin Electric</v>
          </cell>
          <cell r="X753" t="str">
            <v>Existing Principal</v>
          </cell>
          <cell r="Y753" t="str">
            <v>Exposure Below $1M; Do Not Score</v>
          </cell>
          <cell r="Z753" t="str">
            <v>UNASSIGNED</v>
          </cell>
          <cell r="AA753" t="str">
            <v>Canada</v>
          </cell>
          <cell r="AE753" t="str">
            <v>Specialty Contract</v>
          </cell>
          <cell r="AF753" t="str">
            <v>Engineering &amp; Construction</v>
          </cell>
        </row>
        <row r="754">
          <cell r="T754">
            <v>166357312</v>
          </cell>
          <cell r="U754" t="str">
            <v>G2 Security LLC</v>
          </cell>
          <cell r="V754">
            <v>182217</v>
          </cell>
          <cell r="W754" t="str">
            <v>G2 Security, LLC</v>
          </cell>
          <cell r="X754" t="str">
            <v>Existing Principal</v>
          </cell>
          <cell r="Y754" t="str">
            <v>Exposure Below $1M; Do Not Score</v>
          </cell>
          <cell r="Z754" t="str">
            <v/>
          </cell>
          <cell r="AA754" t="str">
            <v>United States</v>
          </cell>
        </row>
        <row r="755">
          <cell r="T755">
            <v>956417212</v>
          </cell>
          <cell r="U755" t="str">
            <v>Gavilon, LLC - (new energy company)</v>
          </cell>
          <cell r="V755">
            <v>174148</v>
          </cell>
          <cell r="W755" t="str">
            <v>Gavilon, LLC - (new energy company)</v>
          </cell>
          <cell r="X755" t="str">
            <v>Existing Principal</v>
          </cell>
          <cell r="Y755" t="str">
            <v>Exposure Below $1M; Do Not Score</v>
          </cell>
          <cell r="Z755" t="str">
            <v/>
          </cell>
          <cell r="AA755" t="str">
            <v>United States</v>
          </cell>
        </row>
        <row r="756">
          <cell r="T756">
            <v>422060342</v>
          </cell>
          <cell r="U756" t="str">
            <v>GAYA CONSTRUCCIONES S.A. DE C.V.</v>
          </cell>
          <cell r="V756">
            <v>207522</v>
          </cell>
          <cell r="W756" t="str">
            <v>GAYA CONSTRUCCIONES S.A. DE C.V.</v>
          </cell>
          <cell r="X756" t="str">
            <v>Existing Principal</v>
          </cell>
          <cell r="Y756" t="str">
            <v>Exposure Below $1M; Do Not Score</v>
          </cell>
          <cell r="Z756" t="str">
            <v/>
          </cell>
          <cell r="AA756" t="str">
            <v>Mexico</v>
          </cell>
          <cell r="AE756" t="str">
            <v>Specialty Contract</v>
          </cell>
        </row>
        <row r="757">
          <cell r="T757">
            <v>412062242</v>
          </cell>
          <cell r="U757" t="str">
            <v>MASTER BUILDER S.A. DE C.V.</v>
          </cell>
          <cell r="V757">
            <v>207522</v>
          </cell>
          <cell r="W757" t="str">
            <v>GAYA CONSTRUCCIONES S.A. DE C.V.</v>
          </cell>
          <cell r="X757" t="str">
            <v>Existing Principal</v>
          </cell>
          <cell r="Y757" t="str">
            <v>Exposure Below $1M; Do Not Score</v>
          </cell>
          <cell r="Z757" t="str">
            <v/>
          </cell>
          <cell r="AA757" t="str">
            <v>Mexico</v>
          </cell>
          <cell r="AE757" t="str">
            <v>Specialty Contract</v>
          </cell>
        </row>
        <row r="758">
          <cell r="T758">
            <v>436321312</v>
          </cell>
          <cell r="U758" t="str">
            <v>GDI Omni</v>
          </cell>
          <cell r="V758">
            <v>180865</v>
          </cell>
          <cell r="W758" t="str">
            <v>GDI Integrated Facility Services Inc.</v>
          </cell>
          <cell r="X758" t="str">
            <v>Existing Principal</v>
          </cell>
          <cell r="Y758" t="str">
            <v>Exposure Below $1M; Do Not Score</v>
          </cell>
          <cell r="Z758" t="str">
            <v/>
          </cell>
          <cell r="AA758" t="str">
            <v>Canada</v>
          </cell>
        </row>
        <row r="759">
          <cell r="T759">
            <v>734074211</v>
          </cell>
          <cell r="U759" t="str">
            <v>Gehrlicher Solar America Corp.</v>
          </cell>
          <cell r="V759">
            <v>152106</v>
          </cell>
          <cell r="W759" t="str">
            <v>Gehrlicher Solar AG</v>
          </cell>
          <cell r="X759" t="str">
            <v>Existing Principal</v>
          </cell>
          <cell r="Y759" t="str">
            <v>Exposure Below $1M; Do Not Score</v>
          </cell>
          <cell r="Z759" t="str">
            <v/>
          </cell>
          <cell r="AA759" t="str">
            <v>Germany</v>
          </cell>
        </row>
        <row r="760">
          <cell r="T760">
            <v>911906742</v>
          </cell>
          <cell r="U760" t="str">
            <v>General Concrete Services S.A. de C.V.</v>
          </cell>
          <cell r="V760">
            <v>208315</v>
          </cell>
          <cell r="W760" t="str">
            <v>General Concrete Services S.A. de C.V.</v>
          </cell>
          <cell r="X760" t="str">
            <v>Existing Principal</v>
          </cell>
          <cell r="Y760" t="str">
            <v>Exposure Below $1M; Do Not Score</v>
          </cell>
          <cell r="Z760" t="str">
            <v>UNASSIGNED</v>
          </cell>
          <cell r="AA760" t="str">
            <v>Honduras</v>
          </cell>
          <cell r="AE760" t="str">
            <v>Specialty Contract</v>
          </cell>
          <cell r="AF760" t="str">
            <v>Building Materials</v>
          </cell>
        </row>
        <row r="761">
          <cell r="T761">
            <v>84978621</v>
          </cell>
          <cell r="U761" t="str">
            <v>Reliant Energy Solutions East, LLC</v>
          </cell>
          <cell r="V761">
            <v>232</v>
          </cell>
          <cell r="W761" t="str">
            <v>GenOn Energy, Inc. (fka RRI Energy, Inc.)</v>
          </cell>
          <cell r="X761" t="str">
            <v>Existing Principal</v>
          </cell>
          <cell r="Y761" t="str">
            <v>Exposure Below $1M; Do Not Score</v>
          </cell>
          <cell r="Z761" t="str">
            <v/>
          </cell>
          <cell r="AA761" t="str">
            <v>United States</v>
          </cell>
          <cell r="AE761" t="str">
            <v>Core Commercial</v>
          </cell>
        </row>
        <row r="762">
          <cell r="T762">
            <v>512018542</v>
          </cell>
          <cell r="U762" t="str">
            <v>Georgia Mechanical</v>
          </cell>
          <cell r="V762">
            <v>206366</v>
          </cell>
          <cell r="W762" t="str">
            <v>Georgia Mechanical</v>
          </cell>
          <cell r="X762" t="str">
            <v>Existing Principal</v>
          </cell>
          <cell r="Y762" t="str">
            <v>Exposure Below $1M; Do Not Score</v>
          </cell>
          <cell r="Z762" t="str">
            <v>UNASSIGNED</v>
          </cell>
          <cell r="AA762" t="str">
            <v>United States</v>
          </cell>
          <cell r="AE762" t="str">
            <v>Specialty Contract</v>
          </cell>
          <cell r="AF762" t="str">
            <v>Engineering &amp; Construction</v>
          </cell>
        </row>
        <row r="763">
          <cell r="T763">
            <v>381711542</v>
          </cell>
          <cell r="U763" t="str">
            <v>Geovert Holding PTY LTD and Controlled Entities</v>
          </cell>
          <cell r="V763">
            <v>199109</v>
          </cell>
          <cell r="W763" t="str">
            <v>Geovert Holding PTY LTD and Controlled Entities</v>
          </cell>
          <cell r="X763" t="str">
            <v>Existing Principal</v>
          </cell>
          <cell r="Y763" t="str">
            <v>Exposure Below $1M; Do Not Score</v>
          </cell>
          <cell r="Z763" t="str">
            <v>UNASSIGNED</v>
          </cell>
          <cell r="AA763" t="str">
            <v>Australia</v>
          </cell>
          <cell r="AE763" t="str">
            <v>Specialty Contract</v>
          </cell>
          <cell r="AF763" t="str">
            <v>Engineering &amp; Construction</v>
          </cell>
        </row>
        <row r="764">
          <cell r="T764">
            <v>105338321</v>
          </cell>
          <cell r="U764" t="str">
            <v>GERDAU AMERISTEEL CORPORATION</v>
          </cell>
          <cell r="V764">
            <v>98939</v>
          </cell>
          <cell r="W764" t="str">
            <v>GERDAU AMERISTEEL CORPORATION</v>
          </cell>
          <cell r="X764" t="str">
            <v>Existing Principal</v>
          </cell>
          <cell r="Y764" t="str">
            <v>Exposure Below $1M; Do Not Score</v>
          </cell>
          <cell r="Z764" t="str">
            <v/>
          </cell>
          <cell r="AA764" t="str">
            <v>Brazil</v>
          </cell>
          <cell r="AE764" t="str">
            <v>Specialty Contract</v>
          </cell>
        </row>
        <row r="765">
          <cell r="T765">
            <v>269159432</v>
          </cell>
          <cell r="U765" t="str">
            <v>Reinforcing Steel West</v>
          </cell>
          <cell r="V765">
            <v>98939</v>
          </cell>
          <cell r="W765" t="str">
            <v>GERDAU AMERISTEEL CORPORATION</v>
          </cell>
          <cell r="X765" t="str">
            <v>Existing Principal</v>
          </cell>
          <cell r="Y765" t="str">
            <v>Exposure Below $1M; Do Not Score</v>
          </cell>
          <cell r="Z765" t="str">
            <v/>
          </cell>
          <cell r="AA765" t="str">
            <v>Brazil</v>
          </cell>
          <cell r="AE765" t="str">
            <v>Specialty Contract</v>
          </cell>
        </row>
        <row r="766">
          <cell r="T766">
            <v>501965342</v>
          </cell>
          <cell r="U766" t="str">
            <v>GG Foods Holding Corporation</v>
          </cell>
          <cell r="V766">
            <v>205212</v>
          </cell>
          <cell r="W766" t="str">
            <v>GG Foods Holding Corporation</v>
          </cell>
          <cell r="X766" t="str">
            <v>Existing Principal</v>
          </cell>
          <cell r="Y766" t="str">
            <v>Exposure Below $1M; Do Not Score</v>
          </cell>
          <cell r="Z766" t="str">
            <v>UNASSIGNED</v>
          </cell>
          <cell r="AA766" t="str">
            <v>Canada</v>
          </cell>
          <cell r="AE766" t="str">
            <v>Specialty Contract</v>
          </cell>
          <cell r="AF766" t="str">
            <v>Food Processing &amp; Distribution</v>
          </cell>
        </row>
        <row r="767">
          <cell r="T767">
            <v>396509112</v>
          </cell>
          <cell r="U767" t="str">
            <v>Giant Eagle, Inc.</v>
          </cell>
          <cell r="V767">
            <v>187886</v>
          </cell>
          <cell r="W767" t="str">
            <v>Giant Eagle, Inc.</v>
          </cell>
          <cell r="X767" t="str">
            <v>Existing Principal</v>
          </cell>
          <cell r="Y767" t="str">
            <v>Exposure Below $1M; Do Not Score</v>
          </cell>
          <cell r="Z767" t="str">
            <v>UNASSIGNED</v>
          </cell>
          <cell r="AA767" t="str">
            <v>United States</v>
          </cell>
          <cell r="AE767" t="str">
            <v>Core Commercial</v>
          </cell>
          <cell r="AF767" t="str">
            <v>Retail</v>
          </cell>
        </row>
        <row r="768">
          <cell r="T768">
            <v>261904242</v>
          </cell>
          <cell r="U768" t="str">
            <v>GK Enterprises, Inc.</v>
          </cell>
          <cell r="V768">
            <v>203536</v>
          </cell>
          <cell r="W768" t="str">
            <v>GK Enterprises, Inc.</v>
          </cell>
          <cell r="X768" t="str">
            <v>Existing Principal</v>
          </cell>
          <cell r="Y768" t="str">
            <v>Exposure Below $1M; Do Not Score</v>
          </cell>
          <cell r="Z768" t="str">
            <v>UNASSIGNED</v>
          </cell>
          <cell r="AA768" t="str">
            <v>United States</v>
          </cell>
          <cell r="AE768" t="str">
            <v>Core Commercial</v>
          </cell>
          <cell r="AF768" t="str">
            <v>Business Services</v>
          </cell>
        </row>
        <row r="769">
          <cell r="T769">
            <v>679174532</v>
          </cell>
          <cell r="U769" t="str">
            <v>Global Starnet Limited</v>
          </cell>
          <cell r="V769">
            <v>192155</v>
          </cell>
          <cell r="W769" t="str">
            <v>Global Starnet Limited</v>
          </cell>
          <cell r="X769" t="str">
            <v>Existing Principal</v>
          </cell>
          <cell r="Y769" t="str">
            <v>Exposure Below $1M; Do Not Score</v>
          </cell>
          <cell r="Z769" t="str">
            <v/>
          </cell>
          <cell r="AA769" t="str">
            <v>United Kingdom</v>
          </cell>
        </row>
        <row r="770">
          <cell r="T770">
            <v>346437112</v>
          </cell>
          <cell r="U770" t="str">
            <v>GLOBAL VILLAGE LTDA</v>
          </cell>
          <cell r="V770">
            <v>185627</v>
          </cell>
          <cell r="W770" t="str">
            <v>GLOBAL VILLAGE LTDA</v>
          </cell>
          <cell r="X770" t="str">
            <v>Existing Principal</v>
          </cell>
          <cell r="Y770" t="str">
            <v>Exposure Below $1M; Do Not Score</v>
          </cell>
          <cell r="Z770" t="str">
            <v/>
          </cell>
          <cell r="AA770" t="str">
            <v>Brazil</v>
          </cell>
        </row>
        <row r="771">
          <cell r="T771">
            <v>212103842</v>
          </cell>
          <cell r="U771" t="str">
            <v>GNL Quintero S.A.</v>
          </cell>
          <cell r="V771">
            <v>208824</v>
          </cell>
          <cell r="W771" t="str">
            <v>GNL Quintero S.A.</v>
          </cell>
          <cell r="X771" t="str">
            <v>Existing Principal</v>
          </cell>
          <cell r="Y771" t="str">
            <v>Exposure Below $1M; Do Not Score</v>
          </cell>
          <cell r="Z771" t="str">
            <v>UNASSIGNED</v>
          </cell>
          <cell r="AA771" t="str">
            <v>Chile</v>
          </cell>
          <cell r="AE771" t="str">
            <v>Specialty Commercial</v>
          </cell>
          <cell r="AF771" t="str">
            <v>Oil, Gas &amp; Coal Expl/Prod</v>
          </cell>
        </row>
        <row r="772">
          <cell r="T772">
            <v>295327121</v>
          </cell>
          <cell r="U772" t="str">
            <v>Godfather's Pizza, Inc.</v>
          </cell>
          <cell r="V772">
            <v>95607</v>
          </cell>
          <cell r="W772" t="str">
            <v>Godfather's Pizza, Inc.</v>
          </cell>
          <cell r="X772" t="str">
            <v>Existing Principal</v>
          </cell>
          <cell r="Y772" t="str">
            <v>Exposure Below $1M; Do Not Score</v>
          </cell>
          <cell r="Z772" t="str">
            <v>UNASSIGNED</v>
          </cell>
          <cell r="AA772" t="str">
            <v>United States</v>
          </cell>
          <cell r="AE772" t="str">
            <v>Core Commercial</v>
          </cell>
          <cell r="AF772" t="str">
            <v>Retail</v>
          </cell>
        </row>
        <row r="773">
          <cell r="T773">
            <v>21715342</v>
          </cell>
          <cell r="U773" t="str">
            <v>Goetze Lobato Engenharia Ltda</v>
          </cell>
          <cell r="V773">
            <v>198919</v>
          </cell>
          <cell r="W773" t="str">
            <v>Goetze Lobato Engenharia Ltda</v>
          </cell>
          <cell r="X773" t="str">
            <v>Existing Principal</v>
          </cell>
          <cell r="Y773" t="str">
            <v>Exposure Below $1M; Do Not Score</v>
          </cell>
          <cell r="Z773" t="str">
            <v>UNASSIGNED</v>
          </cell>
          <cell r="AA773" t="str">
            <v>Brazil</v>
          </cell>
          <cell r="AE773" t="str">
            <v>Specialty Contract</v>
          </cell>
          <cell r="AF773" t="str">
            <v>Engineering &amp; Construction</v>
          </cell>
        </row>
        <row r="774">
          <cell r="T774">
            <v>956418612</v>
          </cell>
          <cell r="U774" t="str">
            <v>GPM Investments, LLC and Subsidiaries</v>
          </cell>
          <cell r="V774">
            <v>175536</v>
          </cell>
          <cell r="W774" t="str">
            <v>GPM Investments, LLC and Subsidiaries</v>
          </cell>
          <cell r="X774" t="str">
            <v>Existing Principal</v>
          </cell>
          <cell r="Y774" t="str">
            <v>Exposure Below $1M; Do Not Score</v>
          </cell>
          <cell r="Z774" t="str">
            <v/>
          </cell>
          <cell r="AA774" t="str">
            <v>United States</v>
          </cell>
        </row>
        <row r="775">
          <cell r="T775">
            <v>815058621</v>
          </cell>
          <cell r="U775" t="str">
            <v>Graybar Electric Company, Inc.</v>
          </cell>
          <cell r="V775">
            <v>308</v>
          </cell>
          <cell r="W775" t="str">
            <v>Graybar Electric Company, Inc.</v>
          </cell>
          <cell r="X775" t="str">
            <v>Existing Principal</v>
          </cell>
          <cell r="Y775" t="str">
            <v>Exposure Below $1M; Do Not Score</v>
          </cell>
          <cell r="Z775" t="str">
            <v/>
          </cell>
          <cell r="AA775" t="str">
            <v>United States</v>
          </cell>
        </row>
        <row r="776">
          <cell r="T776">
            <v>986382312</v>
          </cell>
          <cell r="U776" t="str">
            <v>Greater Houston Transportation</v>
          </cell>
          <cell r="V776">
            <v>115092</v>
          </cell>
          <cell r="W776" t="str">
            <v>Greater Houston Transportation</v>
          </cell>
          <cell r="X776" t="str">
            <v>Existing Principal</v>
          </cell>
          <cell r="Y776" t="str">
            <v>Exposure Below $1M; Do Not Score</v>
          </cell>
          <cell r="Z776" t="str">
            <v/>
          </cell>
          <cell r="AA776" t="str">
            <v>United States</v>
          </cell>
        </row>
        <row r="777">
          <cell r="T777">
            <v>45340721</v>
          </cell>
          <cell r="U777" t="str">
            <v>GREAT-WEST LIFE &amp; ANNUITY INSURANCE COMPANY</v>
          </cell>
          <cell r="V777">
            <v>98484</v>
          </cell>
          <cell r="W777" t="str">
            <v>GREAT-WEST LIFE &amp; ANNUITY INSURANCE COMPANY</v>
          </cell>
          <cell r="X777" t="str">
            <v>Existing Principal</v>
          </cell>
          <cell r="Y777" t="str">
            <v>Exposure Below $1M; Do Not Score</v>
          </cell>
          <cell r="Z777" t="str">
            <v/>
          </cell>
          <cell r="AA777" t="str">
            <v>United States</v>
          </cell>
          <cell r="AE777" t="str">
            <v>Core Commercial</v>
          </cell>
        </row>
        <row r="778">
          <cell r="T778">
            <v>351967742</v>
          </cell>
          <cell r="U778" t="str">
            <v>Greystar Real Estate Partners, LLC</v>
          </cell>
          <cell r="V778">
            <v>205034</v>
          </cell>
          <cell r="W778" t="str">
            <v>Greystar Real Estate Partners, LLC</v>
          </cell>
          <cell r="X778" t="str">
            <v>Existing Principal</v>
          </cell>
          <cell r="Y778" t="str">
            <v>Exposure Below $1M; Do Not Score</v>
          </cell>
          <cell r="Z778" t="str">
            <v>UNASSIGNED</v>
          </cell>
          <cell r="AA778" t="str">
            <v>United States</v>
          </cell>
          <cell r="AE778" t="str">
            <v>Specialty Commercial</v>
          </cell>
          <cell r="AF778" t="str">
            <v>Real Estate &amp; REITs</v>
          </cell>
        </row>
        <row r="779">
          <cell r="T779">
            <v>201970142</v>
          </cell>
          <cell r="U779" t="str">
            <v>Nordmec Construction Inc.</v>
          </cell>
          <cell r="V779">
            <v>204856</v>
          </cell>
          <cell r="W779" t="str">
            <v>Groupe Nordmec</v>
          </cell>
          <cell r="X779" t="str">
            <v>Existing Principal</v>
          </cell>
          <cell r="Y779" t="str">
            <v>Exposure Below $1M; Do Not Score</v>
          </cell>
          <cell r="Z779" t="str">
            <v>UNASSIGNED</v>
          </cell>
          <cell r="AA779" t="str">
            <v>Canada</v>
          </cell>
          <cell r="AE779" t="str">
            <v>Specialty Contract</v>
          </cell>
          <cell r="AF779" t="str">
            <v>Telecom Equipment &amp; Utility Services</v>
          </cell>
        </row>
        <row r="780">
          <cell r="T780">
            <v>501717742</v>
          </cell>
          <cell r="U780" t="str">
            <v>Groupe Softex Inc.</v>
          </cell>
          <cell r="V780">
            <v>183189</v>
          </cell>
          <cell r="W780" t="str">
            <v>Groupe TRJ</v>
          </cell>
          <cell r="X780" t="str">
            <v>Existing Principal</v>
          </cell>
          <cell r="Y780" t="str">
            <v>Exposure Below $1M; Do Not Score</v>
          </cell>
          <cell r="Z780" t="str">
            <v>UNASSIGNED</v>
          </cell>
          <cell r="AA780" t="str">
            <v>Canada</v>
          </cell>
          <cell r="AE780" t="str">
            <v>Specialty Contract</v>
          </cell>
          <cell r="AF780" t="str">
            <v>Telecom Equipment &amp; Utility Services</v>
          </cell>
        </row>
        <row r="781">
          <cell r="T781">
            <v>216437612</v>
          </cell>
          <cell r="U781" t="str">
            <v>Les Terrassements Multi-Paysages Inc.</v>
          </cell>
          <cell r="V781">
            <v>183189</v>
          </cell>
          <cell r="W781" t="str">
            <v>Groupe TRJ</v>
          </cell>
          <cell r="X781" t="str">
            <v>Existing Principal</v>
          </cell>
          <cell r="Y781" t="str">
            <v>Exposure Below $1M; Do Not Score</v>
          </cell>
          <cell r="Z781" t="str">
            <v>UNASSIGNED</v>
          </cell>
          <cell r="AA781" t="str">
            <v>Canada</v>
          </cell>
          <cell r="AE781" t="str">
            <v>Specialty Contract</v>
          </cell>
          <cell r="AF781" t="str">
            <v>Telecom Equipment &amp; Utility Services</v>
          </cell>
        </row>
        <row r="782">
          <cell r="T782">
            <v>216437712</v>
          </cell>
          <cell r="U782" t="str">
            <v>Roc-Sol Inc.</v>
          </cell>
          <cell r="V782">
            <v>183189</v>
          </cell>
          <cell r="W782" t="str">
            <v>Groupe TRJ</v>
          </cell>
          <cell r="X782" t="str">
            <v>Existing Principal</v>
          </cell>
          <cell r="Y782" t="str">
            <v>Exposure Below $1M; Do Not Score</v>
          </cell>
          <cell r="Z782" t="str">
            <v>UNASSIGNED</v>
          </cell>
          <cell r="AA782" t="str">
            <v>Canada</v>
          </cell>
          <cell r="AE782" t="str">
            <v>Specialty Contract</v>
          </cell>
          <cell r="AF782" t="str">
            <v>Telecom Equipment &amp; Utility Services</v>
          </cell>
        </row>
        <row r="783">
          <cell r="T783">
            <v>366387812</v>
          </cell>
          <cell r="U783" t="str">
            <v>T l fil Inc.</v>
          </cell>
          <cell r="V783">
            <v>183189</v>
          </cell>
          <cell r="W783" t="str">
            <v>Groupe TRJ</v>
          </cell>
          <cell r="X783" t="str">
            <v>Existing Principal</v>
          </cell>
          <cell r="Y783" t="str">
            <v>Exposure Below $1M; Do Not Score</v>
          </cell>
          <cell r="Z783" t="str">
            <v>UNASSIGNED</v>
          </cell>
          <cell r="AA783" t="str">
            <v>Canada</v>
          </cell>
          <cell r="AE783" t="str">
            <v>Specialty Contract</v>
          </cell>
          <cell r="AF783" t="str">
            <v>Telecom Equipment &amp; Utility Services</v>
          </cell>
        </row>
        <row r="784">
          <cell r="T784">
            <v>286532412</v>
          </cell>
          <cell r="U784" t="str">
            <v>TRJ Telecom Inc.</v>
          </cell>
          <cell r="V784">
            <v>183189</v>
          </cell>
          <cell r="W784" t="str">
            <v>Groupe TRJ</v>
          </cell>
          <cell r="X784" t="str">
            <v>Existing Principal</v>
          </cell>
          <cell r="Y784" t="str">
            <v>Exposure Below $1M; Do Not Score</v>
          </cell>
          <cell r="Z784" t="str">
            <v>UNASSIGNED</v>
          </cell>
          <cell r="AA784" t="str">
            <v>Canada</v>
          </cell>
          <cell r="AE784" t="str">
            <v>Specialty Contract</v>
          </cell>
          <cell r="AF784" t="str">
            <v>Telecom Equipment &amp; Utility Services</v>
          </cell>
        </row>
        <row r="785">
          <cell r="T785">
            <v>251783442</v>
          </cell>
          <cell r="U785" t="str">
            <v>Grupo Antolin</v>
          </cell>
          <cell r="V785">
            <v>200680</v>
          </cell>
          <cell r="W785" t="str">
            <v>Grupo Antolin</v>
          </cell>
          <cell r="X785" t="str">
            <v>Existing Principal</v>
          </cell>
          <cell r="Y785" t="str">
            <v>Exposure Below $1M; Do Not Score</v>
          </cell>
          <cell r="Z785" t="str">
            <v>UNASSIGNED</v>
          </cell>
          <cell r="AA785" t="str">
            <v>Spain</v>
          </cell>
          <cell r="AE785" t="str">
            <v>Specialty Commercial</v>
          </cell>
          <cell r="AF785" t="str">
            <v>Automotive / Auto Parts MFG</v>
          </cell>
        </row>
        <row r="786">
          <cell r="T786">
            <v>1716942</v>
          </cell>
          <cell r="U786" t="str">
            <v>Caabsa Constructora S.A. de C.V.</v>
          </cell>
          <cell r="V786">
            <v>198901</v>
          </cell>
          <cell r="W786" t="str">
            <v>Grupo Caabsa</v>
          </cell>
          <cell r="X786" t="str">
            <v>Existing Principal</v>
          </cell>
          <cell r="Y786" t="str">
            <v>Exposure Below $1M; Do Not Score</v>
          </cell>
          <cell r="Z786" t="str">
            <v>UNASSIGNED</v>
          </cell>
          <cell r="AA786" t="str">
            <v>Mexico</v>
          </cell>
          <cell r="AB786" t="str">
            <v>Need to Assign</v>
          </cell>
          <cell r="AE786" t="str">
            <v>Specialty Contract</v>
          </cell>
          <cell r="AF786" t="str">
            <v>Engineering &amp; Construction</v>
          </cell>
        </row>
        <row r="787">
          <cell r="T787">
            <v>401760242</v>
          </cell>
          <cell r="U787" t="str">
            <v>Caabsa Infraestructura S.A. de C.V.</v>
          </cell>
          <cell r="V787">
            <v>198901</v>
          </cell>
          <cell r="W787" t="str">
            <v>Grupo Caabsa</v>
          </cell>
          <cell r="X787" t="str">
            <v>Existing Principal</v>
          </cell>
          <cell r="Y787" t="str">
            <v>Exposure Below $1M; Do Not Score</v>
          </cell>
          <cell r="Z787" t="str">
            <v>UNASSIGNED</v>
          </cell>
          <cell r="AA787" t="str">
            <v>Mexico</v>
          </cell>
          <cell r="AB787" t="str">
            <v>Need to Assign</v>
          </cell>
          <cell r="AE787" t="str">
            <v>Specialty Contract</v>
          </cell>
          <cell r="AF787" t="str">
            <v>Engineering &amp; Construction</v>
          </cell>
        </row>
        <row r="788">
          <cell r="T788">
            <v>206505312</v>
          </cell>
          <cell r="U788" t="str">
            <v>CARIOCA CHRISTIANI-NIELSEN ENGENHARIA S.A</v>
          </cell>
          <cell r="V788">
            <v>187591</v>
          </cell>
          <cell r="W788" t="str">
            <v>GRUPO CARIOCA ENGENHARIA</v>
          </cell>
          <cell r="X788" t="str">
            <v>Existing Principal</v>
          </cell>
          <cell r="Y788" t="str">
            <v>Exposure Below $1M; Do Not Score</v>
          </cell>
          <cell r="Z788" t="str">
            <v/>
          </cell>
          <cell r="AA788" t="str">
            <v>Brazil</v>
          </cell>
          <cell r="AE788" t="str">
            <v>Specialty Contract</v>
          </cell>
        </row>
        <row r="789">
          <cell r="T789">
            <v>206505112</v>
          </cell>
          <cell r="U789" t="str">
            <v>SANTO AVITO PARTICIPA  ES S.A</v>
          </cell>
          <cell r="V789">
            <v>187591</v>
          </cell>
          <cell r="W789" t="str">
            <v>GRUPO CARIOCA ENGENHARIA</v>
          </cell>
          <cell r="X789" t="str">
            <v>Existing Principal</v>
          </cell>
          <cell r="Y789" t="str">
            <v>Exposure Below $1M; Do Not Score</v>
          </cell>
          <cell r="Z789" t="str">
            <v/>
          </cell>
          <cell r="AA789" t="str">
            <v>Brazil</v>
          </cell>
          <cell r="AE789" t="str">
            <v>Specialty Contract</v>
          </cell>
        </row>
        <row r="790">
          <cell r="T790">
            <v>486513512</v>
          </cell>
          <cell r="U790" t="str">
            <v>VIAPAR-Rodovias Integradas do Paran  S.A</v>
          </cell>
          <cell r="V790">
            <v>187591</v>
          </cell>
          <cell r="W790" t="str">
            <v>GRUPO CARIOCA ENGENHARIA</v>
          </cell>
          <cell r="X790" t="str">
            <v>Existing Principal</v>
          </cell>
          <cell r="Y790" t="str">
            <v>Exposure Below $1M; Do Not Score</v>
          </cell>
          <cell r="Z790" t="str">
            <v>UNASSIGNED</v>
          </cell>
          <cell r="AA790" t="str">
            <v>Brazil</v>
          </cell>
          <cell r="AE790" t="str">
            <v>Specialty Contract</v>
          </cell>
          <cell r="AF790" t="str">
            <v>Engineering &amp; Construction</v>
          </cell>
        </row>
        <row r="791">
          <cell r="T791">
            <v>416490612</v>
          </cell>
          <cell r="U791" t="str">
            <v>COBRA INSTALACIONES Y SERVICIOS</v>
          </cell>
          <cell r="V791">
            <v>187071</v>
          </cell>
          <cell r="W791" t="str">
            <v>GRUPO COBRA</v>
          </cell>
          <cell r="X791" t="str">
            <v>Existing Principal</v>
          </cell>
          <cell r="Y791" t="str">
            <v>Exposure Below $1M; Do Not Score</v>
          </cell>
          <cell r="Z791" t="str">
            <v>UNASSIGNED</v>
          </cell>
          <cell r="AA791" t="str">
            <v>Spain</v>
          </cell>
          <cell r="AE791" t="str">
            <v>Specialty Commercial</v>
          </cell>
          <cell r="AF791" t="str">
            <v>Engineering &amp; Construction</v>
          </cell>
        </row>
        <row r="792">
          <cell r="T792">
            <v>159175232</v>
          </cell>
          <cell r="U792" t="str">
            <v>Constructora de Infraestructura Internacional, S.A.</v>
          </cell>
          <cell r="V792">
            <v>191921</v>
          </cell>
          <cell r="W792" t="str">
            <v>Grupo CUSA S.A. y Subsidiarias</v>
          </cell>
          <cell r="X792" t="str">
            <v>Existing Principal</v>
          </cell>
          <cell r="Y792" t="str">
            <v>Exposure Below $1M; Do Not Score</v>
          </cell>
          <cell r="Z792" t="str">
            <v>UNASSIGNED</v>
          </cell>
          <cell r="AA792" t="str">
            <v>Panama</v>
          </cell>
          <cell r="AE792" t="str">
            <v>Specialty Contract</v>
          </cell>
          <cell r="AF792" t="str">
            <v>Engineering &amp; Construction</v>
          </cell>
        </row>
        <row r="793">
          <cell r="T793">
            <v>159174632</v>
          </cell>
          <cell r="U793" t="str">
            <v>Constructora Urbana, S.A</v>
          </cell>
          <cell r="V793">
            <v>191921</v>
          </cell>
          <cell r="W793" t="str">
            <v>Grupo CUSA S.A. y Subsidiarias</v>
          </cell>
          <cell r="X793" t="str">
            <v>Existing Principal</v>
          </cell>
          <cell r="Y793" t="str">
            <v>Exposure Below $1M; Do Not Score</v>
          </cell>
          <cell r="Z793" t="str">
            <v>UNASSIGNED</v>
          </cell>
          <cell r="AA793" t="str">
            <v>Panama</v>
          </cell>
          <cell r="AE793" t="str">
            <v>Specialty Contract</v>
          </cell>
          <cell r="AF793" t="str">
            <v>Engineering &amp; Construction</v>
          </cell>
        </row>
        <row r="794">
          <cell r="T794">
            <v>159175032</v>
          </cell>
          <cell r="U794" t="str">
            <v>Grupo CUSA,S.A. y Subsidiarias</v>
          </cell>
          <cell r="V794">
            <v>191921</v>
          </cell>
          <cell r="W794" t="str">
            <v>Grupo CUSA S.A. y Subsidiarias</v>
          </cell>
          <cell r="X794" t="str">
            <v>Existing Principal</v>
          </cell>
          <cell r="Y794" t="str">
            <v>Exposure Below $1M; Do Not Score</v>
          </cell>
          <cell r="Z794" t="str">
            <v>UNASSIGNED</v>
          </cell>
          <cell r="AA794" t="str">
            <v>Panama</v>
          </cell>
          <cell r="AE794" t="str">
            <v>Specialty Contract</v>
          </cell>
          <cell r="AF794" t="str">
            <v>Engineering &amp; Construction</v>
          </cell>
        </row>
        <row r="795">
          <cell r="T795">
            <v>381714842</v>
          </cell>
          <cell r="U795" t="str">
            <v>Grupo de Empresas Azvi, S.L</v>
          </cell>
          <cell r="V795">
            <v>199114</v>
          </cell>
          <cell r="W795" t="str">
            <v>Grupo de Empresas Azvi, S.L</v>
          </cell>
          <cell r="X795" t="str">
            <v>Existing Principal</v>
          </cell>
          <cell r="Y795" t="str">
            <v>Exposure Below $1M; Do Not Score</v>
          </cell>
          <cell r="Z795" t="str">
            <v>UNASSIGNED</v>
          </cell>
          <cell r="AA795" t="str">
            <v>Spain</v>
          </cell>
          <cell r="AE795" t="str">
            <v>Specialty Contract</v>
          </cell>
          <cell r="AF795" t="str">
            <v>Engineering &amp; Construction</v>
          </cell>
        </row>
        <row r="796">
          <cell r="T796">
            <v>481902042</v>
          </cell>
          <cell r="U796" t="str">
            <v>DS Servicios Petroleros, S.A. de C.V.</v>
          </cell>
          <cell r="V796">
            <v>203893</v>
          </cell>
          <cell r="W796" t="str">
            <v>Grupo Diavaz</v>
          </cell>
          <cell r="X796" t="str">
            <v>Existing Principal</v>
          </cell>
          <cell r="Y796" t="str">
            <v>Exposure Below $1M; Do Not Score</v>
          </cell>
          <cell r="Z796" t="str">
            <v>UNASSIGNED</v>
          </cell>
          <cell r="AA796" t="str">
            <v>Mexico</v>
          </cell>
          <cell r="AE796" t="str">
            <v>Specialty Contract</v>
          </cell>
          <cell r="AF796" t="str">
            <v>Engineering &amp; Construction</v>
          </cell>
        </row>
        <row r="797">
          <cell r="T797">
            <v>792017542</v>
          </cell>
          <cell r="U797" t="str">
            <v>Grupo Energia Mexico GEMEX, S.A. de C.V.</v>
          </cell>
          <cell r="V797">
            <v>206710</v>
          </cell>
          <cell r="W797" t="str">
            <v>Grupo Energia Mexico GEMEX, S.A. de C.V.</v>
          </cell>
          <cell r="X797" t="str">
            <v>Existing Principal</v>
          </cell>
          <cell r="Y797" t="str">
            <v>Exposure Below $1M; Do Not Score</v>
          </cell>
          <cell r="Z797" t="str">
            <v>UNASSIGNED</v>
          </cell>
          <cell r="AA797" t="str">
            <v>Mexico</v>
          </cell>
          <cell r="AE797" t="str">
            <v>Specialty Contract</v>
          </cell>
          <cell r="AF797" t="str">
            <v>Electric, Gas &amp; Water Utilities</v>
          </cell>
        </row>
        <row r="798">
          <cell r="T798">
            <v>281818542</v>
          </cell>
          <cell r="U798" t="str">
            <v>ESEASA Construcciones S.A. de C.V.</v>
          </cell>
          <cell r="V798">
            <v>201208</v>
          </cell>
          <cell r="W798" t="str">
            <v>Grupo Eseasa</v>
          </cell>
          <cell r="X798" t="str">
            <v>Existing Principal</v>
          </cell>
          <cell r="Y798" t="str">
            <v>Exposure Below $1M; Do Not Score</v>
          </cell>
          <cell r="Z798" t="str">
            <v/>
          </cell>
          <cell r="AA798" t="str">
            <v>Mexico</v>
          </cell>
          <cell r="AE798" t="str">
            <v>Specialty Contract</v>
          </cell>
        </row>
        <row r="799">
          <cell r="T799">
            <v>281818642</v>
          </cell>
          <cell r="U799" t="str">
            <v>ESEASA OFFSHORE S.A. de C.V.</v>
          </cell>
          <cell r="V799">
            <v>201208</v>
          </cell>
          <cell r="W799" t="str">
            <v>Grupo Eseasa</v>
          </cell>
          <cell r="X799" t="str">
            <v>Existing Principal</v>
          </cell>
          <cell r="Y799" t="str">
            <v>Exposure Below $1M; Do Not Score</v>
          </cell>
          <cell r="Z799" t="str">
            <v/>
          </cell>
          <cell r="AA799" t="str">
            <v>Mexico</v>
          </cell>
          <cell r="AE799" t="str">
            <v>Specialty Contract</v>
          </cell>
        </row>
        <row r="800">
          <cell r="T800">
            <v>281818742</v>
          </cell>
          <cell r="U800" t="str">
            <v>PESADOTransport S.A. de C.V.</v>
          </cell>
          <cell r="V800">
            <v>201208</v>
          </cell>
          <cell r="W800" t="str">
            <v>Grupo Eseasa</v>
          </cell>
          <cell r="X800" t="str">
            <v>Existing Principal</v>
          </cell>
          <cell r="Y800" t="str">
            <v>Exposure Below $1M; Do Not Score</v>
          </cell>
          <cell r="Z800" t="str">
            <v/>
          </cell>
          <cell r="AA800" t="str">
            <v>Mexico</v>
          </cell>
          <cell r="AE800" t="str">
            <v>Specialty Contract</v>
          </cell>
        </row>
        <row r="801">
          <cell r="T801">
            <v>919269932</v>
          </cell>
          <cell r="U801" t="str">
            <v>Grupo Gransolar, S.L.</v>
          </cell>
          <cell r="V801">
            <v>197914</v>
          </cell>
          <cell r="W801" t="str">
            <v>Grupo Gransolar, S.L.</v>
          </cell>
          <cell r="X801" t="str">
            <v>Existing Principal</v>
          </cell>
          <cell r="Y801" t="str">
            <v>Exposure Below $1M; Do Not Score</v>
          </cell>
          <cell r="Z801" t="str">
            <v>UNASSIGNED</v>
          </cell>
          <cell r="AA801" t="str">
            <v>Spain</v>
          </cell>
          <cell r="AE801" t="str">
            <v>Core Commercial</v>
          </cell>
          <cell r="AF801" t="str">
            <v>Electric, Gas &amp; Water Utilities</v>
          </cell>
        </row>
        <row r="802">
          <cell r="T802">
            <v>551874842</v>
          </cell>
          <cell r="U802" t="str">
            <v>Calzada Construcciones, S.A. de C.V.</v>
          </cell>
          <cell r="V802">
            <v>202619</v>
          </cell>
          <cell r="W802" t="str">
            <v>Grupo Hyc S.A. de C.V.</v>
          </cell>
          <cell r="X802" t="str">
            <v>Existing Principal</v>
          </cell>
          <cell r="Y802" t="str">
            <v>Exposure Below $1M; Do Not Score</v>
          </cell>
          <cell r="Z802" t="str">
            <v>UNASSIGNED</v>
          </cell>
          <cell r="AA802" t="str">
            <v>Mexico</v>
          </cell>
          <cell r="AE802" t="str">
            <v>Specialty Contract</v>
          </cell>
          <cell r="AF802" t="str">
            <v>Engineering &amp; Construction</v>
          </cell>
        </row>
        <row r="803">
          <cell r="T803">
            <v>481965542</v>
          </cell>
          <cell r="U803" t="str">
            <v>Grupo HYC, S. A. de C. V.</v>
          </cell>
          <cell r="V803">
            <v>205185</v>
          </cell>
          <cell r="W803" t="str">
            <v>Grupo HYC, S. A. de C. V.</v>
          </cell>
          <cell r="X803" t="str">
            <v>Existing Principal</v>
          </cell>
          <cell r="Y803" t="str">
            <v>Exposure Below $1M; Do Not Score</v>
          </cell>
          <cell r="Z803" t="str">
            <v>UNASSIGNED</v>
          </cell>
          <cell r="AA803" t="str">
            <v>Mexico</v>
          </cell>
          <cell r="AE803" t="str">
            <v>Specialty Contract</v>
          </cell>
          <cell r="AF803" t="str">
            <v>Engineering &amp; Construction</v>
          </cell>
        </row>
        <row r="804">
          <cell r="T804">
            <v>616514212</v>
          </cell>
          <cell r="U804" t="str">
            <v>Gami Ingenieria e Instalaciones, S.A. de C.V.</v>
          </cell>
          <cell r="V804">
            <v>188052</v>
          </cell>
          <cell r="W804" t="str">
            <v>Grupo Indi, S.A. de C.V.</v>
          </cell>
          <cell r="X804" t="str">
            <v>Existing Principal</v>
          </cell>
          <cell r="Y804" t="str">
            <v>Exposure Below $1M; Do Not Score</v>
          </cell>
          <cell r="Z804" t="str">
            <v/>
          </cell>
          <cell r="AA804" t="str">
            <v>Mexico</v>
          </cell>
        </row>
        <row r="805">
          <cell r="T805">
            <v>502063142</v>
          </cell>
          <cell r="U805" t="str">
            <v>Grupo Mexico S.A.B. de C.V.</v>
          </cell>
          <cell r="V805">
            <v>207667</v>
          </cell>
          <cell r="W805" t="str">
            <v>Grupo Mexico S.A.B. de C.V.</v>
          </cell>
          <cell r="X805" t="str">
            <v>Existing Principal</v>
          </cell>
          <cell r="Y805" t="str">
            <v>Exposure Below $1M; Do Not Score</v>
          </cell>
          <cell r="Z805" t="str">
            <v>UNASSIGNED</v>
          </cell>
          <cell r="AA805" t="str">
            <v>Mexico</v>
          </cell>
          <cell r="AE805" t="str">
            <v>Specialty Commercial</v>
          </cell>
          <cell r="AF805" t="str">
            <v>Metals &amp; Mining Industry</v>
          </cell>
        </row>
        <row r="806">
          <cell r="T806">
            <v>369222532</v>
          </cell>
          <cell r="U806" t="str">
            <v>Grupo Odinsa S.A.</v>
          </cell>
          <cell r="V806">
            <v>193832</v>
          </cell>
          <cell r="W806" t="str">
            <v>Grupo Odinsa S.A.</v>
          </cell>
          <cell r="X806" t="str">
            <v>Existing Principal</v>
          </cell>
          <cell r="Y806" t="str">
            <v>Exposure Below $1M; Do Not Score</v>
          </cell>
          <cell r="Z806" t="str">
            <v>UNASSIGNED</v>
          </cell>
          <cell r="AA806" t="str">
            <v>Colombia</v>
          </cell>
          <cell r="AE806" t="str">
            <v>Specialty Contract</v>
          </cell>
          <cell r="AF806" t="str">
            <v>Engineering &amp; Construction</v>
          </cell>
        </row>
        <row r="807">
          <cell r="T807">
            <v>319245432</v>
          </cell>
          <cell r="U807" t="str">
            <v>P2 BRASIL INFRAESTRUTURA III FUNDO DE INVESTIMENTOS EM PARTICIPA  ES</v>
          </cell>
          <cell r="V807">
            <v>194774</v>
          </cell>
          <cell r="W807" t="str">
            <v>GRUPO P TRIA</v>
          </cell>
          <cell r="X807" t="str">
            <v>Existing Principal</v>
          </cell>
          <cell r="Y807" t="str">
            <v>Exposure Below $1M; Do Not Score</v>
          </cell>
          <cell r="Z807" t="str">
            <v>UNASSIGNED</v>
          </cell>
          <cell r="AA807" t="str">
            <v>Brazil</v>
          </cell>
          <cell r="AE807" t="str">
            <v>Specialty Commercial</v>
          </cell>
          <cell r="AF807" t="str">
            <v>Engineering &amp; Construction</v>
          </cell>
        </row>
        <row r="808">
          <cell r="T808">
            <v>772060742</v>
          </cell>
          <cell r="U808" t="str">
            <v>FABRICANTE Y COMERCIALIZADORA BETA, S.A. DE C.V.</v>
          </cell>
          <cell r="V808">
            <v>208073</v>
          </cell>
          <cell r="W808" t="str">
            <v>GRUPO PETROQUIMICO BETA,S.A. DE C.V.</v>
          </cell>
          <cell r="X808" t="str">
            <v>Existing Principal</v>
          </cell>
          <cell r="Y808" t="str">
            <v>Exposure Below $1M; Do Not Score</v>
          </cell>
          <cell r="Z808" t="str">
            <v>UNASSIGNED</v>
          </cell>
          <cell r="AA808" t="str">
            <v>Mexico</v>
          </cell>
          <cell r="AE808" t="str">
            <v>Specialty Commercial</v>
          </cell>
          <cell r="AF808" t="str">
            <v>Chemical Industry</v>
          </cell>
        </row>
        <row r="809">
          <cell r="T809">
            <v>772060642</v>
          </cell>
          <cell r="U809" t="str">
            <v>GRUPO PETROQUIMICO BETA, S.A. DE C.V.</v>
          </cell>
          <cell r="V809">
            <v>208073</v>
          </cell>
          <cell r="W809" t="str">
            <v>GRUPO PETROQUIMICO BETA,S.A. DE C.V.</v>
          </cell>
          <cell r="X809" t="str">
            <v>Existing Principal</v>
          </cell>
          <cell r="Y809" t="str">
            <v>Exposure Below $1M; Do Not Score</v>
          </cell>
          <cell r="Z809" t="str">
            <v>UNASSIGNED</v>
          </cell>
          <cell r="AA809" t="str">
            <v>Mexico</v>
          </cell>
          <cell r="AE809" t="str">
            <v>Specialty Commercial</v>
          </cell>
          <cell r="AF809" t="str">
            <v>Chemical Industry</v>
          </cell>
        </row>
        <row r="810">
          <cell r="T810">
            <v>81901642</v>
          </cell>
          <cell r="U810" t="str">
            <v>Soluciones Integrales de Alta Tension, S.A. de C.V. (SIAT)</v>
          </cell>
          <cell r="V810">
            <v>203253</v>
          </cell>
          <cell r="W810" t="str">
            <v>Grupo SIAT</v>
          </cell>
          <cell r="X810" t="str">
            <v>Existing Principal</v>
          </cell>
          <cell r="Y810" t="str">
            <v>Exposure Below $1M; Do Not Score</v>
          </cell>
          <cell r="Z810" t="str">
            <v/>
          </cell>
          <cell r="AA810" t="str">
            <v>Mexico</v>
          </cell>
          <cell r="AE810" t="str">
            <v>Specialty Commercial</v>
          </cell>
        </row>
        <row r="811">
          <cell r="T811">
            <v>376451912</v>
          </cell>
          <cell r="U811" t="str">
            <v>TONIOLO BUSNELLO S.A</v>
          </cell>
          <cell r="V811">
            <v>185673</v>
          </cell>
          <cell r="W811" t="str">
            <v>GRUPO TONIOLO BUSNELLO</v>
          </cell>
          <cell r="X811" t="str">
            <v>Existing Principal</v>
          </cell>
          <cell r="Y811" t="str">
            <v>Exposure Below $1M; Do Not Score</v>
          </cell>
          <cell r="Z811" t="str">
            <v>UNASSIGNED</v>
          </cell>
          <cell r="AA811" t="str">
            <v>Brazil</v>
          </cell>
          <cell r="AE811" t="str">
            <v>Specialty Contract</v>
          </cell>
          <cell r="AF811" t="str">
            <v>Engineering &amp; Construction</v>
          </cell>
        </row>
        <row r="812">
          <cell r="T812">
            <v>465476321</v>
          </cell>
          <cell r="U812" t="str">
            <v>Grupo Tradeco, S.A. de C.V.</v>
          </cell>
          <cell r="V812">
            <v>167214</v>
          </cell>
          <cell r="W812" t="str">
            <v>Grupo Tradeco, S.A. de C.V.</v>
          </cell>
          <cell r="X812" t="str">
            <v>Existing Principal</v>
          </cell>
          <cell r="Y812" t="str">
            <v>Exposure Below $1M; Do Not Score</v>
          </cell>
          <cell r="Z812" t="str">
            <v/>
          </cell>
          <cell r="AA812" t="str">
            <v>Mexico</v>
          </cell>
        </row>
        <row r="813">
          <cell r="T813">
            <v>76414212</v>
          </cell>
          <cell r="U813" t="str">
            <v>Tradeco Industrial</v>
          </cell>
          <cell r="V813">
            <v>167214</v>
          </cell>
          <cell r="W813" t="str">
            <v>Grupo Tradeco, S.A. de C.V.</v>
          </cell>
          <cell r="X813" t="str">
            <v>Existing Principal</v>
          </cell>
          <cell r="Y813" t="str">
            <v>Exposure Below $1M; Do Not Score</v>
          </cell>
          <cell r="Z813" t="str">
            <v/>
          </cell>
          <cell r="AA813" t="str">
            <v>Mexico</v>
          </cell>
        </row>
        <row r="814">
          <cell r="T814">
            <v>76398412</v>
          </cell>
          <cell r="U814" t="str">
            <v>Tradeco Infraestructura S.A. de C.V.</v>
          </cell>
          <cell r="V814">
            <v>167214</v>
          </cell>
          <cell r="W814" t="str">
            <v>Grupo Tradeco, S.A. de C.V.</v>
          </cell>
          <cell r="X814" t="str">
            <v>Existing Principal</v>
          </cell>
          <cell r="Y814" t="str">
            <v>Exposure Below $1M; Do Not Score</v>
          </cell>
          <cell r="Z814" t="str">
            <v/>
          </cell>
          <cell r="AA814" t="str">
            <v>Mexico</v>
          </cell>
        </row>
        <row r="815">
          <cell r="T815">
            <v>109275432</v>
          </cell>
          <cell r="U815" t="str">
            <v>Grupo Viva Aerobus S.A. de C.V.</v>
          </cell>
          <cell r="V815">
            <v>196186</v>
          </cell>
          <cell r="W815" t="str">
            <v>Grupo Viva Aerobus S.A. de C.V.</v>
          </cell>
          <cell r="X815" t="str">
            <v>Existing Principal</v>
          </cell>
          <cell r="Y815" t="str">
            <v>Exposure Below $1M; Do Not Score</v>
          </cell>
          <cell r="Z815" t="str">
            <v>UNASSIGNED</v>
          </cell>
          <cell r="AA815" t="str">
            <v>Mexico</v>
          </cell>
          <cell r="AE815" t="str">
            <v>Specialty Commercial</v>
          </cell>
          <cell r="AF815" t="str">
            <v>Air Transport</v>
          </cell>
        </row>
        <row r="816">
          <cell r="T816">
            <v>259282032</v>
          </cell>
          <cell r="U816" t="str">
            <v>Gruppo ICM</v>
          </cell>
          <cell r="V816">
            <v>196635</v>
          </cell>
          <cell r="W816" t="str">
            <v>Gruppo ICM</v>
          </cell>
          <cell r="X816" t="str">
            <v>Existing Principal</v>
          </cell>
          <cell r="Y816" t="str">
            <v>Exposure Below $1M; Do Not Score</v>
          </cell>
          <cell r="Z816" t="str">
            <v/>
          </cell>
          <cell r="AA816" t="str">
            <v>Italy</v>
          </cell>
          <cell r="AE816" t="str">
            <v>Specialty Contract</v>
          </cell>
        </row>
        <row r="817">
          <cell r="T817">
            <v>946426412</v>
          </cell>
          <cell r="U817" t="str">
            <v>GTJ REIT, Inc.</v>
          </cell>
          <cell r="V817">
            <v>166013</v>
          </cell>
          <cell r="W817" t="str">
            <v>GTJ REIT, Inc.</v>
          </cell>
          <cell r="X817" t="str">
            <v>Existing Principal</v>
          </cell>
          <cell r="Y817" t="str">
            <v>Exposure Below $1M; Do Not Score</v>
          </cell>
          <cell r="Z817" t="str">
            <v/>
          </cell>
          <cell r="AA817" t="str">
            <v>United States</v>
          </cell>
        </row>
        <row r="818">
          <cell r="T818">
            <v>256491812</v>
          </cell>
          <cell r="U818" t="str">
            <v>GUARUPART PARTICIPA  ES LTDA</v>
          </cell>
          <cell r="V818">
            <v>186994</v>
          </cell>
          <cell r="W818" t="str">
            <v>GUARUPART PARTICIPA  ES LTDA</v>
          </cell>
          <cell r="X818" t="str">
            <v>Existing Principal</v>
          </cell>
          <cell r="Y818" t="str">
            <v>Exposure Below $1M; Do Not Score</v>
          </cell>
          <cell r="Z818" t="str">
            <v>UNASSIGNED</v>
          </cell>
          <cell r="AA818" t="str">
            <v>Brazil</v>
          </cell>
          <cell r="AE818" t="str">
            <v>Specialty Commercial</v>
          </cell>
          <cell r="AF818" t="str">
            <v>Insurance &amp; Financial Services</v>
          </cell>
        </row>
        <row r="819">
          <cell r="T819">
            <v>571905242</v>
          </cell>
          <cell r="U819" t="str">
            <v>Guy L. Warden &amp; Sons, Inc.</v>
          </cell>
          <cell r="V819">
            <v>204028</v>
          </cell>
          <cell r="W819" t="str">
            <v>Guy L. Warden &amp; Sons, Inc.</v>
          </cell>
          <cell r="X819" t="str">
            <v>Existing Principal</v>
          </cell>
          <cell r="Y819" t="str">
            <v>Exposure Below $1M; Do Not Score</v>
          </cell>
          <cell r="Z819" t="str">
            <v>UNASSIGNED</v>
          </cell>
          <cell r="AA819" t="str">
            <v>United States</v>
          </cell>
          <cell r="AE819" t="str">
            <v>Core Commercial</v>
          </cell>
          <cell r="AF819" t="str">
            <v>Machinery &amp; Industrial</v>
          </cell>
        </row>
        <row r="820">
          <cell r="T820">
            <v>735573921</v>
          </cell>
          <cell r="U820" t="str">
            <v>Guyoung Tech USA, Inc.</v>
          </cell>
          <cell r="V820">
            <v>167666</v>
          </cell>
          <cell r="W820" t="str">
            <v>Guyoung Tech USA, Inc.</v>
          </cell>
          <cell r="X820" t="str">
            <v>Existing Principal</v>
          </cell>
          <cell r="Y820" t="str">
            <v>Exposure Below $1M; Do Not Score</v>
          </cell>
          <cell r="Z820" t="str">
            <v/>
          </cell>
          <cell r="AA820" t="str">
            <v>United States</v>
          </cell>
          <cell r="AE820" t="str">
            <v>Core Commercial</v>
          </cell>
        </row>
        <row r="821">
          <cell r="T821">
            <v>485545221</v>
          </cell>
          <cell r="U821" t="str">
            <v>Gwinnett Health System, Inc. And Affiliates</v>
          </cell>
          <cell r="V821">
            <v>172516</v>
          </cell>
          <cell r="W821" t="str">
            <v>Gwinnett Health System, Inc. And Affiliates</v>
          </cell>
          <cell r="X821" t="str">
            <v>Existing Principal</v>
          </cell>
          <cell r="Y821" t="str">
            <v>Exposure Below $1M; Do Not Score</v>
          </cell>
          <cell r="Z821" t="str">
            <v/>
          </cell>
          <cell r="AA821" t="str">
            <v>United States</v>
          </cell>
        </row>
        <row r="822">
          <cell r="T822">
            <v>781780342</v>
          </cell>
          <cell r="U822" t="str">
            <v>Haizea Investments, S.L.</v>
          </cell>
          <cell r="V822">
            <v>202185</v>
          </cell>
          <cell r="W822" t="str">
            <v>Haizea Investments, S.L.</v>
          </cell>
          <cell r="X822" t="str">
            <v>Existing Principal</v>
          </cell>
          <cell r="Y822" t="str">
            <v>Exposure Below $1M; Do Not Score</v>
          </cell>
          <cell r="Z822" t="str">
            <v>UNASSIGNED</v>
          </cell>
          <cell r="AA822" t="str">
            <v>Spain</v>
          </cell>
          <cell r="AE822" t="str">
            <v>Specialty Commercial</v>
          </cell>
          <cell r="AF822" t="str">
            <v>Insurance &amp; Financial Services</v>
          </cell>
        </row>
        <row r="823">
          <cell r="T823">
            <v>495370412</v>
          </cell>
          <cell r="U823" t="str">
            <v>Hardstone Construction, Inc.</v>
          </cell>
          <cell r="V823">
            <v>140015</v>
          </cell>
          <cell r="W823" t="str">
            <v>Hardstone Construction, Inc.</v>
          </cell>
          <cell r="X823" t="str">
            <v>Existing Principal</v>
          </cell>
          <cell r="Y823" t="str">
            <v>Exposure Below $1M; Do Not Score</v>
          </cell>
          <cell r="Z823" t="str">
            <v>UNASSIGNED</v>
          </cell>
          <cell r="AA823" t="str">
            <v>United States</v>
          </cell>
          <cell r="AE823" t="str">
            <v>Core Commercial</v>
          </cell>
          <cell r="AF823" t="str">
            <v>Engineering &amp; Construction</v>
          </cell>
        </row>
        <row r="824">
          <cell r="T824">
            <v>535402421</v>
          </cell>
          <cell r="U824" t="str">
            <v>Hart InterCivic, Inc.</v>
          </cell>
          <cell r="V824">
            <v>136876</v>
          </cell>
          <cell r="W824" t="str">
            <v>Hart Investment Holding Company, Inc.</v>
          </cell>
          <cell r="X824" t="str">
            <v>Existing Principal</v>
          </cell>
          <cell r="Y824" t="str">
            <v>Exposure Below $1M; Do Not Score</v>
          </cell>
          <cell r="Z824" t="str">
            <v/>
          </cell>
          <cell r="AA824" t="str">
            <v>United States</v>
          </cell>
          <cell r="AE824" t="str">
            <v>Core Commercial</v>
          </cell>
        </row>
        <row r="825">
          <cell r="T825">
            <v>835428621</v>
          </cell>
          <cell r="U825" t="str">
            <v>Healthtronics, Inc.</v>
          </cell>
          <cell r="V825">
            <v>163161</v>
          </cell>
          <cell r="W825" t="str">
            <v>HealthTronics, Inc. (Endo Pharmaceuticals Holdings Inc.)</v>
          </cell>
          <cell r="X825" t="str">
            <v>Existing Principal</v>
          </cell>
          <cell r="Y825" t="str">
            <v>Exposure Below $1M; Do Not Score</v>
          </cell>
          <cell r="Z825" t="str">
            <v/>
          </cell>
          <cell r="AA825" t="str">
            <v>United States</v>
          </cell>
          <cell r="AE825" t="str">
            <v>Core Commercial</v>
          </cell>
        </row>
        <row r="826">
          <cell r="T826">
            <v>61673242</v>
          </cell>
          <cell r="U826" t="str">
            <v>Heavy North Construction</v>
          </cell>
          <cell r="V826">
            <v>197593</v>
          </cell>
          <cell r="W826" t="str">
            <v>Heavy North Construction</v>
          </cell>
          <cell r="X826" t="str">
            <v>Existing Principal</v>
          </cell>
          <cell r="Y826" t="str">
            <v>Exposure Below $1M; Do Not Score</v>
          </cell>
          <cell r="Z826" t="str">
            <v>UNASSIGNED</v>
          </cell>
          <cell r="AA826" t="str">
            <v>Canada</v>
          </cell>
          <cell r="AE826" t="str">
            <v>Specialty Contract</v>
          </cell>
          <cell r="AF826" t="str">
            <v>Engineering &amp; Construction</v>
          </cell>
        </row>
        <row r="827">
          <cell r="T827">
            <v>205339321</v>
          </cell>
          <cell r="U827" t="str">
            <v>HEBREW HOSPITAL HOME, INC.</v>
          </cell>
          <cell r="V827">
            <v>99749</v>
          </cell>
          <cell r="W827" t="str">
            <v>HEBREW HOSPITAL HOME, INC.</v>
          </cell>
          <cell r="X827" t="str">
            <v>Existing Principal</v>
          </cell>
          <cell r="Y827" t="str">
            <v>Exposure Below $1M; Do Not Score</v>
          </cell>
          <cell r="Z827" t="str">
            <v/>
          </cell>
          <cell r="AA827" t="str">
            <v>United States</v>
          </cell>
        </row>
        <row r="828">
          <cell r="T828">
            <v>285427921</v>
          </cell>
          <cell r="U828" t="str">
            <v>Helix Environmental Planning, Inc.</v>
          </cell>
          <cell r="V828">
            <v>162894</v>
          </cell>
          <cell r="W828" t="str">
            <v>Helix Environmental Planning, Inc.</v>
          </cell>
          <cell r="X828" t="str">
            <v>Existing Principal</v>
          </cell>
          <cell r="Y828" t="str">
            <v>Exposure Below $1M; Do Not Score</v>
          </cell>
          <cell r="Z828" t="str">
            <v/>
          </cell>
          <cell r="AA828" t="str">
            <v>United States</v>
          </cell>
          <cell r="AE828" t="str">
            <v>Core Commercial</v>
          </cell>
        </row>
        <row r="829">
          <cell r="T829">
            <v>435509621</v>
          </cell>
          <cell r="U829" t="str">
            <v>HF Chlor Alkali</v>
          </cell>
          <cell r="V829">
            <v>168999</v>
          </cell>
          <cell r="W829" t="str">
            <v>HF Chlor Alkaili</v>
          </cell>
          <cell r="X829" t="str">
            <v>Existing Principal</v>
          </cell>
          <cell r="Y829" t="str">
            <v>Exposure Below $1M; Do Not Score</v>
          </cell>
          <cell r="Z829" t="str">
            <v/>
          </cell>
          <cell r="AA829" t="str">
            <v>United States</v>
          </cell>
        </row>
        <row r="830">
          <cell r="T830">
            <v>751688142</v>
          </cell>
          <cell r="U830" t="str">
            <v>Hive Innovations Inc.</v>
          </cell>
          <cell r="V830">
            <v>198821</v>
          </cell>
          <cell r="W830" t="str">
            <v>Hive Innovations Inc.</v>
          </cell>
          <cell r="X830" t="str">
            <v>Existing Principal</v>
          </cell>
          <cell r="Y830" t="str">
            <v>Exposure Below $1M; Do Not Score</v>
          </cell>
          <cell r="Z830" t="str">
            <v/>
          </cell>
          <cell r="AA830" t="str">
            <v>Canada</v>
          </cell>
          <cell r="AE830" t="str">
            <v>Specialty Contract</v>
          </cell>
        </row>
        <row r="831">
          <cell r="T831">
            <v>956432712</v>
          </cell>
          <cell r="U831" t="str">
            <v>HMS Global Maritime, Inc.</v>
          </cell>
          <cell r="V831">
            <v>184328</v>
          </cell>
          <cell r="W831" t="str">
            <v>HMS Global Maritime, Inc.</v>
          </cell>
          <cell r="X831" t="str">
            <v>Existing Principal</v>
          </cell>
          <cell r="Y831" t="str">
            <v>Exposure Below $1M; Do Not Score</v>
          </cell>
          <cell r="Z831" t="str">
            <v/>
          </cell>
          <cell r="AA831" t="str">
            <v>United States</v>
          </cell>
        </row>
        <row r="832">
          <cell r="T832">
            <v>976416012</v>
          </cell>
          <cell r="U832" t="str">
            <v>HOLIDAY COMPANIES</v>
          </cell>
          <cell r="V832">
            <v>98363</v>
          </cell>
          <cell r="W832" t="str">
            <v>HOLIDAY COMPANIES</v>
          </cell>
          <cell r="X832" t="str">
            <v>Existing Principal</v>
          </cell>
          <cell r="Y832" t="str">
            <v>Exposure Below $1M; Do Not Score</v>
          </cell>
          <cell r="Z832" t="str">
            <v>UNASSIGNED</v>
          </cell>
          <cell r="AA832" t="str">
            <v>United States</v>
          </cell>
          <cell r="AE832" t="str">
            <v>Core Commercial</v>
          </cell>
          <cell r="AF832" t="str">
            <v>Retail</v>
          </cell>
        </row>
        <row r="833">
          <cell r="T833">
            <v>325381421</v>
          </cell>
          <cell r="U833" t="str">
            <v>Holtec International Corporation</v>
          </cell>
          <cell r="V833">
            <v>116251</v>
          </cell>
          <cell r="W833" t="str">
            <v>Holtec International Corporation</v>
          </cell>
          <cell r="X833" t="str">
            <v>Existing Principal</v>
          </cell>
          <cell r="Y833" t="str">
            <v>Exposure Below $1M; Do Not Score</v>
          </cell>
          <cell r="Z833" t="str">
            <v/>
          </cell>
          <cell r="AA833" t="str">
            <v>United States</v>
          </cell>
        </row>
        <row r="834">
          <cell r="T834">
            <v>635339321</v>
          </cell>
          <cell r="U834" t="str">
            <v>HORIBA INTERNATIONAL CORPORATION</v>
          </cell>
          <cell r="V834">
            <v>102612</v>
          </cell>
          <cell r="W834" t="str">
            <v>HORIBA INTERNATIONAL CORPORATION</v>
          </cell>
          <cell r="X834" t="str">
            <v>Existing Principal</v>
          </cell>
          <cell r="Y834" t="str">
            <v>Exposure Below $1M; Do Not Score</v>
          </cell>
          <cell r="Z834" t="str">
            <v/>
          </cell>
          <cell r="AA834" t="str">
            <v>United States</v>
          </cell>
          <cell r="AE834" t="str">
            <v>Core Commercial</v>
          </cell>
        </row>
        <row r="835">
          <cell r="T835">
            <v>261066491</v>
          </cell>
          <cell r="U835" t="str">
            <v>HORIZON BEVERAGE GROUP, INC.</v>
          </cell>
          <cell r="V835">
            <v>100182</v>
          </cell>
          <cell r="W835" t="str">
            <v>HORIZON BEVERAGE GROUP, INC.</v>
          </cell>
          <cell r="X835" t="str">
            <v>Existing Principal</v>
          </cell>
          <cell r="Y835" t="str">
            <v>Exposure Below $1M; Do Not Score</v>
          </cell>
          <cell r="Z835" t="str">
            <v/>
          </cell>
          <cell r="AA835" t="str">
            <v>United States</v>
          </cell>
        </row>
        <row r="836">
          <cell r="T836">
            <v>531767342</v>
          </cell>
          <cell r="U836" t="str">
            <v>HOSPITAL MATER DEI S.A</v>
          </cell>
          <cell r="V836">
            <v>200911</v>
          </cell>
          <cell r="W836" t="str">
            <v>HOSPITAL MATER DEI S.A</v>
          </cell>
          <cell r="X836" t="str">
            <v>Existing Principal</v>
          </cell>
          <cell r="Y836" t="str">
            <v>Exposure Below $1M; Do Not Score</v>
          </cell>
          <cell r="Z836" t="str">
            <v>UNASSIGNED</v>
          </cell>
          <cell r="AA836" t="str">
            <v>Brazil</v>
          </cell>
          <cell r="AE836" t="str">
            <v>Specialty Commercial</v>
          </cell>
          <cell r="AF836" t="str">
            <v>Hospital &amp; Medical Services</v>
          </cell>
        </row>
        <row r="837">
          <cell r="T837">
            <v>225196651</v>
          </cell>
          <cell r="U837" t="str">
            <v>HOUSTON FUEL OIL TERMINAL COMPANY</v>
          </cell>
          <cell r="V837">
            <v>101253</v>
          </cell>
          <cell r="W837" t="str">
            <v>HOUSTON FUEL OIL TERMINAL COMPANY</v>
          </cell>
          <cell r="X837" t="str">
            <v>Existing Principal</v>
          </cell>
          <cell r="Y837" t="str">
            <v>Exposure Below $1M; Do Not Score</v>
          </cell>
          <cell r="Z837" t="str">
            <v>UNASSIGNED</v>
          </cell>
          <cell r="AA837" t="str">
            <v>United States</v>
          </cell>
          <cell r="AE837" t="str">
            <v>Core Commercial</v>
          </cell>
          <cell r="AF837" t="str">
            <v>Oil, Gas &amp; Coal Expl/Prod</v>
          </cell>
        </row>
        <row r="838">
          <cell r="T838">
            <v>182019642</v>
          </cell>
          <cell r="U838" t="str">
            <v>HTB Engineering and Construction</v>
          </cell>
          <cell r="V838">
            <v>205990</v>
          </cell>
          <cell r="W838" t="str">
            <v>HTB Engineering and Construction</v>
          </cell>
          <cell r="X838" t="str">
            <v>Existing Principal</v>
          </cell>
          <cell r="Y838" t="str">
            <v>Exposure Below $1M; Do Not Score</v>
          </cell>
          <cell r="Z838" t="str">
            <v>UNASSIGNED</v>
          </cell>
          <cell r="AA838" t="str">
            <v>Brazil</v>
          </cell>
          <cell r="AE838" t="str">
            <v>Specialty Commercial</v>
          </cell>
          <cell r="AF838" t="str">
            <v>Engineering &amp; Construction</v>
          </cell>
        </row>
        <row r="839">
          <cell r="T839">
            <v>865290851</v>
          </cell>
          <cell r="U839" t="str">
            <v>Hudson Global Resources Management, Inc.</v>
          </cell>
          <cell r="V839">
            <v>125683</v>
          </cell>
          <cell r="W839" t="str">
            <v>Hudson Highland Group</v>
          </cell>
          <cell r="X839" t="str">
            <v>Existing Principal</v>
          </cell>
          <cell r="Y839" t="str">
            <v>Exposure Below $1M; Do Not Score</v>
          </cell>
          <cell r="Z839" t="str">
            <v/>
          </cell>
          <cell r="AA839" t="str">
            <v>United States</v>
          </cell>
          <cell r="AE839" t="str">
            <v>Core Commercial</v>
          </cell>
        </row>
        <row r="840">
          <cell r="T840">
            <v>986404112</v>
          </cell>
          <cell r="U840" t="str">
            <v>Hussmann International Inc.</v>
          </cell>
          <cell r="V840">
            <v>151413</v>
          </cell>
          <cell r="W840" t="str">
            <v>Hussmann International Inc.</v>
          </cell>
          <cell r="X840" t="str">
            <v>Existing Principal</v>
          </cell>
          <cell r="Y840" t="str">
            <v>Exposure Below $1M; Do Not Score</v>
          </cell>
          <cell r="Z840" t="str">
            <v/>
          </cell>
          <cell r="AA840" t="str">
            <v>United States</v>
          </cell>
        </row>
        <row r="841">
          <cell r="T841">
            <v>721876242</v>
          </cell>
          <cell r="U841" t="str">
            <v>Hydro ECI Inc.</v>
          </cell>
          <cell r="V841">
            <v>202718</v>
          </cell>
          <cell r="W841" t="str">
            <v>Hydro ECI Inc.</v>
          </cell>
          <cell r="X841" t="str">
            <v>Existing Principal</v>
          </cell>
          <cell r="Y841" t="str">
            <v>Exposure Below $1M; Do Not Score</v>
          </cell>
          <cell r="Z841" t="str">
            <v>ELECTRICAL EQUIPMENT</v>
          </cell>
          <cell r="AA841" t="str">
            <v>Canada</v>
          </cell>
          <cell r="AB841" t="str">
            <v>CAN1284</v>
          </cell>
          <cell r="AD841">
            <v>302993</v>
          </cell>
          <cell r="AE841" t="str">
            <v>Specialty Contract</v>
          </cell>
          <cell r="AF841" t="str">
            <v>Electronics &amp; Semiconductor</v>
          </cell>
        </row>
        <row r="842">
          <cell r="T842">
            <v>356447812</v>
          </cell>
          <cell r="U842" t="str">
            <v>HYPERMARCAS S.A</v>
          </cell>
          <cell r="V842">
            <v>185646</v>
          </cell>
          <cell r="W842" t="str">
            <v>HYPERMARCAS S.A</v>
          </cell>
          <cell r="X842" t="str">
            <v>Existing Principal</v>
          </cell>
          <cell r="Y842" t="str">
            <v>Exposure Below $1M; Do Not Score</v>
          </cell>
          <cell r="Z842" t="str">
            <v>UNASSIGNED</v>
          </cell>
          <cell r="AA842" t="str">
            <v>Brazil</v>
          </cell>
          <cell r="AE842" t="str">
            <v>Specialty Commercial</v>
          </cell>
          <cell r="AF842" t="str">
            <v>Drug &amp; Pharmacy Services</v>
          </cell>
        </row>
        <row r="843">
          <cell r="T843">
            <v>575456721</v>
          </cell>
          <cell r="U843" t="str">
            <v>Hyundai Rotem USA Corporation</v>
          </cell>
          <cell r="V843">
            <v>106416</v>
          </cell>
          <cell r="W843" t="str">
            <v>Hyundai Rotem</v>
          </cell>
          <cell r="X843" t="str">
            <v>Existing Principal</v>
          </cell>
          <cell r="Y843" t="str">
            <v>Exposure Below $1M; Do Not Score</v>
          </cell>
          <cell r="Z843" t="str">
            <v>TRANSPORTATION EQUIPMENT</v>
          </cell>
          <cell r="AA843" t="str">
            <v>United States</v>
          </cell>
        </row>
        <row r="844">
          <cell r="T844">
            <v>936715922</v>
          </cell>
          <cell r="U844" t="str">
            <v>Hyundai Samho Heavy Industries Co, Ltd</v>
          </cell>
          <cell r="V844">
            <v>166598</v>
          </cell>
          <cell r="W844" t="str">
            <v>Hyundai Samho Heavy Industries Co., Ltd</v>
          </cell>
          <cell r="X844" t="str">
            <v>Existing Principal</v>
          </cell>
          <cell r="Y844" t="str">
            <v>Score it</v>
          </cell>
          <cell r="Z844" t="str">
            <v>TRANSPORTATION EQUIPMENT</v>
          </cell>
          <cell r="AA844" t="str">
            <v>Korea</v>
          </cell>
          <cell r="AB844" t="str">
            <v>APAC1057</v>
          </cell>
          <cell r="AC844" t="str">
            <v>None - Private</v>
          </cell>
        </row>
        <row r="845">
          <cell r="T845">
            <v>41718942</v>
          </cell>
          <cell r="U845" t="str">
            <v>I.D.E. Technologies Ltd.</v>
          </cell>
          <cell r="V845">
            <v>198924</v>
          </cell>
          <cell r="W845" t="str">
            <v>I.D.E. Technologies Ltd.</v>
          </cell>
          <cell r="X845" t="str">
            <v>Existing Principal</v>
          </cell>
          <cell r="Y845" t="str">
            <v>Exposure Below $1M; Do Not Score</v>
          </cell>
          <cell r="Z845" t="str">
            <v>UNASSIGNED</v>
          </cell>
          <cell r="AA845" t="str">
            <v>Israel</v>
          </cell>
          <cell r="AE845" t="str">
            <v>Specialty Contract</v>
          </cell>
          <cell r="AF845" t="str">
            <v>Electric, Gas &amp; Water Utilities</v>
          </cell>
        </row>
        <row r="846">
          <cell r="T846">
            <v>109255532</v>
          </cell>
          <cell r="U846" t="str">
            <v>IC Ictas Insaat Sanayi Ve Ticaret A.S.</v>
          </cell>
          <cell r="V846">
            <v>195089</v>
          </cell>
          <cell r="W846" t="str">
            <v>IC Holdings</v>
          </cell>
          <cell r="X846" t="str">
            <v>Existing Principal</v>
          </cell>
          <cell r="Y846" t="str">
            <v>Exposure Below $1M; Do Not Score</v>
          </cell>
          <cell r="Z846" t="str">
            <v>UNASSIGNED</v>
          </cell>
          <cell r="AA846" t="str">
            <v>Turkey</v>
          </cell>
          <cell r="AE846" t="str">
            <v>Specialty Contract</v>
          </cell>
          <cell r="AF846" t="str">
            <v>Engineering &amp; Construction</v>
          </cell>
        </row>
        <row r="847">
          <cell r="T847">
            <v>366437612</v>
          </cell>
          <cell r="U847" t="str">
            <v>ICCILA LTDA</v>
          </cell>
          <cell r="V847">
            <v>185652</v>
          </cell>
          <cell r="W847" t="str">
            <v>ICCILA LTDA</v>
          </cell>
          <cell r="X847" t="str">
            <v>Existing Principal</v>
          </cell>
          <cell r="Y847" t="str">
            <v>Exposure Below $1M; Do Not Score</v>
          </cell>
          <cell r="Z847" t="str">
            <v/>
          </cell>
          <cell r="AA847" t="str">
            <v>Brazil</v>
          </cell>
        </row>
        <row r="848">
          <cell r="T848">
            <v>316390912</v>
          </cell>
          <cell r="U848" t="str">
            <v>Idaho Forest Group LLC</v>
          </cell>
          <cell r="V848">
            <v>183541</v>
          </cell>
          <cell r="W848" t="str">
            <v>Idaho Forest Group LLC</v>
          </cell>
          <cell r="X848" t="str">
            <v>Existing Principal</v>
          </cell>
          <cell r="Y848" t="str">
            <v>Exposure Below $1M; Do Not Score</v>
          </cell>
          <cell r="Z848" t="str">
            <v>UNASSIGNED</v>
          </cell>
          <cell r="AA848" t="str">
            <v>United States</v>
          </cell>
          <cell r="AE848" t="str">
            <v>Core Commercial</v>
          </cell>
          <cell r="AF848" t="str">
            <v>Building Materials</v>
          </cell>
        </row>
        <row r="849">
          <cell r="T849">
            <v>785372421</v>
          </cell>
          <cell r="U849" t="str">
            <v>Idemitsu Apollo Corporation</v>
          </cell>
          <cell r="V849">
            <v>117374</v>
          </cell>
          <cell r="W849" t="str">
            <v>Idemitsu Apollo Corporation</v>
          </cell>
          <cell r="X849" t="str">
            <v>Existing Principal</v>
          </cell>
          <cell r="Y849" t="str">
            <v>Exposure Below $1M; Do Not Score</v>
          </cell>
          <cell r="Z849" t="str">
            <v/>
          </cell>
          <cell r="AA849" t="str">
            <v>United States</v>
          </cell>
          <cell r="AE849" t="str">
            <v>Core Commercial</v>
          </cell>
        </row>
        <row r="850">
          <cell r="T850">
            <v>901907542</v>
          </cell>
          <cell r="U850" t="str">
            <v>IMAB GROUP SPA</v>
          </cell>
          <cell r="V850">
            <v>206816</v>
          </cell>
          <cell r="W850" t="str">
            <v>IMAB GROUP SPA</v>
          </cell>
          <cell r="X850" t="str">
            <v>Existing Principal</v>
          </cell>
          <cell r="Y850" t="str">
            <v>Exposure Below $1M; Do Not Score</v>
          </cell>
          <cell r="Z850" t="str">
            <v>UNASSIGNED</v>
          </cell>
          <cell r="AA850" t="str">
            <v>Italy</v>
          </cell>
          <cell r="AE850" t="str">
            <v>Specialty Contract</v>
          </cell>
          <cell r="AF850" t="str">
            <v>Retail</v>
          </cell>
        </row>
        <row r="851">
          <cell r="T851">
            <v>331066291</v>
          </cell>
          <cell r="U851" t="str">
            <v>IMPERIAL SUGAR COMPANY</v>
          </cell>
          <cell r="V851">
            <v>100740</v>
          </cell>
          <cell r="W851" t="str">
            <v>IMPERIAL SUGAR COMPANY</v>
          </cell>
          <cell r="X851" t="str">
            <v>Existing Principal</v>
          </cell>
          <cell r="Y851" t="str">
            <v>Exposure Below $1M; Do Not Score</v>
          </cell>
          <cell r="Z851" t="str">
            <v/>
          </cell>
          <cell r="AA851" t="str">
            <v>United States</v>
          </cell>
        </row>
        <row r="852">
          <cell r="T852">
            <v>201818142</v>
          </cell>
          <cell r="U852" t="str">
            <v>Impulsora Tlaxcalteca de Industrias</v>
          </cell>
          <cell r="V852">
            <v>201162</v>
          </cell>
          <cell r="W852" t="str">
            <v>Impulsora Tlaxcalteca de Industrias</v>
          </cell>
          <cell r="X852" t="str">
            <v>Existing Principal</v>
          </cell>
          <cell r="Y852" t="str">
            <v>Exposure Below $1M; Do Not Score</v>
          </cell>
          <cell r="Z852" t="str">
            <v>CONSTRUCTION</v>
          </cell>
          <cell r="AA852" t="str">
            <v>Mexico</v>
          </cell>
          <cell r="AB852" t="str">
            <v>MEX1058</v>
          </cell>
          <cell r="AD852">
            <v>300245</v>
          </cell>
          <cell r="AE852" t="str">
            <v>Specialty Contract</v>
          </cell>
          <cell r="AF852" t="str">
            <v>Engineering &amp; Construction</v>
          </cell>
        </row>
        <row r="853">
          <cell r="T853">
            <v>122103242</v>
          </cell>
          <cell r="U853" t="str">
            <v>Inception Exploration Ltd.</v>
          </cell>
          <cell r="V853">
            <v>208633</v>
          </cell>
          <cell r="W853" t="str">
            <v>Inception Exploration Ltd.</v>
          </cell>
          <cell r="X853" t="str">
            <v>Existing Principal</v>
          </cell>
          <cell r="Y853" t="str">
            <v>Exposure Below $1M; Do Not Score</v>
          </cell>
          <cell r="Z853" t="str">
            <v/>
          </cell>
          <cell r="AA853" t="str">
            <v>Canada</v>
          </cell>
          <cell r="AE853" t="str">
            <v>Specialty Commercial</v>
          </cell>
        </row>
        <row r="854">
          <cell r="T854">
            <v>479159332</v>
          </cell>
          <cell r="U854" t="str">
            <v>Industria Nacional de Gaseosas, S.A.</v>
          </cell>
          <cell r="V854">
            <v>190861</v>
          </cell>
          <cell r="W854" t="str">
            <v>Industria Nacional de Gaseosas, S.A.</v>
          </cell>
          <cell r="X854" t="str">
            <v>Existing Principal</v>
          </cell>
          <cell r="Y854" t="str">
            <v>Exposure Below $1M; Do Not Score</v>
          </cell>
          <cell r="Z854" t="str">
            <v/>
          </cell>
          <cell r="AA854" t="str">
            <v>Colombia</v>
          </cell>
        </row>
        <row r="855">
          <cell r="T855">
            <v>319296032</v>
          </cell>
          <cell r="U855" t="str">
            <v>Inertia Environmental Inc.</v>
          </cell>
          <cell r="V855">
            <v>196964</v>
          </cell>
          <cell r="W855" t="str">
            <v>Inertia Environmental Inc.</v>
          </cell>
          <cell r="X855" t="str">
            <v>Existing Principal</v>
          </cell>
          <cell r="Y855" t="str">
            <v>Exposure Below $1M; Do Not Score</v>
          </cell>
          <cell r="Z855" t="str">
            <v/>
          </cell>
          <cell r="AA855" t="str">
            <v>Canada</v>
          </cell>
          <cell r="AE855" t="str">
            <v>Specialty Contract</v>
          </cell>
        </row>
        <row r="856">
          <cell r="T856">
            <v>225324921</v>
          </cell>
          <cell r="U856" t="str">
            <v>INFOGROUP, Inc.</v>
          </cell>
          <cell r="V856">
            <v>95428</v>
          </cell>
          <cell r="W856" t="str">
            <v>INFOGROUP, Inc.</v>
          </cell>
          <cell r="X856" t="str">
            <v>Existing Principal</v>
          </cell>
          <cell r="Y856" t="str">
            <v>Exposure Below $1M; Do Not Score</v>
          </cell>
          <cell r="Z856" t="str">
            <v/>
          </cell>
          <cell r="AA856" t="str">
            <v>United States</v>
          </cell>
          <cell r="AE856" t="str">
            <v>Core Commercial</v>
          </cell>
        </row>
        <row r="857">
          <cell r="T857">
            <v>532103242</v>
          </cell>
          <cell r="U857" t="str">
            <v>Ingenieria y Tecnica del Transporte Tria S.A</v>
          </cell>
          <cell r="V857">
            <v>209563</v>
          </cell>
          <cell r="W857" t="str">
            <v>Ingenieria y Tecnica del Transporte Tria S.A</v>
          </cell>
          <cell r="X857" t="str">
            <v>Existing Principal</v>
          </cell>
          <cell r="Y857" t="str">
            <v>Exposure Below $1M; Do Not Score</v>
          </cell>
          <cell r="Z857" t="str">
            <v>UNASSIGNED</v>
          </cell>
          <cell r="AA857" t="str">
            <v>Spain</v>
          </cell>
          <cell r="AE857" t="str">
            <v>Specialty Contract</v>
          </cell>
          <cell r="AF857" t="str">
            <v>Engineering &amp; Construction</v>
          </cell>
        </row>
        <row r="858">
          <cell r="T858">
            <v>591902642</v>
          </cell>
          <cell r="U858" t="str">
            <v>InnerSea Discoveries Alaska, Inc.</v>
          </cell>
          <cell r="V858">
            <v>204060</v>
          </cell>
          <cell r="W858" t="str">
            <v>InnerSea Discoveries Alaska, Inc.</v>
          </cell>
          <cell r="X858" t="str">
            <v>Existing Principal</v>
          </cell>
          <cell r="Y858" t="str">
            <v>Exposure Below $1M; Do Not Score</v>
          </cell>
          <cell r="Z858" t="str">
            <v>UNASSIGNED</v>
          </cell>
          <cell r="AA858" t="str">
            <v>United States</v>
          </cell>
          <cell r="AE858" t="str">
            <v>Core Commercial</v>
          </cell>
          <cell r="AF858" t="str">
            <v>Hospitality &amp; Gaming</v>
          </cell>
        </row>
        <row r="859">
          <cell r="T859">
            <v>152016642</v>
          </cell>
          <cell r="U859" t="str">
            <v>Innova Global Ltd.</v>
          </cell>
          <cell r="V859">
            <v>205954</v>
          </cell>
          <cell r="W859" t="str">
            <v>Innova Global Ltd.</v>
          </cell>
          <cell r="X859" t="str">
            <v>Existing Principal</v>
          </cell>
          <cell r="Y859" t="str">
            <v>Exposure Below $1M; Do Not Score</v>
          </cell>
          <cell r="Z859" t="str">
            <v/>
          </cell>
          <cell r="AA859" t="str">
            <v>United States</v>
          </cell>
          <cell r="AE859" t="str">
            <v>Core Commercial</v>
          </cell>
        </row>
        <row r="860">
          <cell r="T860">
            <v>245581321</v>
          </cell>
          <cell r="U860" t="str">
            <v>The Institute of Electrical and Electronics Engineers, Inc.</v>
          </cell>
          <cell r="V860">
            <v>175170</v>
          </cell>
          <cell r="W860" t="str">
            <v>Institute of Electrical and Electronics Engineers</v>
          </cell>
          <cell r="X860" t="str">
            <v>Existing Principal</v>
          </cell>
          <cell r="Y860" t="str">
            <v>Exposure Below $1M; Do Not Score</v>
          </cell>
          <cell r="Z860" t="str">
            <v/>
          </cell>
          <cell r="AA860" t="str">
            <v>United States</v>
          </cell>
        </row>
        <row r="861">
          <cell r="T861">
            <v>752017542</v>
          </cell>
          <cell r="U861" t="str">
            <v>Instituto Presbiteriano Mackenzie</v>
          </cell>
          <cell r="V861">
            <v>206650</v>
          </cell>
          <cell r="W861" t="str">
            <v>Instituto Presbiteriano Mackenzie</v>
          </cell>
          <cell r="X861" t="str">
            <v>Existing Principal</v>
          </cell>
          <cell r="Y861" t="str">
            <v>Exposure Below $1M; Do Not Score</v>
          </cell>
          <cell r="Z861" t="str">
            <v>UNASSIGNED</v>
          </cell>
          <cell r="AA861" t="str">
            <v>Brazil</v>
          </cell>
          <cell r="AE861" t="str">
            <v>Specialty Commercial</v>
          </cell>
          <cell r="AF861" t="str">
            <v>Unassigned</v>
          </cell>
        </row>
        <row r="862">
          <cell r="T862">
            <v>741672342</v>
          </cell>
          <cell r="U862" t="str">
            <v>INTECH ENGENHARIA LTDA</v>
          </cell>
          <cell r="V862">
            <v>197835</v>
          </cell>
          <cell r="W862" t="str">
            <v>INTECH ENGENHARIA LTDA</v>
          </cell>
          <cell r="X862" t="str">
            <v>Existing Principal</v>
          </cell>
          <cell r="Y862" t="str">
            <v>Exposure Below $1M; Do Not Score</v>
          </cell>
          <cell r="Z862" t="str">
            <v/>
          </cell>
          <cell r="AA862" t="str">
            <v>Brazil</v>
          </cell>
          <cell r="AE862" t="str">
            <v>Specialty Contract</v>
          </cell>
        </row>
        <row r="863">
          <cell r="T863">
            <v>251717242</v>
          </cell>
          <cell r="U863" t="str">
            <v>Integro Building Systems Inc.</v>
          </cell>
          <cell r="V863">
            <v>199049</v>
          </cell>
          <cell r="W863" t="str">
            <v>Integro Building Systems Inc.</v>
          </cell>
          <cell r="X863" t="str">
            <v>Existing Principal</v>
          </cell>
          <cell r="Y863" t="str">
            <v>Exposure Below $1M; Do Not Score</v>
          </cell>
          <cell r="Z863" t="str">
            <v>UNASSIGNED</v>
          </cell>
          <cell r="AA863" t="str">
            <v>Canada</v>
          </cell>
          <cell r="AE863" t="str">
            <v>Specialty Contract</v>
          </cell>
          <cell r="AF863" t="str">
            <v>Engineering &amp; Construction</v>
          </cell>
        </row>
        <row r="864">
          <cell r="T864">
            <v>899279132</v>
          </cell>
          <cell r="U864" t="str">
            <v>Intelligent Imaging Systems Inc</v>
          </cell>
          <cell r="V864">
            <v>197552</v>
          </cell>
          <cell r="W864" t="str">
            <v>Intelligent Imaging Systems Inc</v>
          </cell>
          <cell r="X864" t="str">
            <v>Existing Principal</v>
          </cell>
          <cell r="Y864" t="str">
            <v>Exposure Below $1M; Do Not Score</v>
          </cell>
          <cell r="Z864" t="str">
            <v>UNASSIGNED</v>
          </cell>
          <cell r="AA864" t="str">
            <v>Canada</v>
          </cell>
          <cell r="AE864" t="str">
            <v>Specialty Contract</v>
          </cell>
          <cell r="AF864" t="str">
            <v>Computer Hardware, Software</v>
          </cell>
        </row>
        <row r="865">
          <cell r="T865">
            <v>946414112</v>
          </cell>
          <cell r="U865" t="str">
            <v>Interlock Industries, Inc.</v>
          </cell>
          <cell r="V865">
            <v>140159</v>
          </cell>
          <cell r="W865" t="str">
            <v>Interlock Industries, Inc.</v>
          </cell>
          <cell r="X865" t="str">
            <v>Existing Principal</v>
          </cell>
          <cell r="Y865" t="str">
            <v>Exposure Below $1M; Do Not Score</v>
          </cell>
          <cell r="Z865" t="str">
            <v/>
          </cell>
          <cell r="AA865" t="str">
            <v>United States</v>
          </cell>
        </row>
        <row r="866">
          <cell r="T866">
            <v>236439112</v>
          </cell>
          <cell r="U866" t="str">
            <v>Intertug Investments Holding S.A</v>
          </cell>
          <cell r="V866">
            <v>185556</v>
          </cell>
          <cell r="W866" t="str">
            <v>Intertug Investments Holding S.A</v>
          </cell>
          <cell r="X866" t="str">
            <v>Existing Principal</v>
          </cell>
          <cell r="Y866" t="str">
            <v>Exposure Below $1M; Do Not Score</v>
          </cell>
          <cell r="Z866" t="str">
            <v/>
          </cell>
          <cell r="AA866" t="str">
            <v>Panama</v>
          </cell>
        </row>
        <row r="867">
          <cell r="T867">
            <v>356331212</v>
          </cell>
          <cell r="U867" t="str">
            <v>InTouch Technologies, Inc.</v>
          </cell>
          <cell r="V867">
            <v>181151</v>
          </cell>
          <cell r="W867" t="str">
            <v>InTouch Technologies, Inc.</v>
          </cell>
          <cell r="X867" t="str">
            <v>Existing Principal</v>
          </cell>
          <cell r="Y867" t="str">
            <v>Exposure Below $1M; Do Not Score</v>
          </cell>
          <cell r="Z867" t="str">
            <v/>
          </cell>
          <cell r="AA867" t="str">
            <v>United States</v>
          </cell>
        </row>
        <row r="868">
          <cell r="T868">
            <v>791817342</v>
          </cell>
          <cell r="U868" t="str">
            <v>Invecture Group, S.A. de C.V.</v>
          </cell>
          <cell r="V868">
            <v>202758</v>
          </cell>
          <cell r="W868" t="str">
            <v>Invecture Group, S.A. de C.V.</v>
          </cell>
          <cell r="X868" t="str">
            <v>Existing Principal</v>
          </cell>
          <cell r="Y868" t="str">
            <v>Exposure Below $1M; Do Not Score</v>
          </cell>
          <cell r="Z868" t="str">
            <v>UNASSIGNED</v>
          </cell>
          <cell r="AA868" t="str">
            <v>Mexico</v>
          </cell>
          <cell r="AE868" t="str">
            <v>Specialty Commercial</v>
          </cell>
          <cell r="AF868" t="str">
            <v>Metals &amp; Mining Industry</v>
          </cell>
        </row>
        <row r="869">
          <cell r="T869">
            <v>709203732</v>
          </cell>
          <cell r="U869" t="str">
            <v>Invenergy Wind LLC</v>
          </cell>
          <cell r="V869">
            <v>193296</v>
          </cell>
          <cell r="W869" t="str">
            <v>Invenergy Renewables LLC</v>
          </cell>
          <cell r="X869" t="str">
            <v>Existing Principal</v>
          </cell>
          <cell r="Y869" t="str">
            <v>Exposure Below $1M; Do Not Score</v>
          </cell>
          <cell r="Z869" t="str">
            <v>UNASSIGNED</v>
          </cell>
          <cell r="AA869" t="str">
            <v>United States</v>
          </cell>
          <cell r="AE869" t="str">
            <v>Core Commercial</v>
          </cell>
          <cell r="AF869" t="str">
            <v>Electric, Gas &amp; Water Utilities</v>
          </cell>
        </row>
        <row r="870">
          <cell r="T870">
            <v>59291332</v>
          </cell>
          <cell r="U870" t="str">
            <v>IT International Telecom Inc</v>
          </cell>
          <cell r="V870">
            <v>192317</v>
          </cell>
          <cell r="W870" t="str">
            <v>IT Telecom</v>
          </cell>
          <cell r="X870" t="str">
            <v>Existing Principal</v>
          </cell>
          <cell r="Y870" t="str">
            <v>Exposure Below $1M; Do Not Score</v>
          </cell>
          <cell r="Z870" t="str">
            <v>TELEPHONE</v>
          </cell>
          <cell r="AA870" t="str">
            <v>Canada</v>
          </cell>
          <cell r="AE870" t="str">
            <v>Specialty Contract</v>
          </cell>
          <cell r="AF870" t="str">
            <v>Telecom Equipment &amp; Utility Services</v>
          </cell>
        </row>
        <row r="871">
          <cell r="T871">
            <v>366537512</v>
          </cell>
          <cell r="U871" t="str">
            <v>ITATIAIA M VEIS S.A</v>
          </cell>
          <cell r="V871">
            <v>188985</v>
          </cell>
          <cell r="W871" t="str">
            <v>ITATIAIA M VEIS S.A</v>
          </cell>
          <cell r="X871" t="str">
            <v>Existing Principal</v>
          </cell>
          <cell r="Y871" t="str">
            <v>Exposure Below $1M; Do Not Score</v>
          </cell>
          <cell r="Z871" t="str">
            <v/>
          </cell>
          <cell r="AA871" t="str">
            <v>Brazil</v>
          </cell>
          <cell r="AE871" t="str">
            <v>Specialty Commercial</v>
          </cell>
        </row>
        <row r="872">
          <cell r="T872">
            <v>221672342</v>
          </cell>
          <cell r="U872" t="str">
            <v>ITAUSA - INVESTIMENTOS ITAU S.A</v>
          </cell>
          <cell r="V872">
            <v>197614</v>
          </cell>
          <cell r="W872" t="str">
            <v>ITAUSA - INVESTIMENTOS ITAU S.A</v>
          </cell>
          <cell r="X872" t="str">
            <v>Existing Principal</v>
          </cell>
          <cell r="Y872" t="str">
            <v>Exposure Below $1M; Do Not Score</v>
          </cell>
          <cell r="Z872" t="str">
            <v>UNASSIGNED</v>
          </cell>
          <cell r="AA872" t="str">
            <v>Brazil</v>
          </cell>
          <cell r="AE872" t="str">
            <v>Specialty Commercial</v>
          </cell>
          <cell r="AF872" t="str">
            <v>Insurance &amp; Financial Services</v>
          </cell>
        </row>
        <row r="873">
          <cell r="T873">
            <v>781763242</v>
          </cell>
          <cell r="U873" t="str">
            <v>Itinera S.p.A.</v>
          </cell>
          <cell r="V873">
            <v>202174</v>
          </cell>
          <cell r="W873" t="str">
            <v>Itinera S.p.A.</v>
          </cell>
          <cell r="X873" t="str">
            <v>Existing Principal</v>
          </cell>
          <cell r="Y873" t="str">
            <v>Exposure Below $1M; Do Not Score</v>
          </cell>
          <cell r="Z873" t="str">
            <v>UNASSIGNED</v>
          </cell>
          <cell r="AA873" t="str">
            <v>Italy</v>
          </cell>
          <cell r="AE873" t="str">
            <v>Specialty Contract</v>
          </cell>
          <cell r="AF873" t="str">
            <v>Engineering &amp; Construction</v>
          </cell>
        </row>
        <row r="874">
          <cell r="T874">
            <v>265392921</v>
          </cell>
          <cell r="U874" t="str">
            <v>Ivanhoe Cambridge Inc,</v>
          </cell>
          <cell r="V874">
            <v>118031</v>
          </cell>
          <cell r="W874" t="str">
            <v>Ivanhoe Cambridge Inc.</v>
          </cell>
          <cell r="X874" t="str">
            <v>Existing Principal</v>
          </cell>
          <cell r="Y874" t="str">
            <v>Exposure Below $1M; Do Not Score</v>
          </cell>
          <cell r="Z874" t="str">
            <v/>
          </cell>
          <cell r="AA874" t="str">
            <v>Canada</v>
          </cell>
        </row>
        <row r="875">
          <cell r="T875">
            <v>171820242</v>
          </cell>
          <cell r="U875" t="str">
            <v>J Malucelli Construtora de Obras S/A</v>
          </cell>
          <cell r="V875">
            <v>201155</v>
          </cell>
          <cell r="W875" t="str">
            <v>J Malucelli Construtora de Obras S/A</v>
          </cell>
          <cell r="X875" t="str">
            <v>Existing Principal</v>
          </cell>
          <cell r="Y875" t="str">
            <v>Exposure Below $1M; Do Not Score</v>
          </cell>
          <cell r="Z875" t="str">
            <v>UNASSIGNED</v>
          </cell>
          <cell r="AA875" t="str">
            <v>Brazil</v>
          </cell>
          <cell r="AE875" t="str">
            <v>Specialty Contract</v>
          </cell>
          <cell r="AF875" t="str">
            <v>Engineering &amp; Construction</v>
          </cell>
        </row>
        <row r="876">
          <cell r="T876">
            <v>976410512</v>
          </cell>
          <cell r="U876" t="str">
            <v>J.D. HEISKELL HOLDINGS, LLC</v>
          </cell>
          <cell r="V876">
            <v>88567</v>
          </cell>
          <cell r="W876" t="str">
            <v>J.D. HEISKELL HOLDINGS, LLC</v>
          </cell>
          <cell r="X876" t="str">
            <v>Existing Principal</v>
          </cell>
          <cell r="Y876" t="str">
            <v>Exposure Below $1M; Do Not Score</v>
          </cell>
          <cell r="Z876" t="str">
            <v/>
          </cell>
          <cell r="AA876" t="str">
            <v>United States</v>
          </cell>
        </row>
        <row r="877">
          <cell r="T877">
            <v>906552212</v>
          </cell>
          <cell r="U877" t="str">
            <v>Jabil Circuit Inc</v>
          </cell>
          <cell r="V877">
            <v>190569</v>
          </cell>
          <cell r="W877" t="str">
            <v>Jabil Circuit Inc</v>
          </cell>
          <cell r="X877" t="str">
            <v>Existing Principal</v>
          </cell>
          <cell r="Y877" t="str">
            <v>Exposure Below $1M; Do Not Score</v>
          </cell>
          <cell r="Z877" t="str">
            <v>UNASSIGNED</v>
          </cell>
          <cell r="AA877" t="str">
            <v>United States</v>
          </cell>
          <cell r="AE877" t="str">
            <v>Core Commercial</v>
          </cell>
          <cell r="AF877" t="str">
            <v>Machinery &amp; Industrial</v>
          </cell>
        </row>
        <row r="878">
          <cell r="T878">
            <v>199239432</v>
          </cell>
          <cell r="U878" t="str">
            <v>JDS Energy</v>
          </cell>
          <cell r="V878">
            <v>194454</v>
          </cell>
          <cell r="W878" t="str">
            <v>JDS Energy</v>
          </cell>
          <cell r="X878" t="str">
            <v>Existing Principal</v>
          </cell>
          <cell r="Y878" t="str">
            <v>Exposure Below $1M; Do Not Score</v>
          </cell>
          <cell r="Z878" t="str">
            <v>UNASSIGNED</v>
          </cell>
          <cell r="AA878" t="str">
            <v>Canada</v>
          </cell>
          <cell r="AE878" t="str">
            <v>Specialty Contract</v>
          </cell>
          <cell r="AF878" t="str">
            <v>Metals &amp; Mining Industry</v>
          </cell>
        </row>
        <row r="879">
          <cell r="T879">
            <v>215058821</v>
          </cell>
          <cell r="U879" t="str">
            <v>JGC Corp.</v>
          </cell>
          <cell r="V879">
            <v>26645</v>
          </cell>
          <cell r="W879" t="str">
            <v>JGC Corp.</v>
          </cell>
          <cell r="X879" t="str">
            <v>Existing Principal</v>
          </cell>
          <cell r="Y879" t="str">
            <v>Exposure Below $1M; Do Not Score</v>
          </cell>
          <cell r="Z879" t="str">
            <v>UNASSIGNED</v>
          </cell>
          <cell r="AA879" t="str">
            <v>Japan</v>
          </cell>
          <cell r="AE879" t="str">
            <v>Specialty Contract</v>
          </cell>
          <cell r="AF879" t="str">
            <v>Engineering &amp; Construction</v>
          </cell>
        </row>
        <row r="880">
          <cell r="T880">
            <v>939278632</v>
          </cell>
          <cell r="U880" t="str">
            <v>JJ Trucking</v>
          </cell>
          <cell r="V880">
            <v>199494</v>
          </cell>
          <cell r="W880" t="str">
            <v>JJ Trucking</v>
          </cell>
          <cell r="X880" t="str">
            <v>Existing Principal</v>
          </cell>
          <cell r="Y880" t="str">
            <v>Exposure Below $1M; Do Not Score</v>
          </cell>
          <cell r="Z880" t="str">
            <v>UNASSIGNED</v>
          </cell>
          <cell r="AA880" t="str">
            <v>Canada</v>
          </cell>
          <cell r="AE880" t="str">
            <v>Specialty Contract</v>
          </cell>
          <cell r="AF880" t="str">
            <v>Rail, Trucking &amp; Transport Services</v>
          </cell>
        </row>
        <row r="881">
          <cell r="T881">
            <v>956435512</v>
          </cell>
          <cell r="U881" t="str">
            <v>JJC Contratistas Generales</v>
          </cell>
          <cell r="V881">
            <v>184929</v>
          </cell>
          <cell r="W881" t="str">
            <v>JJC Contratistas Generales</v>
          </cell>
          <cell r="X881" t="str">
            <v>Existing Principal</v>
          </cell>
          <cell r="Y881" t="str">
            <v>Exposure Below $1M; Do Not Score</v>
          </cell>
          <cell r="Z881" t="str">
            <v/>
          </cell>
          <cell r="AA881" t="str">
            <v>Peru</v>
          </cell>
        </row>
        <row r="882">
          <cell r="T882">
            <v>806442612</v>
          </cell>
          <cell r="U882" t="str">
            <v>JMALUCELLI CONCESS ES S.A</v>
          </cell>
          <cell r="V882">
            <v>187507</v>
          </cell>
          <cell r="W882" t="str">
            <v>JMALUCELLI S.A</v>
          </cell>
          <cell r="X882" t="str">
            <v>Existing Principal</v>
          </cell>
          <cell r="Y882" t="str">
            <v>Exposure Below $1M; Do Not Score</v>
          </cell>
          <cell r="Z882" t="str">
            <v/>
          </cell>
          <cell r="AA882" t="str">
            <v>Brazil</v>
          </cell>
        </row>
        <row r="883">
          <cell r="T883">
            <v>441713742</v>
          </cell>
          <cell r="U883" t="str">
            <v>Jock's Blasting &amp; Son Ltd.</v>
          </cell>
          <cell r="V883">
            <v>199151</v>
          </cell>
          <cell r="W883" t="str">
            <v>Jock's Blasting &amp; Son Ltd.</v>
          </cell>
          <cell r="X883" t="str">
            <v>Existing Principal</v>
          </cell>
          <cell r="Y883" t="str">
            <v>Exposure Below $1M; Do Not Score</v>
          </cell>
          <cell r="Z883" t="str">
            <v>UNASSIGNED</v>
          </cell>
          <cell r="AA883" t="str">
            <v>Canada</v>
          </cell>
          <cell r="AE883" t="str">
            <v>Specialty Commercial</v>
          </cell>
          <cell r="AF883" t="str">
            <v>Engineering &amp; Construction</v>
          </cell>
        </row>
        <row r="884">
          <cell r="T884">
            <v>945569621</v>
          </cell>
          <cell r="U884" t="str">
            <v>Joe's Jeans Inc.</v>
          </cell>
          <cell r="V884">
            <v>175035</v>
          </cell>
          <cell r="W884" t="str">
            <v>Joe's Jeans Inc.</v>
          </cell>
          <cell r="X884" t="str">
            <v>Existing Principal</v>
          </cell>
          <cell r="Y884" t="str">
            <v>Exposure Below $1M; Do Not Score</v>
          </cell>
          <cell r="Z884" t="str">
            <v/>
          </cell>
          <cell r="AA884" t="str">
            <v>United States</v>
          </cell>
          <cell r="AE884" t="str">
            <v>Core Commercial</v>
          </cell>
        </row>
        <row r="885">
          <cell r="T885">
            <v>516338912</v>
          </cell>
          <cell r="U885" t="str">
            <v>Mitchell's Oil Field Services</v>
          </cell>
          <cell r="V885">
            <v>181460</v>
          </cell>
          <cell r="W885" t="str">
            <v>John Wood Group, PLC</v>
          </cell>
          <cell r="X885" t="str">
            <v>Existing Principal</v>
          </cell>
          <cell r="Y885" t="str">
            <v>Exposure Below $1M; Do Not Score</v>
          </cell>
          <cell r="Z885" t="str">
            <v/>
          </cell>
          <cell r="AA885" t="str">
            <v>United Kingdom</v>
          </cell>
        </row>
        <row r="886">
          <cell r="T886">
            <v>966423012</v>
          </cell>
          <cell r="U886" t="str">
            <v>Jordan Health Systems, Inc. and Affiliates</v>
          </cell>
          <cell r="V886">
            <v>60322</v>
          </cell>
          <cell r="W886" t="str">
            <v>Jordan Health Systems, Inc. and Affiliates</v>
          </cell>
          <cell r="X886" t="str">
            <v>Existing Principal</v>
          </cell>
          <cell r="Y886" t="str">
            <v>Exposure Below $1M; Do Not Score</v>
          </cell>
          <cell r="Z886" t="str">
            <v/>
          </cell>
          <cell r="AA886" t="str">
            <v>United States</v>
          </cell>
        </row>
        <row r="887">
          <cell r="T887">
            <v>789283032</v>
          </cell>
          <cell r="U887" t="str">
            <v>Kaefer Canada Inc.</v>
          </cell>
          <cell r="V887">
            <v>196845</v>
          </cell>
          <cell r="W887" t="str">
            <v>Kaefer Canada Inc.</v>
          </cell>
          <cell r="X887" t="str">
            <v>Existing Principal</v>
          </cell>
          <cell r="Y887" t="str">
            <v>Exposure Below $1M; Do Not Score</v>
          </cell>
          <cell r="Z887" t="str">
            <v>UNASSIGNED</v>
          </cell>
          <cell r="AA887" t="str">
            <v>Canada</v>
          </cell>
          <cell r="AE887" t="str">
            <v>Specialty Contract</v>
          </cell>
          <cell r="AF887" t="str">
            <v>Engineering &amp; Construction</v>
          </cell>
        </row>
        <row r="888">
          <cell r="T888">
            <v>61822342</v>
          </cell>
          <cell r="U888" t="str">
            <v>Kane Millwork Inc.</v>
          </cell>
          <cell r="V888">
            <v>201101</v>
          </cell>
          <cell r="W888" t="str">
            <v>Kane Millwork Inc.</v>
          </cell>
          <cell r="X888" t="str">
            <v>Existing Principal</v>
          </cell>
          <cell r="Y888" t="str">
            <v>Exposure Below $1M; Do Not Score</v>
          </cell>
          <cell r="Z888" t="str">
            <v>LUMBER &amp; FORESTRY</v>
          </cell>
          <cell r="AA888" t="str">
            <v>Canada</v>
          </cell>
          <cell r="AE888" t="str">
            <v>Specialty Contract</v>
          </cell>
        </row>
        <row r="889">
          <cell r="T889">
            <v>451687342</v>
          </cell>
          <cell r="U889" t="str">
            <v>Kapsch Group</v>
          </cell>
          <cell r="V889">
            <v>198649</v>
          </cell>
          <cell r="W889" t="str">
            <v>Kapsch Group</v>
          </cell>
          <cell r="X889" t="str">
            <v>Existing Principal</v>
          </cell>
          <cell r="Y889" t="str">
            <v>Exposure Below $1M; Do Not Score</v>
          </cell>
          <cell r="Z889" t="str">
            <v>UNASSIGNED</v>
          </cell>
          <cell r="AA889" t="str">
            <v>Austria</v>
          </cell>
          <cell r="AE889" t="str">
            <v>Specialty Commercial</v>
          </cell>
          <cell r="AF889" t="str">
            <v>Business Services</v>
          </cell>
        </row>
        <row r="890">
          <cell r="T890">
            <v>289296032</v>
          </cell>
          <cell r="U890" t="str">
            <v>Kemway Builders Inc.</v>
          </cell>
          <cell r="V890">
            <v>196955</v>
          </cell>
          <cell r="W890" t="str">
            <v>Kemway Builders Inc.</v>
          </cell>
          <cell r="X890" t="str">
            <v>Existing Principal</v>
          </cell>
          <cell r="Y890" t="str">
            <v>Exposure Below $1M; Do Not Score</v>
          </cell>
          <cell r="Z890" t="str">
            <v>UNASSIGNED</v>
          </cell>
          <cell r="AA890" t="str">
            <v>Canada</v>
          </cell>
          <cell r="AE890" t="str">
            <v>Specialty Contract</v>
          </cell>
          <cell r="AF890" t="str">
            <v>Engineering &amp; Construction</v>
          </cell>
        </row>
        <row r="891">
          <cell r="T891">
            <v>699188932</v>
          </cell>
          <cell r="U891" t="str">
            <v>DMC Mining Services</v>
          </cell>
          <cell r="V891">
            <v>184774</v>
          </cell>
          <cell r="W891" t="str">
            <v>KGHM Polska Miedz S.A.</v>
          </cell>
          <cell r="X891" t="str">
            <v>Existing Principal</v>
          </cell>
          <cell r="Y891" t="str">
            <v>Score it</v>
          </cell>
          <cell r="Z891" t="str">
            <v>MINING</v>
          </cell>
          <cell r="AA891" t="str">
            <v>Poland</v>
          </cell>
          <cell r="AE891" t="str">
            <v>Specialty Commercial</v>
          </cell>
        </row>
        <row r="892">
          <cell r="T892">
            <v>829271432</v>
          </cell>
          <cell r="U892" t="str">
            <v>462673 Ontario Inc. (Nor-Arc Steel Fabricators)</v>
          </cell>
          <cell r="V892">
            <v>193829</v>
          </cell>
          <cell r="W892" t="str">
            <v>KMW Energy Inc</v>
          </cell>
          <cell r="X892" t="str">
            <v>Existing Principal</v>
          </cell>
          <cell r="Y892" t="str">
            <v>Exposure Below $1M; Do Not Score</v>
          </cell>
          <cell r="Z892" t="str">
            <v>MACHINERY &amp; EQUIPMENT</v>
          </cell>
          <cell r="AA892" t="str">
            <v>Canada</v>
          </cell>
          <cell r="AE892" t="str">
            <v>Specialty Contract</v>
          </cell>
          <cell r="AF892" t="str">
            <v>Machinery &amp; Industrial</v>
          </cell>
        </row>
        <row r="893">
          <cell r="T893">
            <v>369221432</v>
          </cell>
          <cell r="U893" t="str">
            <v>KMW Energy Inc</v>
          </cell>
          <cell r="V893">
            <v>193829</v>
          </cell>
          <cell r="W893" t="str">
            <v>KMW Energy Inc</v>
          </cell>
          <cell r="X893" t="str">
            <v>Existing Principal</v>
          </cell>
          <cell r="Y893" t="str">
            <v>Exposure Below $1M; Do Not Score</v>
          </cell>
          <cell r="Z893" t="str">
            <v>BUSINESS PRODUCTS WHSL</v>
          </cell>
          <cell r="AA893" t="str">
            <v>Canada</v>
          </cell>
          <cell r="AE893" t="str">
            <v>Specialty Contract</v>
          </cell>
        </row>
        <row r="894">
          <cell r="T894">
            <v>875461621</v>
          </cell>
          <cell r="U894" t="str">
            <v>KV Industrial, LLC</v>
          </cell>
          <cell r="V894">
            <v>164218</v>
          </cell>
          <cell r="W894" t="str">
            <v>KV Industrial, LLC</v>
          </cell>
          <cell r="X894" t="str">
            <v>Existing Principal</v>
          </cell>
          <cell r="Y894" t="str">
            <v>Exposure Below $1M; Do Not Score</v>
          </cell>
          <cell r="Z894" t="str">
            <v/>
          </cell>
          <cell r="AA894" t="str">
            <v>United States</v>
          </cell>
          <cell r="AE894" t="str">
            <v>Core Commercial</v>
          </cell>
        </row>
        <row r="895">
          <cell r="T895">
            <v>245589321</v>
          </cell>
          <cell r="U895" t="str">
            <v>Kvaerner North American Construction, Ltd</v>
          </cell>
          <cell r="V895">
            <v>164952</v>
          </cell>
          <cell r="W895" t="str">
            <v>Kvaerner ASA</v>
          </cell>
          <cell r="X895" t="str">
            <v>Existing Principal</v>
          </cell>
          <cell r="Y895" t="str">
            <v>Exposure Below $1M; Do Not Score</v>
          </cell>
          <cell r="Z895" t="str">
            <v/>
          </cell>
          <cell r="AA895" t="str">
            <v>United States</v>
          </cell>
        </row>
        <row r="896">
          <cell r="T896">
            <v>919254432</v>
          </cell>
          <cell r="U896" t="str">
            <v>L1bre Holding, LLC</v>
          </cell>
          <cell r="V896">
            <v>197907</v>
          </cell>
          <cell r="W896" t="str">
            <v>L1bre Holding, LLC</v>
          </cell>
          <cell r="X896" t="str">
            <v>Existing Principal</v>
          </cell>
          <cell r="Y896" t="str">
            <v>Exposure Below $1M; Do Not Score</v>
          </cell>
          <cell r="Z896" t="str">
            <v/>
          </cell>
          <cell r="AA896" t="str">
            <v>Mexico</v>
          </cell>
          <cell r="AE896" t="str">
            <v>Specialty Commercial</v>
          </cell>
        </row>
        <row r="897">
          <cell r="T897">
            <v>919270032</v>
          </cell>
          <cell r="U897" t="str">
            <v>Servicios Digitales Lusad S de RL de CV</v>
          </cell>
          <cell r="V897">
            <v>197907</v>
          </cell>
          <cell r="W897" t="str">
            <v>L1bre Holding, LLC</v>
          </cell>
          <cell r="X897" t="str">
            <v>Existing Principal</v>
          </cell>
          <cell r="Y897" t="str">
            <v>Exposure Below $1M; Do Not Score</v>
          </cell>
          <cell r="Z897" t="str">
            <v/>
          </cell>
          <cell r="AA897" t="str">
            <v>Mexico</v>
          </cell>
          <cell r="AE897" t="str">
            <v>Specialty Commercial</v>
          </cell>
        </row>
        <row r="898">
          <cell r="T898">
            <v>276466012</v>
          </cell>
          <cell r="U898" t="str">
            <v>Lake Shore Gold Corp.</v>
          </cell>
          <cell r="V898">
            <v>186132</v>
          </cell>
          <cell r="W898" t="str">
            <v>Lake Shore Gold Corp.</v>
          </cell>
          <cell r="X898" t="str">
            <v>Existing Principal</v>
          </cell>
          <cell r="Y898" t="str">
            <v>Exposure Below $1M; Do Not Score</v>
          </cell>
          <cell r="Z898" t="str">
            <v/>
          </cell>
          <cell r="AA898" t="str">
            <v>Canada</v>
          </cell>
          <cell r="AE898" t="str">
            <v>Core Commercial</v>
          </cell>
        </row>
        <row r="899">
          <cell r="T899">
            <v>366439912</v>
          </cell>
          <cell r="U899" t="str">
            <v>LATAPACK BALL EMBALAGENS LTDA</v>
          </cell>
          <cell r="V899">
            <v>185658</v>
          </cell>
          <cell r="W899" t="str">
            <v>LATAPACK BALL EMBALAGENS LTDA</v>
          </cell>
          <cell r="X899" t="str">
            <v>Existing Principal</v>
          </cell>
          <cell r="Y899" t="str">
            <v>Exposure Below $1M; Do Not Score</v>
          </cell>
          <cell r="Z899" t="str">
            <v/>
          </cell>
          <cell r="AA899" t="str">
            <v>Brazil</v>
          </cell>
        </row>
        <row r="900">
          <cell r="T900">
            <v>965306551</v>
          </cell>
          <cell r="U900" t="str">
            <v>Lechler, Inc. - USA</v>
          </cell>
          <cell r="V900">
            <v>132411</v>
          </cell>
          <cell r="W900" t="str">
            <v>Lechler, Inc.</v>
          </cell>
          <cell r="X900" t="str">
            <v>Existing Principal</v>
          </cell>
          <cell r="Y900" t="str">
            <v>Exposure Below $1M; Do Not Score</v>
          </cell>
          <cell r="Z900" t="str">
            <v/>
          </cell>
          <cell r="AA900" t="str">
            <v>United States</v>
          </cell>
          <cell r="AE900" t="str">
            <v>Core Commercial</v>
          </cell>
        </row>
        <row r="901">
          <cell r="T901">
            <v>545280921</v>
          </cell>
          <cell r="U901" t="str">
            <v>Legacy Benefits Corporation</v>
          </cell>
          <cell r="V901">
            <v>81006</v>
          </cell>
          <cell r="W901" t="str">
            <v>Legacy Benefits Corporation</v>
          </cell>
          <cell r="X901" t="str">
            <v>Existing Principal</v>
          </cell>
          <cell r="Y901" t="str">
            <v>Exposure Below $1M; Do Not Score</v>
          </cell>
          <cell r="Z901" t="str">
            <v/>
          </cell>
          <cell r="AA901" t="str">
            <v>United States</v>
          </cell>
          <cell r="AE901" t="str">
            <v>Core Commercial</v>
          </cell>
        </row>
        <row r="902">
          <cell r="T902">
            <v>836713822</v>
          </cell>
          <cell r="U902" t="str">
            <v>Legalzoom.com, Inc.</v>
          </cell>
          <cell r="V902">
            <v>164662</v>
          </cell>
          <cell r="W902" t="str">
            <v>LegalZoom.com, Inc.</v>
          </cell>
          <cell r="X902" t="str">
            <v>Existing Principal</v>
          </cell>
          <cell r="Y902" t="str">
            <v>Exposure Below $1M; Do Not Score</v>
          </cell>
          <cell r="Z902" t="str">
            <v/>
          </cell>
          <cell r="AA902" t="str">
            <v>United States</v>
          </cell>
          <cell r="AE902" t="str">
            <v>Core Commercial</v>
          </cell>
        </row>
        <row r="903">
          <cell r="T903">
            <v>96411412</v>
          </cell>
          <cell r="U903" t="str">
            <v>Leo Baeck Temple</v>
          </cell>
          <cell r="V903">
            <v>184160</v>
          </cell>
          <cell r="W903" t="str">
            <v>Leo Baeck Temple</v>
          </cell>
          <cell r="X903" t="str">
            <v>Existing Principal</v>
          </cell>
          <cell r="Y903" t="str">
            <v>Exposure Below $1M; Do Not Score</v>
          </cell>
          <cell r="Z903" t="str">
            <v>UNASSIGNED</v>
          </cell>
          <cell r="AA903" t="str">
            <v>United States</v>
          </cell>
          <cell r="AE903" t="str">
            <v>Core Commercial</v>
          </cell>
          <cell r="AF903" t="str">
            <v>Unassigned</v>
          </cell>
        </row>
        <row r="904">
          <cell r="T904">
            <v>787623622</v>
          </cell>
          <cell r="U904" t="str">
            <v>Leo Pharma, Inc.</v>
          </cell>
          <cell r="V904">
            <v>170355</v>
          </cell>
          <cell r="W904" t="str">
            <v>Leo Pharma A/S</v>
          </cell>
          <cell r="X904" t="str">
            <v>Existing Principal</v>
          </cell>
          <cell r="Y904" t="str">
            <v>Exposure Below $1M; Do Not Score</v>
          </cell>
          <cell r="Z904" t="str">
            <v/>
          </cell>
          <cell r="AA904" t="str">
            <v>Denmark</v>
          </cell>
        </row>
        <row r="905">
          <cell r="T905">
            <v>201907242</v>
          </cell>
          <cell r="U905" t="str">
            <v>Axel Johnson Incorporated</v>
          </cell>
          <cell r="V905">
            <v>69625</v>
          </cell>
          <cell r="W905" t="str">
            <v>Lexa International Corporation</v>
          </cell>
          <cell r="X905" t="str">
            <v>Existing Principal</v>
          </cell>
          <cell r="Y905" t="str">
            <v>Exposure Below $1M; Do Not Score</v>
          </cell>
          <cell r="Z905" t="str">
            <v>UNASSIGNED</v>
          </cell>
          <cell r="AA905" t="str">
            <v>United States</v>
          </cell>
          <cell r="AE905" t="str">
            <v>Core Commercial</v>
          </cell>
          <cell r="AF905" t="str">
            <v>Oil, Gas &amp; Coal Expl/Prod</v>
          </cell>
        </row>
        <row r="906">
          <cell r="T906">
            <v>936415112</v>
          </cell>
          <cell r="U906" t="str">
            <v>Lexa International Corporation</v>
          </cell>
          <cell r="V906">
            <v>69625</v>
          </cell>
          <cell r="W906" t="str">
            <v>Lexa International Corporation</v>
          </cell>
          <cell r="X906" t="str">
            <v>Existing Principal</v>
          </cell>
          <cell r="Y906" t="str">
            <v>Exposure Below $1M; Do Not Score</v>
          </cell>
          <cell r="Z906" t="str">
            <v>UNASSIGNED</v>
          </cell>
          <cell r="AA906" t="str">
            <v>United States</v>
          </cell>
          <cell r="AE906" t="str">
            <v>Core Commercial</v>
          </cell>
          <cell r="AF906" t="str">
            <v>Oil, Gas &amp; Coal Expl/Prod</v>
          </cell>
        </row>
        <row r="907">
          <cell r="T907">
            <v>201907142</v>
          </cell>
          <cell r="U907" t="str">
            <v>Sprague Resources, LP</v>
          </cell>
          <cell r="V907">
            <v>69625</v>
          </cell>
          <cell r="W907" t="str">
            <v>Lexa International Corporation</v>
          </cell>
          <cell r="X907" t="str">
            <v>Existing Principal</v>
          </cell>
          <cell r="Y907" t="str">
            <v>Exposure Below $1M; Do Not Score</v>
          </cell>
          <cell r="Z907" t="str">
            <v>UNASSIGNED</v>
          </cell>
          <cell r="AA907" t="str">
            <v>United States</v>
          </cell>
          <cell r="AE907" t="str">
            <v>Core Commercial</v>
          </cell>
          <cell r="AF907" t="str">
            <v>Oil, Gas &amp; Coal Expl/Prod</v>
          </cell>
        </row>
        <row r="908">
          <cell r="T908">
            <v>309243132</v>
          </cell>
          <cell r="U908" t="str">
            <v>Libbey Mexico, S. de R.L. de C.V.</v>
          </cell>
          <cell r="V908">
            <v>194503</v>
          </cell>
          <cell r="W908" t="str">
            <v>Libbey, Inc.</v>
          </cell>
          <cell r="X908" t="str">
            <v>Existing Principal</v>
          </cell>
          <cell r="Y908" t="str">
            <v>Exposure Below $1M; Do Not Score</v>
          </cell>
          <cell r="Z908" t="str">
            <v>UNASSIGNED</v>
          </cell>
          <cell r="AA908" t="str">
            <v>Mexico</v>
          </cell>
          <cell r="AE908" t="str">
            <v>Specialty Commercial</v>
          </cell>
          <cell r="AF908" t="str">
            <v>Building Materials</v>
          </cell>
        </row>
        <row r="909">
          <cell r="T909">
            <v>956429312</v>
          </cell>
          <cell r="U909" t="str">
            <v>Limak Insaat Sanayi Ve Ticaret A.S.</v>
          </cell>
          <cell r="V909">
            <v>182852</v>
          </cell>
          <cell r="W909" t="str">
            <v>Limak Insaat Sanayi Ve Ticaret A.S.</v>
          </cell>
          <cell r="X909" t="str">
            <v>Existing Principal</v>
          </cell>
          <cell r="Y909" t="str">
            <v>Exposure Below $1M; Do Not Score</v>
          </cell>
          <cell r="Z909" t="str">
            <v/>
          </cell>
          <cell r="AA909" t="str">
            <v>Turkey</v>
          </cell>
        </row>
        <row r="910">
          <cell r="T910">
            <v>91962542</v>
          </cell>
          <cell r="U910" t="str">
            <v>Lindsay Construction Limited</v>
          </cell>
          <cell r="V910">
            <v>204720</v>
          </cell>
          <cell r="W910" t="str">
            <v>Lindsay Construction Limited</v>
          </cell>
          <cell r="X910" t="str">
            <v>Existing Principal</v>
          </cell>
          <cell r="Y910" t="str">
            <v>Exposure Below $1M; Do Not Score</v>
          </cell>
          <cell r="Z910" t="str">
            <v/>
          </cell>
          <cell r="AA910" t="str">
            <v>Canada</v>
          </cell>
          <cell r="AE910" t="str">
            <v>Specialty Contract</v>
          </cell>
        </row>
        <row r="911">
          <cell r="T911">
            <v>852056342</v>
          </cell>
          <cell r="U911" t="str">
            <v>Lindsay Group of Companies Limited</v>
          </cell>
          <cell r="V911">
            <v>204720</v>
          </cell>
          <cell r="W911" t="str">
            <v>Lindsay Construction Limited</v>
          </cell>
          <cell r="X911" t="str">
            <v>Existing Principal</v>
          </cell>
          <cell r="Y911" t="str">
            <v>Exposure Below $1M; Do Not Score</v>
          </cell>
          <cell r="Z911" t="str">
            <v>UNASSIGNED</v>
          </cell>
          <cell r="AA911" t="str">
            <v>Canada</v>
          </cell>
          <cell r="AE911" t="str">
            <v>Specialty Contract</v>
          </cell>
          <cell r="AF911" t="str">
            <v>Engineering &amp; Construction</v>
          </cell>
        </row>
        <row r="912">
          <cell r="T912">
            <v>475178351</v>
          </cell>
          <cell r="U912" t="str">
            <v>LION INDUSTRIAL TRUST</v>
          </cell>
          <cell r="V912">
            <v>120645</v>
          </cell>
          <cell r="W912" t="str">
            <v>LION INDUSTRIAL PROPERTIES, LP</v>
          </cell>
          <cell r="X912" t="str">
            <v>Existing Principal</v>
          </cell>
          <cell r="Y912" t="str">
            <v>Exposure Below $1M; Do Not Score</v>
          </cell>
          <cell r="Z912" t="str">
            <v/>
          </cell>
          <cell r="AA912" t="str">
            <v>United States</v>
          </cell>
          <cell r="AE912" t="str">
            <v>Core Commercial</v>
          </cell>
        </row>
        <row r="913">
          <cell r="T913">
            <v>739249932</v>
          </cell>
          <cell r="U913" t="str">
            <v>Litostroj Power d.o.o.</v>
          </cell>
          <cell r="V913">
            <v>195368</v>
          </cell>
          <cell r="W913" t="str">
            <v>Litostroj Power d.o.o.</v>
          </cell>
          <cell r="X913" t="str">
            <v>Existing Principal</v>
          </cell>
          <cell r="Y913" t="str">
            <v>Exposure Below $1M; Do Not Score</v>
          </cell>
          <cell r="Z913" t="str">
            <v>UNASSIGNED</v>
          </cell>
          <cell r="AA913" t="str">
            <v>Slovenia</v>
          </cell>
          <cell r="AE913" t="str">
            <v>Specialty Contract</v>
          </cell>
          <cell r="AF913" t="str">
            <v>Electric, Gas &amp; Water Utilities</v>
          </cell>
        </row>
        <row r="914">
          <cell r="T914">
            <v>361966042</v>
          </cell>
          <cell r="U914" t="str">
            <v>Livingston International Inc.</v>
          </cell>
          <cell r="V914">
            <v>205050</v>
          </cell>
          <cell r="W914" t="str">
            <v>Livingston International Inc.</v>
          </cell>
          <cell r="X914" t="str">
            <v>Existing Principal</v>
          </cell>
          <cell r="Y914" t="str">
            <v>Exposure Below $1M; Do Not Score</v>
          </cell>
          <cell r="Z914" t="str">
            <v>UNASSIGNED</v>
          </cell>
          <cell r="AA914" t="str">
            <v>Canada</v>
          </cell>
          <cell r="AE914" t="str">
            <v>Specialty Commercial</v>
          </cell>
          <cell r="AF914" t="str">
            <v>Business Services</v>
          </cell>
        </row>
        <row r="915">
          <cell r="T915">
            <v>956426812</v>
          </cell>
          <cell r="U915" t="str">
            <v>Lower Colorado River Authority</v>
          </cell>
          <cell r="V915">
            <v>181942</v>
          </cell>
          <cell r="W915" t="str">
            <v>Lower Colorado River Authority</v>
          </cell>
          <cell r="X915" t="str">
            <v>Existing Principal</v>
          </cell>
          <cell r="Y915" t="str">
            <v>Exposure Below $1M; Do Not Score</v>
          </cell>
          <cell r="Z915" t="str">
            <v/>
          </cell>
          <cell r="AA915" t="str">
            <v>United States</v>
          </cell>
        </row>
        <row r="916">
          <cell r="T916">
            <v>956423212</v>
          </cell>
          <cell r="U916" t="str">
            <v>LS IS Co., LTD.</v>
          </cell>
          <cell r="V916">
            <v>178977</v>
          </cell>
          <cell r="W916" t="str">
            <v>LS IS Co., LTD.</v>
          </cell>
          <cell r="X916" t="str">
            <v>Existing Principal</v>
          </cell>
          <cell r="Y916" t="str">
            <v>Exposure Below $1M; Do Not Score</v>
          </cell>
          <cell r="Z916" t="str">
            <v>ELECTRICAL EQUIPMENT</v>
          </cell>
          <cell r="AA916" t="str">
            <v>Korea</v>
          </cell>
          <cell r="AB916" t="str">
            <v>APAC1058</v>
          </cell>
          <cell r="AC916" t="str">
            <v>None - Private</v>
          </cell>
          <cell r="AE916" t="str">
            <v>Specialty Commercial</v>
          </cell>
          <cell r="AF916" t="str">
            <v>Machinery &amp; Industrial</v>
          </cell>
        </row>
        <row r="917">
          <cell r="T917">
            <v>86338912</v>
          </cell>
          <cell r="U917" t="str">
            <v>Lutheran Social Service of Minnesota</v>
          </cell>
          <cell r="V917">
            <v>120678</v>
          </cell>
          <cell r="W917" t="str">
            <v>LUTHERAN SOCIAL SERVICE OF MINNESOTA</v>
          </cell>
          <cell r="X917" t="str">
            <v>Existing Principal</v>
          </cell>
          <cell r="Y917" t="str">
            <v>Exposure Below $1M; Do Not Score</v>
          </cell>
          <cell r="Z917" t="str">
            <v>UNASSIGNED</v>
          </cell>
          <cell r="AA917" t="str">
            <v>United States</v>
          </cell>
          <cell r="AE917" t="str">
            <v>Core Commercial</v>
          </cell>
          <cell r="AF917" t="str">
            <v>Unassigned</v>
          </cell>
        </row>
        <row r="918">
          <cell r="T918">
            <v>509223332</v>
          </cell>
          <cell r="U918" t="str">
            <v>Madonna Rehabilitation Hospital</v>
          </cell>
          <cell r="V918">
            <v>193882</v>
          </cell>
          <cell r="W918" t="str">
            <v>Madonna Rehabilitation Hospital</v>
          </cell>
          <cell r="X918" t="str">
            <v>Existing Principal</v>
          </cell>
          <cell r="Y918" t="str">
            <v>Exposure Below $1M; Do Not Score</v>
          </cell>
          <cell r="Z918" t="str">
            <v>UNASSIGNED</v>
          </cell>
          <cell r="AA918" t="str">
            <v>United States</v>
          </cell>
          <cell r="AE918" t="str">
            <v>Core Commercial</v>
          </cell>
          <cell r="AF918" t="str">
            <v>Electric, Gas &amp; Water Utilities</v>
          </cell>
        </row>
        <row r="919">
          <cell r="T919">
            <v>149156732</v>
          </cell>
          <cell r="U919" t="str">
            <v>Magnesita Refrat rios S.A.</v>
          </cell>
          <cell r="V919">
            <v>190647</v>
          </cell>
          <cell r="W919" t="str">
            <v>Magnesita Refrat rios S.A.</v>
          </cell>
          <cell r="X919" t="str">
            <v>Existing Principal</v>
          </cell>
          <cell r="Y919" t="str">
            <v>Exposure Below $1M; Do Not Score</v>
          </cell>
          <cell r="Z919" t="str">
            <v/>
          </cell>
          <cell r="AA919" t="str">
            <v>Brazil</v>
          </cell>
          <cell r="AE919" t="str">
            <v>Specialty Commercial</v>
          </cell>
        </row>
        <row r="920">
          <cell r="T920">
            <v>201779642</v>
          </cell>
          <cell r="U920" t="str">
            <v>Magnum Forest Products Ltd.</v>
          </cell>
          <cell r="V920">
            <v>200614</v>
          </cell>
          <cell r="W920" t="str">
            <v>Magnum Forest Products Ltd.</v>
          </cell>
          <cell r="X920" t="str">
            <v>Existing Principal</v>
          </cell>
          <cell r="Y920" t="str">
            <v>Exposure Below $1M; Do Not Score</v>
          </cell>
          <cell r="Z920" t="str">
            <v>UNASSIGNED</v>
          </cell>
          <cell r="AA920" t="str">
            <v>Canada</v>
          </cell>
          <cell r="AE920" t="str">
            <v>Specialty Commercial</v>
          </cell>
          <cell r="AF920" t="str">
            <v>Packaging Container &amp; Forest Products</v>
          </cell>
        </row>
        <row r="921">
          <cell r="T921">
            <v>923772211</v>
          </cell>
          <cell r="U921" t="str">
            <v>Majestic Franchising, Inc; Unlimited Opportunity, Inc.</v>
          </cell>
          <cell r="V921">
            <v>159551</v>
          </cell>
          <cell r="W921" t="str">
            <v>Majestic Franchising, Inc; Unlimited Opportunity, Inc.</v>
          </cell>
          <cell r="X921" t="str">
            <v>Existing Principal</v>
          </cell>
          <cell r="Y921" t="str">
            <v>Exposure Below $1M; Do Not Score</v>
          </cell>
          <cell r="Z921" t="str">
            <v>UNASSIGNED</v>
          </cell>
          <cell r="AA921" t="str">
            <v>United States</v>
          </cell>
          <cell r="AE921" t="str">
            <v>Core Commercial</v>
          </cell>
          <cell r="AF921" t="str">
            <v>Business Services</v>
          </cell>
        </row>
        <row r="922">
          <cell r="T922">
            <v>245577521</v>
          </cell>
          <cell r="U922" t="str">
            <v>Marangoni SpA</v>
          </cell>
          <cell r="V922">
            <v>175174</v>
          </cell>
          <cell r="W922" t="str">
            <v>Marangoni SpA</v>
          </cell>
          <cell r="X922" t="str">
            <v>Existing Principal</v>
          </cell>
          <cell r="Y922" t="str">
            <v>Exposure Below $1M; Do Not Score</v>
          </cell>
          <cell r="Z922" t="str">
            <v/>
          </cell>
          <cell r="AA922" t="str">
            <v>Italy</v>
          </cell>
        </row>
        <row r="923">
          <cell r="T923">
            <v>165340121</v>
          </cell>
          <cell r="U923" t="str">
            <v>MARC USA, INC.</v>
          </cell>
          <cell r="V923">
            <v>99438</v>
          </cell>
          <cell r="W923" t="str">
            <v>MARC USA, INC.</v>
          </cell>
          <cell r="X923" t="str">
            <v>Existing Principal</v>
          </cell>
          <cell r="Y923" t="str">
            <v>Exposure Below $1M; Do Not Score</v>
          </cell>
          <cell r="Z923" t="str">
            <v/>
          </cell>
          <cell r="AA923" t="str">
            <v>United States</v>
          </cell>
          <cell r="AE923" t="str">
            <v>Core Commercial</v>
          </cell>
        </row>
        <row r="924">
          <cell r="T924">
            <v>612105342</v>
          </cell>
          <cell r="U924" t="str">
            <v>Marid Industries Limited</v>
          </cell>
          <cell r="V924">
            <v>209796</v>
          </cell>
          <cell r="W924" t="str">
            <v>Marid Industries Limited</v>
          </cell>
          <cell r="X924" t="str">
            <v>Existing Principal</v>
          </cell>
          <cell r="Y924" t="str">
            <v>Exposure Below $1M; Do Not Score</v>
          </cell>
          <cell r="Z924" t="str">
            <v>UNASSIGNED</v>
          </cell>
          <cell r="AA924" t="str">
            <v>Canada</v>
          </cell>
          <cell r="AE924" t="str">
            <v>Specialty Contract</v>
          </cell>
          <cell r="AF924" t="str">
            <v>Steel &amp; Metals Manufacturing</v>
          </cell>
        </row>
        <row r="925">
          <cell r="T925">
            <v>71816542</v>
          </cell>
          <cell r="U925" t="str">
            <v>Drumm Merger Co. Sub, LLC</v>
          </cell>
          <cell r="V925">
            <v>201104</v>
          </cell>
          <cell r="W925" t="str">
            <v>Marina Pharmacy Corp.</v>
          </cell>
          <cell r="X925" t="str">
            <v>Existing Principal</v>
          </cell>
          <cell r="Y925" t="str">
            <v>Exposure Below $1M; Do Not Score</v>
          </cell>
          <cell r="Z925" t="str">
            <v>UNASSIGNED</v>
          </cell>
          <cell r="AA925" t="str">
            <v>United States</v>
          </cell>
          <cell r="AE925" t="str">
            <v>Core Commercial</v>
          </cell>
          <cell r="AF925" t="str">
            <v>Drug &amp; Pharmacy Services</v>
          </cell>
        </row>
        <row r="926">
          <cell r="T926">
            <v>71816442</v>
          </cell>
          <cell r="U926" t="str">
            <v>Marina Pharmacy Corp.</v>
          </cell>
          <cell r="V926">
            <v>201104</v>
          </cell>
          <cell r="W926" t="str">
            <v>Marina Pharmacy Corp.</v>
          </cell>
          <cell r="X926" t="str">
            <v>Existing Principal</v>
          </cell>
          <cell r="Y926" t="str">
            <v>Exposure Below $1M; Do Not Score</v>
          </cell>
          <cell r="Z926" t="str">
            <v>UNASSIGNED</v>
          </cell>
          <cell r="AA926" t="str">
            <v>United States</v>
          </cell>
          <cell r="AE926" t="str">
            <v>Core Commercial</v>
          </cell>
          <cell r="AF926" t="str">
            <v>Drug &amp; Pharmacy Services</v>
          </cell>
        </row>
        <row r="927">
          <cell r="T927">
            <v>956434612</v>
          </cell>
          <cell r="U927" t="str">
            <v>Marine Group Boat Works, LLC</v>
          </cell>
          <cell r="V927">
            <v>184760</v>
          </cell>
          <cell r="W927" t="str">
            <v>Marine Group Boat Works, LLC</v>
          </cell>
          <cell r="X927" t="str">
            <v>Existing Principal</v>
          </cell>
          <cell r="Y927" t="str">
            <v>Exposure Below $1M; Do Not Score</v>
          </cell>
          <cell r="Z927" t="str">
            <v/>
          </cell>
          <cell r="AA927" t="str">
            <v>United States</v>
          </cell>
        </row>
        <row r="928">
          <cell r="T928">
            <v>209170932</v>
          </cell>
          <cell r="U928" t="str">
            <v>Marnell Gaming, LLC</v>
          </cell>
          <cell r="V928">
            <v>191957</v>
          </cell>
          <cell r="W928" t="str">
            <v>Marnell Gaming, LLC</v>
          </cell>
          <cell r="X928" t="str">
            <v>Existing Principal</v>
          </cell>
          <cell r="Y928" t="str">
            <v>Exposure Below $1M; Do Not Score</v>
          </cell>
          <cell r="Z928" t="str">
            <v>UNASSIGNED</v>
          </cell>
          <cell r="AA928" t="str">
            <v>United States</v>
          </cell>
          <cell r="AE928" t="str">
            <v>Core Commercial</v>
          </cell>
          <cell r="AF928" t="str">
            <v>Hospitality &amp; Gaming</v>
          </cell>
        </row>
        <row r="929">
          <cell r="T929">
            <v>675145251</v>
          </cell>
          <cell r="U929" t="str">
            <v>Clean Water Technology</v>
          </cell>
          <cell r="V929">
            <v>118451</v>
          </cell>
          <cell r="W929" t="str">
            <v>Marvin Engineering Co., Inc.</v>
          </cell>
          <cell r="X929" t="str">
            <v>Existing Principal</v>
          </cell>
          <cell r="Y929" t="str">
            <v>Exposure Below $1M; Do Not Score</v>
          </cell>
          <cell r="Z929" t="str">
            <v/>
          </cell>
          <cell r="AA929" t="str">
            <v>United States</v>
          </cell>
          <cell r="AE929" t="str">
            <v>Core Commercial</v>
          </cell>
        </row>
        <row r="930">
          <cell r="T930">
            <v>675389121</v>
          </cell>
          <cell r="U930" t="str">
            <v>Marvin Engineering  Co., Inc. and Subsidiaries</v>
          </cell>
          <cell r="V930">
            <v>118451</v>
          </cell>
          <cell r="W930" t="str">
            <v>Marvin Engineering Co., Inc.</v>
          </cell>
          <cell r="X930" t="str">
            <v>Existing Principal</v>
          </cell>
          <cell r="Y930" t="str">
            <v>Exposure Below $1M; Do Not Score</v>
          </cell>
          <cell r="Z930" t="str">
            <v>UNASSIGNED</v>
          </cell>
          <cell r="AA930" t="str">
            <v>United States</v>
          </cell>
          <cell r="AE930" t="str">
            <v>Core Commercial</v>
          </cell>
          <cell r="AF930" t="str">
            <v>Aerospace / Defense</v>
          </cell>
        </row>
        <row r="931">
          <cell r="T931">
            <v>425249121</v>
          </cell>
          <cell r="U931" t="str">
            <v>Matheson Trucking, Inc.</v>
          </cell>
          <cell r="V931">
            <v>58033</v>
          </cell>
          <cell r="W931" t="str">
            <v>Matheson Trucking, Inc.</v>
          </cell>
          <cell r="X931" t="str">
            <v>Existing Principal</v>
          </cell>
          <cell r="Y931" t="str">
            <v>Exposure Below $1M; Do Not Score</v>
          </cell>
          <cell r="Z931" t="str">
            <v/>
          </cell>
          <cell r="AA931" t="str">
            <v>United States</v>
          </cell>
          <cell r="AE931" t="str">
            <v>Core Commercial</v>
          </cell>
        </row>
        <row r="932">
          <cell r="T932">
            <v>772019042</v>
          </cell>
          <cell r="U932" t="str">
            <v>Matrincha Transmissora de Energia (TP Norte) SA</v>
          </cell>
          <cell r="V932">
            <v>206681</v>
          </cell>
          <cell r="W932" t="str">
            <v>Matrincha Transmissora de Energia (TP Norte) SA</v>
          </cell>
          <cell r="X932" t="str">
            <v>Existing Principal</v>
          </cell>
          <cell r="Y932" t="str">
            <v>Exposure Below $1M; Do Not Score</v>
          </cell>
          <cell r="Z932" t="str">
            <v>UNASSIGNED</v>
          </cell>
          <cell r="AA932" t="str">
            <v>Brazil</v>
          </cell>
          <cell r="AE932" t="str">
            <v>Specialty Commercial</v>
          </cell>
          <cell r="AF932" t="str">
            <v>Oil, Gas &amp; Coal Expl/Prod</v>
          </cell>
        </row>
        <row r="933">
          <cell r="T933">
            <v>115207551</v>
          </cell>
          <cell r="U933" t="str">
            <v>MCG CAPITAL CORPORATION</v>
          </cell>
          <cell r="V933">
            <v>119350</v>
          </cell>
          <cell r="W933" t="str">
            <v>MCG Capital Corporation</v>
          </cell>
          <cell r="X933" t="str">
            <v>Existing Principal</v>
          </cell>
          <cell r="Y933" t="str">
            <v>Exposure Below $1M; Do Not Score</v>
          </cell>
          <cell r="Z933" t="str">
            <v/>
          </cell>
          <cell r="AA933" t="str">
            <v>United States</v>
          </cell>
          <cell r="AE933" t="str">
            <v>Core Commercial</v>
          </cell>
        </row>
        <row r="934">
          <cell r="T934">
            <v>965295551</v>
          </cell>
          <cell r="U934" t="str">
            <v>Medical Security Card Company, LLC</v>
          </cell>
          <cell r="V934">
            <v>132470</v>
          </cell>
          <cell r="W934" t="str">
            <v>Medical Security Card Company, LLC</v>
          </cell>
          <cell r="X934" t="str">
            <v>Existing Principal</v>
          </cell>
          <cell r="Y934" t="str">
            <v>Exposure Below $1M; Do Not Score</v>
          </cell>
          <cell r="Z934" t="str">
            <v/>
          </cell>
          <cell r="AA934" t="str">
            <v>United States</v>
          </cell>
          <cell r="AE934" t="str">
            <v>Core Commercial</v>
          </cell>
        </row>
        <row r="935">
          <cell r="T935">
            <v>771907942</v>
          </cell>
          <cell r="U935" t="str">
            <v>Mercado Livre</v>
          </cell>
          <cell r="V935">
            <v>204325</v>
          </cell>
          <cell r="W935" t="str">
            <v>Mercado Livre</v>
          </cell>
          <cell r="X935" t="str">
            <v>Existing Principal</v>
          </cell>
          <cell r="Y935" t="str">
            <v>Exposure Below $1M; Do Not Score</v>
          </cell>
          <cell r="Z935" t="str">
            <v>UNASSIGNED</v>
          </cell>
          <cell r="AA935" t="str">
            <v>Brazil</v>
          </cell>
          <cell r="AE935" t="str">
            <v>Specialty Commercial</v>
          </cell>
          <cell r="AF935" t="str">
            <v>Business Services</v>
          </cell>
        </row>
        <row r="936">
          <cell r="T936">
            <v>362105742</v>
          </cell>
          <cell r="U936" t="str">
            <v>Meridiam Infrastructure North America Fund II</v>
          </cell>
          <cell r="V936">
            <v>209104</v>
          </cell>
          <cell r="W936" t="str">
            <v>Meridiam Infrastructure North America Fund II</v>
          </cell>
          <cell r="X936" t="str">
            <v>Existing Principal</v>
          </cell>
          <cell r="Y936" t="str">
            <v>Exposure Below $1M; Do Not Score</v>
          </cell>
          <cell r="Z936" t="str">
            <v>UNASSIGNED</v>
          </cell>
          <cell r="AA936" t="str">
            <v>United States</v>
          </cell>
          <cell r="AE936" t="str">
            <v>Specialty Contract</v>
          </cell>
          <cell r="AF936" t="str">
            <v>Insurance &amp; Financial Services</v>
          </cell>
        </row>
        <row r="937">
          <cell r="T937">
            <v>475330021</v>
          </cell>
          <cell r="U937" t="str">
            <v>MetroPCS Communications, Inc.</v>
          </cell>
          <cell r="V937">
            <v>96372</v>
          </cell>
          <cell r="W937" t="str">
            <v>MetroPCS Communications, Inc.</v>
          </cell>
          <cell r="X937" t="str">
            <v>Existing Principal</v>
          </cell>
          <cell r="Y937" t="str">
            <v>Exposure Below $1M; Do Not Score</v>
          </cell>
          <cell r="Z937" t="str">
            <v/>
          </cell>
          <cell r="AA937" t="str">
            <v>United States</v>
          </cell>
        </row>
        <row r="938">
          <cell r="T938">
            <v>341873842</v>
          </cell>
          <cell r="U938" t="str">
            <v>MG Electric</v>
          </cell>
          <cell r="V938">
            <v>202468</v>
          </cell>
          <cell r="W938" t="str">
            <v>MG Electric</v>
          </cell>
          <cell r="X938" t="str">
            <v>Existing Principal</v>
          </cell>
          <cell r="Y938" t="str">
            <v>Exposure Below $1M; Do Not Score</v>
          </cell>
          <cell r="Z938" t="str">
            <v>UNASSIGNED</v>
          </cell>
          <cell r="AA938" t="str">
            <v>Canada</v>
          </cell>
          <cell r="AE938" t="str">
            <v>Specialty Contract</v>
          </cell>
          <cell r="AF938" t="str">
            <v>Engineering &amp; Construction</v>
          </cell>
        </row>
        <row r="939">
          <cell r="T939">
            <v>905071621</v>
          </cell>
          <cell r="U939" t="str">
            <v>Glencoe/McGraw-Hill, A Division of the McGraw-Hill</v>
          </cell>
          <cell r="V939">
            <v>170241</v>
          </cell>
          <cell r="W939" t="str">
            <v>MHE U.S. Holdings, LLC</v>
          </cell>
          <cell r="X939" t="str">
            <v>Existing Principal</v>
          </cell>
          <cell r="Y939" t="str">
            <v>Exposure Below $1M; Do Not Score</v>
          </cell>
          <cell r="Z939" t="str">
            <v/>
          </cell>
          <cell r="AA939" t="str">
            <v>United States</v>
          </cell>
          <cell r="AE939" t="str">
            <v>Core Commercial</v>
          </cell>
        </row>
        <row r="940">
          <cell r="T940">
            <v>95652121</v>
          </cell>
          <cell r="U940" t="str">
            <v>McGraw-Hill Global Education Intermediate Holdings, LLC</v>
          </cell>
          <cell r="V940">
            <v>170241</v>
          </cell>
          <cell r="W940" t="str">
            <v>MHE U.S. Holdings, LLC</v>
          </cell>
          <cell r="X940" t="str">
            <v>Existing Principal</v>
          </cell>
          <cell r="Y940" t="str">
            <v>Exposure Below $1M; Do Not Score</v>
          </cell>
          <cell r="Z940" t="str">
            <v/>
          </cell>
          <cell r="AA940" t="str">
            <v>United States</v>
          </cell>
        </row>
        <row r="941">
          <cell r="T941">
            <v>15562221</v>
          </cell>
          <cell r="U941" t="str">
            <v>Michael Foods Group, Inc.</v>
          </cell>
          <cell r="V941">
            <v>174166</v>
          </cell>
          <cell r="W941" t="str">
            <v>Michael Foods Group, Inc.</v>
          </cell>
          <cell r="X941" t="str">
            <v>Existing Principal</v>
          </cell>
          <cell r="Y941" t="str">
            <v>Exposure Below $1M; Do Not Score</v>
          </cell>
          <cell r="Z941" t="str">
            <v/>
          </cell>
          <cell r="AA941" t="str">
            <v>United States</v>
          </cell>
        </row>
        <row r="942">
          <cell r="T942">
            <v>471668142</v>
          </cell>
          <cell r="U942" t="str">
            <v>Mid Valley Manufacturing</v>
          </cell>
          <cell r="V942">
            <v>197402</v>
          </cell>
          <cell r="W942" t="str">
            <v>Mid Valley Manufacturing</v>
          </cell>
          <cell r="X942" t="str">
            <v>Existing Principal</v>
          </cell>
          <cell r="Y942" t="str">
            <v>Exposure Below $1M; Do Not Score</v>
          </cell>
          <cell r="Z942" t="str">
            <v>UNASSIGNED</v>
          </cell>
          <cell r="AA942" t="str">
            <v>Canada</v>
          </cell>
          <cell r="AE942" t="str">
            <v>Specialty Contract</v>
          </cell>
          <cell r="AF942" t="str">
            <v>Machinery &amp; Industrial</v>
          </cell>
        </row>
        <row r="943">
          <cell r="T943">
            <v>356464412</v>
          </cell>
          <cell r="U943" t="str">
            <v>ACS Servicios, Communicaciones y Energia, S.L.</v>
          </cell>
          <cell r="V943">
            <v>90042</v>
          </cell>
          <cell r="W943" t="str">
            <v>Midasco, LLC</v>
          </cell>
          <cell r="X943" t="str">
            <v>Existing Principal</v>
          </cell>
          <cell r="Y943" t="str">
            <v>Exposure Below $1M; Do Not Score</v>
          </cell>
          <cell r="Z943" t="str">
            <v/>
          </cell>
          <cell r="AA943" t="str">
            <v>United States</v>
          </cell>
        </row>
        <row r="944">
          <cell r="T944">
            <v>206492412</v>
          </cell>
          <cell r="U944" t="str">
            <v>API Movilidad, S.A.</v>
          </cell>
          <cell r="V944">
            <v>90042</v>
          </cell>
          <cell r="W944" t="str">
            <v>Midasco, LLC</v>
          </cell>
          <cell r="X944" t="str">
            <v>Existing Principal</v>
          </cell>
          <cell r="Y944" t="str">
            <v>Exposure Below $1M; Do Not Score</v>
          </cell>
          <cell r="Z944" t="str">
            <v/>
          </cell>
          <cell r="AA944" t="str">
            <v>United States</v>
          </cell>
        </row>
        <row r="945">
          <cell r="T945">
            <v>206492512</v>
          </cell>
          <cell r="U945" t="str">
            <v>Grupo ImesAPI, S.L.</v>
          </cell>
          <cell r="V945">
            <v>90042</v>
          </cell>
          <cell r="W945" t="str">
            <v>Midasco, LLC</v>
          </cell>
          <cell r="X945" t="str">
            <v>Existing Principal</v>
          </cell>
          <cell r="Y945" t="str">
            <v>Exposure Below $1M; Do Not Score</v>
          </cell>
          <cell r="Z945" t="str">
            <v>UNASSIGNED</v>
          </cell>
          <cell r="AA945" t="str">
            <v>United States</v>
          </cell>
          <cell r="AE945" t="str">
            <v>Specialty Contract</v>
          </cell>
          <cell r="AF945" t="str">
            <v>Engineering &amp; Construction</v>
          </cell>
        </row>
        <row r="946">
          <cell r="T946">
            <v>26464412</v>
          </cell>
          <cell r="U946" t="str">
            <v>Midcontinent Media, Inc.</v>
          </cell>
          <cell r="V946">
            <v>186056</v>
          </cell>
          <cell r="W946" t="str">
            <v>Midcontinent Media, Inc.</v>
          </cell>
          <cell r="X946" t="str">
            <v>Existing Principal</v>
          </cell>
          <cell r="Y946" t="str">
            <v>Exposure Below $1M; Do Not Score</v>
          </cell>
          <cell r="Z946" t="str">
            <v/>
          </cell>
          <cell r="AA946" t="str">
            <v>United States</v>
          </cell>
        </row>
        <row r="947">
          <cell r="T947">
            <v>46464312</v>
          </cell>
          <cell r="U947" t="str">
            <v>Midcontinent Communications</v>
          </cell>
          <cell r="V947">
            <v>186056</v>
          </cell>
          <cell r="W947" t="str">
            <v>Midcontinent Media, Inc.</v>
          </cell>
          <cell r="X947" t="str">
            <v>Existing Principal</v>
          </cell>
          <cell r="Y947" t="str">
            <v>Exposure Below $1M; Do Not Score</v>
          </cell>
          <cell r="Z947" t="str">
            <v/>
          </cell>
          <cell r="AA947" t="str">
            <v>United States</v>
          </cell>
        </row>
        <row r="948">
          <cell r="T948">
            <v>71763642</v>
          </cell>
          <cell r="U948" t="str">
            <v>Minera Aur fera Retamas, S.A.</v>
          </cell>
          <cell r="V948">
            <v>200259</v>
          </cell>
          <cell r="W948" t="str">
            <v>Minera Aur fera Retamas, S.A.</v>
          </cell>
          <cell r="X948" t="str">
            <v>Existing Principal</v>
          </cell>
          <cell r="Y948" t="str">
            <v>Exposure Below $1M; Do Not Score</v>
          </cell>
          <cell r="Z948" t="str">
            <v>UNASSIGNED</v>
          </cell>
          <cell r="AA948" t="str">
            <v>Peru</v>
          </cell>
          <cell r="AE948" t="str">
            <v>Specialty Commercial</v>
          </cell>
          <cell r="AF948" t="str">
            <v>Metals &amp; Mining Industry</v>
          </cell>
        </row>
        <row r="949">
          <cell r="T949">
            <v>665354112</v>
          </cell>
          <cell r="U949" t="str">
            <v>Minnesota Health Care Association Workers Comp Trust</v>
          </cell>
          <cell r="V949">
            <v>142843</v>
          </cell>
          <cell r="W949" t="str">
            <v>Minnesota Health Care Association Workers Comp Trust</v>
          </cell>
          <cell r="X949" t="str">
            <v>Existing Principal</v>
          </cell>
          <cell r="Y949" t="str">
            <v>Exposure Below $1M; Do Not Score</v>
          </cell>
          <cell r="Z949" t="str">
            <v/>
          </cell>
          <cell r="AA949" t="str">
            <v>United States</v>
          </cell>
        </row>
        <row r="950">
          <cell r="T950">
            <v>131068591</v>
          </cell>
          <cell r="U950" t="str">
            <v>MODULAR SPACE CORPORATION</v>
          </cell>
          <cell r="V950">
            <v>99163</v>
          </cell>
          <cell r="W950" t="str">
            <v>MODULAR SPACE CORPORATION</v>
          </cell>
          <cell r="X950" t="str">
            <v>Existing Principal</v>
          </cell>
          <cell r="Y950" t="str">
            <v>Exposure Below $1M; Do Not Score</v>
          </cell>
          <cell r="Z950" t="str">
            <v/>
          </cell>
          <cell r="AA950" t="str">
            <v>United States</v>
          </cell>
        </row>
        <row r="951">
          <cell r="T951">
            <v>946430012</v>
          </cell>
          <cell r="U951" t="str">
            <v>MoGas Pipeline LLC</v>
          </cell>
          <cell r="V951">
            <v>167660</v>
          </cell>
          <cell r="W951" t="str">
            <v>MoGas Pipeline LLC</v>
          </cell>
          <cell r="X951" t="str">
            <v>Existing Principal</v>
          </cell>
          <cell r="Y951" t="str">
            <v>Exposure Below $1M; Do Not Score</v>
          </cell>
          <cell r="Z951" t="str">
            <v/>
          </cell>
          <cell r="AA951" t="str">
            <v>United States</v>
          </cell>
        </row>
        <row r="952">
          <cell r="T952">
            <v>171065891</v>
          </cell>
          <cell r="U952" t="str">
            <v>MONARCH AIRLINES, LIMITED</v>
          </cell>
          <cell r="V952">
            <v>99456</v>
          </cell>
          <cell r="W952" t="str">
            <v>MONARCH AIRLINES, LIMITED</v>
          </cell>
          <cell r="X952" t="str">
            <v>Existing Principal</v>
          </cell>
          <cell r="Y952" t="str">
            <v>Exposure Below $1M; Do Not Score</v>
          </cell>
          <cell r="Z952" t="str">
            <v/>
          </cell>
          <cell r="AA952" t="str">
            <v>United Kingdom</v>
          </cell>
        </row>
        <row r="953">
          <cell r="T953">
            <v>239192932</v>
          </cell>
          <cell r="U953" t="str">
            <v>Mon-Vale Health Resources, Inc.</v>
          </cell>
          <cell r="V953">
            <v>192586</v>
          </cell>
          <cell r="W953" t="str">
            <v>Mon-Vale Health Resources, Inc.</v>
          </cell>
          <cell r="X953" t="str">
            <v>Existing Principal</v>
          </cell>
          <cell r="Y953" t="str">
            <v>Exposure Below $1M; Do Not Score</v>
          </cell>
          <cell r="Z953" t="str">
            <v>UNASSIGNED</v>
          </cell>
          <cell r="AA953" t="str">
            <v>United States</v>
          </cell>
          <cell r="AE953" t="str">
            <v>Core Commercial</v>
          </cell>
          <cell r="AF953" t="str">
            <v>Hospital &amp; Medical Services</v>
          </cell>
        </row>
        <row r="954">
          <cell r="T954">
            <v>881904642</v>
          </cell>
          <cell r="U954" t="str">
            <v>Consolidated Contractors Group</v>
          </cell>
          <cell r="V954">
            <v>32586</v>
          </cell>
          <cell r="W954" t="str">
            <v>Morganti Group, Inc.</v>
          </cell>
          <cell r="X954" t="str">
            <v>Existing Principal</v>
          </cell>
          <cell r="Y954" t="str">
            <v>Exposure Below $1M; Do Not Score</v>
          </cell>
          <cell r="Z954" t="str">
            <v>UNASSIGNED</v>
          </cell>
          <cell r="AA954" t="str">
            <v>United States</v>
          </cell>
          <cell r="AE954" t="str">
            <v>Specialty Contract</v>
          </cell>
          <cell r="AF954" t="str">
            <v>Engineering &amp; Construction</v>
          </cell>
        </row>
        <row r="955">
          <cell r="T955">
            <v>375057421</v>
          </cell>
          <cell r="U955" t="str">
            <v>Morganti Group, Inc.</v>
          </cell>
          <cell r="V955">
            <v>32586</v>
          </cell>
          <cell r="W955" t="str">
            <v>Morganti Group, Inc.</v>
          </cell>
          <cell r="X955" t="str">
            <v>Existing Principal</v>
          </cell>
          <cell r="Y955" t="str">
            <v>Exposure Below $1M; Do Not Score</v>
          </cell>
          <cell r="Z955" t="str">
            <v>UNASSIGNED</v>
          </cell>
          <cell r="AA955" t="str">
            <v>United States</v>
          </cell>
          <cell r="AE955" t="str">
            <v>Specialty Contract</v>
          </cell>
          <cell r="AF955" t="str">
            <v>Engineering &amp; Construction</v>
          </cell>
        </row>
        <row r="956">
          <cell r="T956">
            <v>861782542</v>
          </cell>
          <cell r="U956" t="str">
            <v>Mota-Engil Latin America, B.V.</v>
          </cell>
          <cell r="V956">
            <v>196927</v>
          </cell>
          <cell r="W956" t="str">
            <v>Mota-Engil M xico SAPI de CV</v>
          </cell>
          <cell r="X956" t="str">
            <v>Existing Principal</v>
          </cell>
          <cell r="Y956" t="str">
            <v>Exposure Below $1M; Do Not Score</v>
          </cell>
          <cell r="Z956" t="str">
            <v>UNASSIGNED</v>
          </cell>
          <cell r="AA956" t="str">
            <v>Mexico</v>
          </cell>
          <cell r="AE956" t="str">
            <v>Specialty Contract</v>
          </cell>
          <cell r="AF956" t="str">
            <v>Engineering &amp; Construction</v>
          </cell>
        </row>
        <row r="957">
          <cell r="T957">
            <v>209291432</v>
          </cell>
          <cell r="U957" t="str">
            <v>Mota-Engil M xico SAPI de CV</v>
          </cell>
          <cell r="V957">
            <v>196927</v>
          </cell>
          <cell r="W957" t="str">
            <v>Mota-Engil M xico SAPI de CV</v>
          </cell>
          <cell r="X957" t="str">
            <v>Existing Principal</v>
          </cell>
          <cell r="Y957" t="str">
            <v>Exposure Below $1M; Do Not Score</v>
          </cell>
          <cell r="Z957" t="str">
            <v>UNASSIGNED</v>
          </cell>
          <cell r="AA957" t="str">
            <v>Mexico</v>
          </cell>
          <cell r="AE957" t="str">
            <v>Specialty Contract</v>
          </cell>
          <cell r="AF957" t="str">
            <v>Engineering &amp; Construction</v>
          </cell>
        </row>
        <row r="958">
          <cell r="T958">
            <v>381871242</v>
          </cell>
          <cell r="U958" t="str">
            <v>Motorola Mobility</v>
          </cell>
          <cell r="V958">
            <v>202490</v>
          </cell>
          <cell r="W958" t="str">
            <v>Motorola Mobility</v>
          </cell>
          <cell r="X958" t="str">
            <v>Existing Principal</v>
          </cell>
          <cell r="Y958" t="str">
            <v>Exposure Below $1M; Do Not Score</v>
          </cell>
          <cell r="Z958" t="str">
            <v>UNASSIGNED</v>
          </cell>
          <cell r="AA958" t="str">
            <v>Brazil</v>
          </cell>
          <cell r="AE958" t="str">
            <v>Specialty Commercial</v>
          </cell>
          <cell r="AF958" t="str">
            <v>Telecom Equipment &amp; Utility Services</v>
          </cell>
        </row>
        <row r="959">
          <cell r="T959">
            <v>229192632</v>
          </cell>
          <cell r="U959" t="str">
            <v>Moura S.A.</v>
          </cell>
          <cell r="V959">
            <v>192580</v>
          </cell>
          <cell r="W959" t="str">
            <v>Moura S.A.</v>
          </cell>
          <cell r="X959" t="str">
            <v>Existing Principal</v>
          </cell>
          <cell r="Y959" t="str">
            <v>Exposure Below $1M; Do Not Score</v>
          </cell>
          <cell r="Z959" t="str">
            <v>UNASSIGNED</v>
          </cell>
          <cell r="AA959" t="str">
            <v>Brazil</v>
          </cell>
          <cell r="AE959" t="str">
            <v>Specialty Commercial</v>
          </cell>
          <cell r="AF959" t="str">
            <v>Automotive / Auto Parts MFG</v>
          </cell>
        </row>
        <row r="960">
          <cell r="T960">
            <v>605357212</v>
          </cell>
          <cell r="U960" t="str">
            <v>MS International, Inc.</v>
          </cell>
          <cell r="V960">
            <v>121889</v>
          </cell>
          <cell r="W960" t="str">
            <v>MS International, Inc.</v>
          </cell>
          <cell r="X960" t="str">
            <v>Existing Principal</v>
          </cell>
          <cell r="Y960" t="str">
            <v>Exposure Below $1M; Do Not Score</v>
          </cell>
          <cell r="Z960" t="str">
            <v/>
          </cell>
          <cell r="AA960" t="str">
            <v>United States</v>
          </cell>
          <cell r="AE960" t="str">
            <v>Core Commercial</v>
          </cell>
        </row>
        <row r="961">
          <cell r="T961">
            <v>901821942</v>
          </cell>
          <cell r="U961" t="str">
            <v>MS2 Infrastructure Group</v>
          </cell>
          <cell r="V961">
            <v>206786</v>
          </cell>
          <cell r="W961" t="str">
            <v>MS2 Infrastructure Group</v>
          </cell>
          <cell r="X961" t="str">
            <v>Existing Principal</v>
          </cell>
          <cell r="Y961" t="str">
            <v>Exposure Below $1M; Do Not Score</v>
          </cell>
          <cell r="Z961" t="str">
            <v>UNASSIGNED</v>
          </cell>
          <cell r="AA961" t="str">
            <v>Canada</v>
          </cell>
          <cell r="AE961" t="str">
            <v>Specialty Contract</v>
          </cell>
          <cell r="AF961" t="str">
            <v>Engineering &amp; Construction</v>
          </cell>
        </row>
        <row r="962">
          <cell r="T962">
            <v>946433012</v>
          </cell>
          <cell r="U962" t="str">
            <v>MSC Holdings, Inc.</v>
          </cell>
          <cell r="V962">
            <v>170094</v>
          </cell>
          <cell r="W962" t="str">
            <v>MSC Holdings, Inc.</v>
          </cell>
          <cell r="X962" t="str">
            <v>Existing Principal</v>
          </cell>
          <cell r="Y962" t="str">
            <v>Exposure Below $1M; Do Not Score</v>
          </cell>
          <cell r="Z962" t="str">
            <v/>
          </cell>
          <cell r="AA962" t="str">
            <v>United States</v>
          </cell>
        </row>
        <row r="963">
          <cell r="T963">
            <v>512102742</v>
          </cell>
          <cell r="U963" t="str">
            <v>Dexter Construction Company Ltd.</v>
          </cell>
          <cell r="V963">
            <v>209481</v>
          </cell>
          <cell r="W963" t="str">
            <v>Municipal Enterprises Limited</v>
          </cell>
          <cell r="X963" t="str">
            <v>Existing Principal</v>
          </cell>
          <cell r="Y963" t="str">
            <v>Exposure Below $1M; Do Not Score</v>
          </cell>
          <cell r="Z963" t="str">
            <v>CONSTRUCTION</v>
          </cell>
          <cell r="AA963" t="str">
            <v>Canada</v>
          </cell>
          <cell r="AB963">
            <v>209481</v>
          </cell>
          <cell r="AD963">
            <v>209481</v>
          </cell>
          <cell r="AE963" t="str">
            <v>Specialty Commercial</v>
          </cell>
          <cell r="AF963" t="str">
            <v>Engineering &amp; Construction</v>
          </cell>
        </row>
        <row r="964">
          <cell r="T964">
            <v>156498612</v>
          </cell>
          <cell r="U964" t="str">
            <v>Murata Machinery, Ltd.</v>
          </cell>
          <cell r="V964">
            <v>8429</v>
          </cell>
          <cell r="W964" t="str">
            <v>Murata Machinery USA, Inc.</v>
          </cell>
          <cell r="X964" t="str">
            <v>Existing Principal</v>
          </cell>
          <cell r="Y964" t="str">
            <v>Exposure Below $1M; Do Not Score</v>
          </cell>
          <cell r="Z964" t="str">
            <v/>
          </cell>
          <cell r="AA964" t="str">
            <v>Japan</v>
          </cell>
        </row>
        <row r="965">
          <cell r="T965">
            <v>835248021</v>
          </cell>
          <cell r="U965" t="str">
            <v>Mustang Machinery Company, LTD</v>
          </cell>
          <cell r="V965">
            <v>69264</v>
          </cell>
          <cell r="W965" t="str">
            <v>Mustang Machinery Company, LTD</v>
          </cell>
          <cell r="X965" t="str">
            <v>Existing Principal</v>
          </cell>
          <cell r="Y965" t="str">
            <v>Exposure Below $1M; Do Not Score</v>
          </cell>
          <cell r="Z965" t="str">
            <v/>
          </cell>
          <cell r="AA965" t="str">
            <v>United States</v>
          </cell>
          <cell r="AE965" t="str">
            <v>Core Commercial</v>
          </cell>
        </row>
        <row r="966">
          <cell r="T966">
            <v>11066891</v>
          </cell>
          <cell r="U966" t="str">
            <v>MUTUAL OF ENUMCLAW</v>
          </cell>
          <cell r="V966">
            <v>98236</v>
          </cell>
          <cell r="W966" t="str">
            <v>MUTUAL OF ENUMCLAW</v>
          </cell>
          <cell r="X966" t="str">
            <v>Existing Principal</v>
          </cell>
          <cell r="Y966" t="str">
            <v>Exposure Below $1M; Do Not Score</v>
          </cell>
          <cell r="Z966" t="str">
            <v/>
          </cell>
          <cell r="AA966" t="str">
            <v>United States</v>
          </cell>
          <cell r="AE966" t="str">
            <v>Core Commercial</v>
          </cell>
        </row>
        <row r="967">
          <cell r="T967">
            <v>91842642</v>
          </cell>
          <cell r="U967" t="str">
            <v>Myers Power Products, Inc</v>
          </cell>
          <cell r="V967">
            <v>201691</v>
          </cell>
          <cell r="W967" t="str">
            <v>Myers Power Products, Inc</v>
          </cell>
          <cell r="X967" t="str">
            <v>Existing Principal</v>
          </cell>
          <cell r="Y967" t="str">
            <v>Exposure Below $1M; Do Not Score</v>
          </cell>
          <cell r="Z967" t="str">
            <v>UNASSIGNED</v>
          </cell>
          <cell r="AA967" t="str">
            <v>United States</v>
          </cell>
          <cell r="AE967" t="str">
            <v>Core Commercial</v>
          </cell>
          <cell r="AF967" t="str">
            <v>Machinery &amp; Industrial</v>
          </cell>
        </row>
        <row r="968">
          <cell r="T968">
            <v>499205932</v>
          </cell>
          <cell r="U968" t="str">
            <v>N/S Corporation</v>
          </cell>
          <cell r="V968">
            <v>193254</v>
          </cell>
          <cell r="W968" t="str">
            <v>N/S Corporation</v>
          </cell>
          <cell r="X968" t="str">
            <v>Existing Principal</v>
          </cell>
          <cell r="Y968" t="str">
            <v>Exposure Below $1M; Do Not Score</v>
          </cell>
          <cell r="Z968" t="str">
            <v>UNASSIGNED</v>
          </cell>
          <cell r="AA968" t="str">
            <v>United States</v>
          </cell>
          <cell r="AE968" t="str">
            <v>Core Commercial</v>
          </cell>
          <cell r="AF968" t="str">
            <v>Automotive / Auto Parts MFG</v>
          </cell>
        </row>
        <row r="969">
          <cell r="T969">
            <v>116359012</v>
          </cell>
          <cell r="U969" t="str">
            <v>National Air Cargo, Inc.</v>
          </cell>
          <cell r="V969">
            <v>182319</v>
          </cell>
          <cell r="W969" t="str">
            <v>National Air Cargo</v>
          </cell>
          <cell r="X969" t="str">
            <v>Existing Principal</v>
          </cell>
          <cell r="Y969" t="str">
            <v>Exposure Below $1M; Do Not Score</v>
          </cell>
          <cell r="Z969" t="str">
            <v/>
          </cell>
          <cell r="AA969" t="str">
            <v>United States</v>
          </cell>
        </row>
        <row r="970">
          <cell r="T970">
            <v>849198432</v>
          </cell>
          <cell r="U970" t="str">
            <v>National Stores, Inc.</v>
          </cell>
          <cell r="V970">
            <v>193366</v>
          </cell>
          <cell r="W970" t="str">
            <v>National Stores, Inc.</v>
          </cell>
          <cell r="X970" t="str">
            <v>Existing Principal</v>
          </cell>
          <cell r="Y970" t="str">
            <v>Exposure Below $1M; Do Not Score</v>
          </cell>
          <cell r="Z970" t="str">
            <v>UNASSIGNED</v>
          </cell>
          <cell r="AA970" t="str">
            <v>United States</v>
          </cell>
          <cell r="AE970" t="str">
            <v>Core Commercial</v>
          </cell>
          <cell r="AF970" t="str">
            <v>Retail</v>
          </cell>
        </row>
        <row r="971">
          <cell r="T971">
            <v>201067791</v>
          </cell>
          <cell r="U971" t="str">
            <v>NATIONSTAR MORTGAGE, LLC</v>
          </cell>
          <cell r="V971">
            <v>99714</v>
          </cell>
          <cell r="W971" t="str">
            <v>NATIONSTAR MORTGAGE, LLC</v>
          </cell>
          <cell r="X971" t="str">
            <v>Existing Principal</v>
          </cell>
          <cell r="Y971" t="str">
            <v>Exposure Below $1M; Do Not Score</v>
          </cell>
          <cell r="Z971" t="str">
            <v/>
          </cell>
          <cell r="AA971" t="str">
            <v>United States</v>
          </cell>
          <cell r="AE971" t="str">
            <v>Core Commercial</v>
          </cell>
        </row>
        <row r="972">
          <cell r="T972">
            <v>712018042</v>
          </cell>
          <cell r="U972" t="str">
            <v>Navamar Inc.</v>
          </cell>
          <cell r="V972">
            <v>206614</v>
          </cell>
          <cell r="W972" t="str">
            <v>Navamar Inc.</v>
          </cell>
          <cell r="X972" t="str">
            <v>Existing Principal</v>
          </cell>
          <cell r="Y972" t="str">
            <v>Exposure Below $1M; Do Not Score</v>
          </cell>
          <cell r="Z972" t="str">
            <v>UNASSIGNED</v>
          </cell>
          <cell r="AA972" t="str">
            <v>Canada</v>
          </cell>
          <cell r="AE972" t="str">
            <v>Specialty Contract</v>
          </cell>
          <cell r="AF972" t="str">
            <v>Machinery &amp; Industrial</v>
          </cell>
        </row>
        <row r="973">
          <cell r="T973">
            <v>939278932</v>
          </cell>
          <cell r="U973" t="str">
            <v>NDL Construction</v>
          </cell>
          <cell r="V973">
            <v>199495</v>
          </cell>
          <cell r="W973" t="str">
            <v>NDL Construction</v>
          </cell>
          <cell r="X973" t="str">
            <v>Existing Principal</v>
          </cell>
          <cell r="Y973" t="str">
            <v>Exposure Below $1M; Do Not Score</v>
          </cell>
          <cell r="Z973" t="str">
            <v>UNASSIGNED</v>
          </cell>
          <cell r="AA973" t="str">
            <v>Canada</v>
          </cell>
          <cell r="AE973" t="str">
            <v>Specialty Contract</v>
          </cell>
          <cell r="AF973" t="str">
            <v>Engineering &amp; Construction</v>
          </cell>
        </row>
        <row r="974">
          <cell r="T974">
            <v>781766842</v>
          </cell>
          <cell r="U974" t="str">
            <v>NEC de M xico, S.A. de C.V.</v>
          </cell>
          <cell r="V974">
            <v>202175</v>
          </cell>
          <cell r="W974" t="str">
            <v>NEC de M xico, S.A. de C.V.</v>
          </cell>
          <cell r="X974" t="str">
            <v>Existing Principal</v>
          </cell>
          <cell r="Y974" t="str">
            <v>Exposure Below $1M; Do Not Score</v>
          </cell>
          <cell r="Z974" t="str">
            <v>UNASSIGNED</v>
          </cell>
          <cell r="AA974" t="str">
            <v>Mexico</v>
          </cell>
          <cell r="AE974" t="str">
            <v>Specialty Commercial</v>
          </cell>
          <cell r="AF974" t="str">
            <v>Electronics &amp; Semiconductor</v>
          </cell>
        </row>
        <row r="975">
          <cell r="T975">
            <v>135341321</v>
          </cell>
          <cell r="U975" t="str">
            <v>NEIMAN MARCUS GROUP, INC.</v>
          </cell>
          <cell r="V975">
            <v>99210</v>
          </cell>
          <cell r="W975" t="str">
            <v>NEIMAN MARCUS GROUP, INC.</v>
          </cell>
          <cell r="X975" t="str">
            <v>Existing Principal</v>
          </cell>
          <cell r="Y975" t="str">
            <v>Exposure Below $1M; Do Not Score</v>
          </cell>
          <cell r="Z975" t="str">
            <v>UNASSIGNED</v>
          </cell>
          <cell r="AA975" t="str">
            <v>United States</v>
          </cell>
          <cell r="AE975" t="str">
            <v>Core Commercial</v>
          </cell>
          <cell r="AF975" t="str">
            <v>Retail</v>
          </cell>
        </row>
        <row r="976">
          <cell r="T976">
            <v>943941511</v>
          </cell>
          <cell r="U976" t="str">
            <v>Neustar, Inc.</v>
          </cell>
          <cell r="V976">
            <v>160314</v>
          </cell>
          <cell r="W976" t="str">
            <v>NeuStar, Inc.</v>
          </cell>
          <cell r="X976" t="str">
            <v>Existing Principal</v>
          </cell>
          <cell r="Y976" t="str">
            <v>Exposure Below $1M; Do Not Score</v>
          </cell>
          <cell r="Z976" t="str">
            <v/>
          </cell>
          <cell r="AA976" t="str">
            <v>United States</v>
          </cell>
        </row>
        <row r="977">
          <cell r="T977">
            <v>611675842</v>
          </cell>
          <cell r="U977" t="str">
            <v>NEW Asurion Corporation</v>
          </cell>
          <cell r="V977">
            <v>197781</v>
          </cell>
          <cell r="W977" t="str">
            <v>NEW Asurion Corporation</v>
          </cell>
          <cell r="X977" t="str">
            <v>Existing Principal</v>
          </cell>
          <cell r="Y977" t="str">
            <v>Exposure Below $1M; Do Not Score</v>
          </cell>
          <cell r="Z977" t="str">
            <v>UNASSIGNED</v>
          </cell>
          <cell r="AA977" t="str">
            <v>United States</v>
          </cell>
          <cell r="AE977" t="str">
            <v>Core Commercial</v>
          </cell>
          <cell r="AF977" t="str">
            <v>Insurance &amp; Financial Services</v>
          </cell>
        </row>
        <row r="978">
          <cell r="T978">
            <v>869839432</v>
          </cell>
          <cell r="U978" t="str">
            <v>New Prime, inc</v>
          </cell>
          <cell r="V978">
            <v>182258</v>
          </cell>
          <cell r="W978" t="str">
            <v>New Prime, inc</v>
          </cell>
          <cell r="X978" t="str">
            <v>Existing Principal</v>
          </cell>
          <cell r="Y978" t="str">
            <v>Exposure Below $1M; Do Not Score</v>
          </cell>
          <cell r="Z978" t="str">
            <v>UNASSIGNED</v>
          </cell>
          <cell r="AA978" t="str">
            <v>United States</v>
          </cell>
          <cell r="AE978" t="str">
            <v>Core Commercial</v>
          </cell>
          <cell r="AF978" t="str">
            <v>Rail, Trucking &amp; Transport Services</v>
          </cell>
        </row>
        <row r="979">
          <cell r="T979">
            <v>285338721</v>
          </cell>
          <cell r="U979" t="str">
            <v>NEW TACOMA CEMETERIES AND FUNERAL HOME</v>
          </cell>
          <cell r="V979">
            <v>100384</v>
          </cell>
          <cell r="W979" t="str">
            <v>NEW TACOMA CEMETERIES AND FUNERAL HOME</v>
          </cell>
          <cell r="X979" t="str">
            <v>Existing Principal</v>
          </cell>
          <cell r="Y979" t="str">
            <v>Exposure Below $1M; Do Not Score</v>
          </cell>
          <cell r="Z979" t="str">
            <v/>
          </cell>
          <cell r="AA979" t="str">
            <v>United States</v>
          </cell>
          <cell r="AE979" t="str">
            <v>Core Commercial</v>
          </cell>
        </row>
        <row r="980">
          <cell r="T980">
            <v>919268832</v>
          </cell>
          <cell r="U980" t="str">
            <v>New Way Group</v>
          </cell>
          <cell r="V980">
            <v>197912</v>
          </cell>
          <cell r="W980" t="str">
            <v>New Way Group</v>
          </cell>
          <cell r="X980" t="str">
            <v>Existing Principal</v>
          </cell>
          <cell r="Y980" t="str">
            <v>Exposure Below $1M; Do Not Score</v>
          </cell>
          <cell r="Z980" t="str">
            <v>UNASSIGNED</v>
          </cell>
          <cell r="AA980" t="str">
            <v>Canada</v>
          </cell>
          <cell r="AE980" t="str">
            <v>Specialty Contract</v>
          </cell>
          <cell r="AF980" t="str">
            <v>Engineering &amp; Construction</v>
          </cell>
        </row>
        <row r="981">
          <cell r="T981">
            <v>426528012</v>
          </cell>
          <cell r="U981" t="str">
            <v>Newmarket Gold Inc.</v>
          </cell>
          <cell r="V981">
            <v>188726</v>
          </cell>
          <cell r="W981" t="str">
            <v>Newmarket Gold Inc.</v>
          </cell>
          <cell r="X981" t="str">
            <v>Existing Principal</v>
          </cell>
          <cell r="Y981" t="str">
            <v>Exposure Below $1M; Do Not Score</v>
          </cell>
          <cell r="Z981" t="str">
            <v/>
          </cell>
          <cell r="AA981" t="str">
            <v>Canada</v>
          </cell>
          <cell r="AE981" t="str">
            <v>Specialty Commercial</v>
          </cell>
        </row>
        <row r="982">
          <cell r="T982">
            <v>341871442</v>
          </cell>
          <cell r="U982" t="str">
            <v>Nexans Brasil, S.A</v>
          </cell>
          <cell r="V982">
            <v>202459</v>
          </cell>
          <cell r="W982" t="str">
            <v>Nexans Brasil, S.A</v>
          </cell>
          <cell r="X982" t="str">
            <v>Existing Principal</v>
          </cell>
          <cell r="Y982" t="str">
            <v>Exposure Below $1M; Do Not Score</v>
          </cell>
          <cell r="Z982" t="str">
            <v>UNASSIGNED</v>
          </cell>
          <cell r="AA982" t="str">
            <v>Brazil</v>
          </cell>
          <cell r="AE982" t="str">
            <v>Specialty Commercial</v>
          </cell>
          <cell r="AF982" t="str">
            <v>Machinery &amp; Industrial</v>
          </cell>
        </row>
        <row r="983">
          <cell r="T983">
            <v>351666642</v>
          </cell>
          <cell r="U983" t="str">
            <v>Northeast Pennsylvania Center for Independent Living</v>
          </cell>
          <cell r="V983">
            <v>197355</v>
          </cell>
          <cell r="W983" t="str">
            <v>Northeast Pennsylvania Center for Independent Living</v>
          </cell>
          <cell r="X983" t="str">
            <v>Existing Principal</v>
          </cell>
          <cell r="Y983" t="str">
            <v>Exposure Below $1M; Do Not Score</v>
          </cell>
          <cell r="Z983" t="str">
            <v>UNASSIGNED</v>
          </cell>
          <cell r="AA983" t="str">
            <v>United States</v>
          </cell>
          <cell r="AE983" t="str">
            <v>Core Commercial</v>
          </cell>
          <cell r="AF983" t="str">
            <v>Business Services</v>
          </cell>
        </row>
        <row r="984">
          <cell r="T984">
            <v>562103842</v>
          </cell>
          <cell r="U984" t="str">
            <v>Nouvelles Generations d'Entreprenuers (NGE)</v>
          </cell>
          <cell r="V984">
            <v>209657</v>
          </cell>
          <cell r="W984" t="str">
            <v>Nouvelles Generations d'Entreprenuers (NGE)</v>
          </cell>
          <cell r="X984" t="str">
            <v>Existing Principal</v>
          </cell>
          <cell r="Y984" t="str">
            <v>Exposure Below $1M; Do Not Score</v>
          </cell>
          <cell r="Z984" t="str">
            <v>UNASSIGNED</v>
          </cell>
          <cell r="AA984" t="str">
            <v>France</v>
          </cell>
          <cell r="AE984" t="str">
            <v>Specialty Contract</v>
          </cell>
          <cell r="AF984" t="str">
            <v>Engineering &amp; Construction</v>
          </cell>
        </row>
        <row r="985">
          <cell r="T985">
            <v>122013642</v>
          </cell>
          <cell r="U985" t="str">
            <v>Calamo Distribuidora de Produtos de Beleza Sa</v>
          </cell>
          <cell r="V985">
            <v>205932</v>
          </cell>
          <cell r="W985" t="str">
            <v>O BOTIC RIO FRANCHISING LTDA.</v>
          </cell>
          <cell r="X985" t="str">
            <v>Existing Principal</v>
          </cell>
          <cell r="Y985" t="str">
            <v>Exposure Below $1M; Do Not Score</v>
          </cell>
          <cell r="Z985" t="str">
            <v>UNASSIGNED</v>
          </cell>
          <cell r="AA985" t="str">
            <v>Brazil</v>
          </cell>
          <cell r="AE985" t="str">
            <v>Specialty Commercial</v>
          </cell>
          <cell r="AF985" t="str">
            <v>Retail</v>
          </cell>
        </row>
        <row r="986">
          <cell r="T986">
            <v>939279532</v>
          </cell>
          <cell r="U986" t="str">
            <v>Oakwood Roofing</v>
          </cell>
          <cell r="V986">
            <v>199500</v>
          </cell>
          <cell r="W986" t="str">
            <v>Oakwood Roofing</v>
          </cell>
          <cell r="X986" t="str">
            <v>Existing Principal</v>
          </cell>
          <cell r="Y986" t="str">
            <v>Exposure Below $1M; Do Not Score</v>
          </cell>
          <cell r="Z986" t="str">
            <v/>
          </cell>
          <cell r="AA986" t="str">
            <v>Canada</v>
          </cell>
          <cell r="AE986" t="str">
            <v>Specialty Contract</v>
          </cell>
        </row>
        <row r="987">
          <cell r="T987">
            <v>72106542</v>
          </cell>
          <cell r="U987" t="str">
            <v>Obras Subterraneas S.A.</v>
          </cell>
          <cell r="V987">
            <v>208563</v>
          </cell>
          <cell r="W987" t="str">
            <v>Obras Subterraneas S.A.</v>
          </cell>
          <cell r="X987" t="str">
            <v>Existing Principal</v>
          </cell>
          <cell r="Y987" t="str">
            <v>Exposure Below $1M; Do Not Score</v>
          </cell>
          <cell r="Z987" t="str">
            <v>UNASSIGNED</v>
          </cell>
          <cell r="AA987" t="str">
            <v>Spain</v>
          </cell>
          <cell r="AE987" t="str">
            <v>Specialty Contract</v>
          </cell>
          <cell r="AF987" t="str">
            <v>Engineering &amp; Construction</v>
          </cell>
        </row>
        <row r="988">
          <cell r="T988">
            <v>611871142</v>
          </cell>
          <cell r="U988" t="str">
            <v>O'Canada Contractors</v>
          </cell>
          <cell r="V988">
            <v>202652</v>
          </cell>
          <cell r="W988" t="str">
            <v>O'Canada Contractors</v>
          </cell>
          <cell r="X988" t="str">
            <v>Existing Principal</v>
          </cell>
          <cell r="Y988" t="str">
            <v>Exposure Below $1M; Do Not Score</v>
          </cell>
          <cell r="Z988" t="str">
            <v>CONSTRUCTION</v>
          </cell>
          <cell r="AA988" t="str">
            <v>Canada</v>
          </cell>
          <cell r="AB988" t="str">
            <v>CAN1301</v>
          </cell>
          <cell r="AD988">
            <v>303010</v>
          </cell>
          <cell r="AE988" t="str">
            <v>Specialty Contract</v>
          </cell>
          <cell r="AF988" t="str">
            <v>Engineering &amp; Construction</v>
          </cell>
        </row>
        <row r="989">
          <cell r="T989">
            <v>936432512</v>
          </cell>
          <cell r="U989" t="str">
            <v>Odom's Tennessee Pride Sausage, Inc</v>
          </cell>
          <cell r="V989">
            <v>96748</v>
          </cell>
          <cell r="W989" t="str">
            <v>Odom's Tennessee Pride Sausage, Inc</v>
          </cell>
          <cell r="X989" t="str">
            <v>Existing Principal</v>
          </cell>
          <cell r="Y989" t="str">
            <v>Exposure Below $1M; Do Not Score</v>
          </cell>
          <cell r="Z989" t="str">
            <v/>
          </cell>
          <cell r="AA989" t="str">
            <v>United States</v>
          </cell>
        </row>
        <row r="990">
          <cell r="T990">
            <v>225337621</v>
          </cell>
          <cell r="U990" t="str">
            <v>OEC BUSINESS INTERIORS, INC.</v>
          </cell>
          <cell r="V990">
            <v>99892</v>
          </cell>
          <cell r="W990" t="str">
            <v>OEC BUSINESS INTERIORS, INC.</v>
          </cell>
          <cell r="X990" t="str">
            <v>Existing Principal</v>
          </cell>
          <cell r="Y990" t="str">
            <v>Exposure Below $1M; Do Not Score</v>
          </cell>
          <cell r="Z990" t="str">
            <v/>
          </cell>
          <cell r="AA990" t="str">
            <v>United States</v>
          </cell>
        </row>
        <row r="991">
          <cell r="T991">
            <v>956423912</v>
          </cell>
          <cell r="U991" t="str">
            <v>Oiltanking Holding Americas, Inc.</v>
          </cell>
          <cell r="V991">
            <v>179547</v>
          </cell>
          <cell r="W991" t="str">
            <v>Oiltanking Holding Americas, Inc.</v>
          </cell>
          <cell r="X991" t="str">
            <v>Existing Principal</v>
          </cell>
          <cell r="Y991" t="str">
            <v>Exposure Below $1M; Do Not Score</v>
          </cell>
          <cell r="Z991" t="str">
            <v/>
          </cell>
          <cell r="AA991" t="str">
            <v>United States</v>
          </cell>
        </row>
        <row r="992">
          <cell r="T992">
            <v>682056542</v>
          </cell>
          <cell r="U992" t="str">
            <v>On-Track Railway Operations Ltd.</v>
          </cell>
          <cell r="V992">
            <v>207952</v>
          </cell>
          <cell r="W992" t="str">
            <v>On-Track Railway Operations Ltd.</v>
          </cell>
          <cell r="X992" t="str">
            <v>Existing Principal</v>
          </cell>
          <cell r="Y992" t="str">
            <v>Exposure Below $1M; Do Not Score</v>
          </cell>
          <cell r="Z992" t="str">
            <v/>
          </cell>
          <cell r="AA992" t="str">
            <v>Canada</v>
          </cell>
          <cell r="AE992" t="str">
            <v>Specialty Contract</v>
          </cell>
        </row>
        <row r="993">
          <cell r="T993">
            <v>159259932</v>
          </cell>
          <cell r="U993" t="str">
            <v>Opde Investment Espa a, S.L</v>
          </cell>
          <cell r="V993">
            <v>195463</v>
          </cell>
          <cell r="W993" t="str">
            <v>Opde Investment Espa a, S.L</v>
          </cell>
          <cell r="X993" t="str">
            <v>Existing Principal</v>
          </cell>
          <cell r="Y993" t="str">
            <v>Exposure Below $1M; Do Not Score</v>
          </cell>
          <cell r="Z993" t="str">
            <v>UNASSIGNED</v>
          </cell>
          <cell r="AA993" t="str">
            <v>Spain</v>
          </cell>
          <cell r="AE993" t="str">
            <v>Specialty Commercial</v>
          </cell>
          <cell r="AF993" t="str">
            <v>Electric, Gas &amp; Water Utilities</v>
          </cell>
        </row>
        <row r="994">
          <cell r="T994">
            <v>32108042</v>
          </cell>
          <cell r="U994" t="str">
            <v>Open Systems Colombia</v>
          </cell>
          <cell r="V994">
            <v>200861</v>
          </cell>
          <cell r="W994" t="str">
            <v>Open Investments LLC</v>
          </cell>
          <cell r="X994" t="str">
            <v>Existing Principal</v>
          </cell>
          <cell r="Y994" t="str">
            <v>Exposure Below $1M; Do Not Score</v>
          </cell>
          <cell r="Z994" t="str">
            <v>UNASSIGNED</v>
          </cell>
          <cell r="AA994" t="str">
            <v>Colombia</v>
          </cell>
          <cell r="AE994" t="str">
            <v>Specialty Commercial</v>
          </cell>
          <cell r="AF994" t="str">
            <v>Insurance &amp; Financial Services</v>
          </cell>
        </row>
        <row r="995">
          <cell r="T995">
            <v>501784742</v>
          </cell>
          <cell r="U995" t="str">
            <v>Open Investments LLC</v>
          </cell>
          <cell r="V995">
            <v>200861</v>
          </cell>
          <cell r="W995" t="str">
            <v>Open Investments LLC</v>
          </cell>
          <cell r="X995" t="str">
            <v>Existing Principal</v>
          </cell>
          <cell r="Y995" t="str">
            <v>Exposure Below $1M; Do Not Score</v>
          </cell>
          <cell r="Z995" t="str">
            <v>UNASSIGNED</v>
          </cell>
          <cell r="AA995" t="str">
            <v>United States</v>
          </cell>
          <cell r="AE995" t="str">
            <v>Specialty Commercial</v>
          </cell>
          <cell r="AF995" t="str">
            <v>Insurance &amp; Financial Services</v>
          </cell>
        </row>
        <row r="996">
          <cell r="T996">
            <v>362103042</v>
          </cell>
          <cell r="U996" t="str">
            <v>Open Systems International, Inc.</v>
          </cell>
          <cell r="V996">
            <v>209096</v>
          </cell>
          <cell r="W996" t="str">
            <v>Open Systems International, Inc.</v>
          </cell>
          <cell r="X996" t="str">
            <v>Existing Principal</v>
          </cell>
          <cell r="Y996" t="str">
            <v>Exposure Below $1M; Do Not Score</v>
          </cell>
          <cell r="Z996" t="str">
            <v>UNASSIGNED</v>
          </cell>
          <cell r="AA996" t="str">
            <v>United States</v>
          </cell>
          <cell r="AE996" t="str">
            <v>Core Commercial</v>
          </cell>
          <cell r="AF996" t="str">
            <v>Computer Hardware, Software</v>
          </cell>
        </row>
        <row r="997">
          <cell r="T997">
            <v>379250832</v>
          </cell>
          <cell r="U997" t="str">
            <v>Orbis Engineering Field Services Ltd</v>
          </cell>
          <cell r="V997">
            <v>195219</v>
          </cell>
          <cell r="W997" t="str">
            <v>Orbis Engineering Field Services Ltd</v>
          </cell>
          <cell r="X997" t="str">
            <v>Existing Principal</v>
          </cell>
          <cell r="Y997" t="str">
            <v>Exposure Below $1M; Do Not Score</v>
          </cell>
          <cell r="Z997" t="str">
            <v>BUSINESS PRODUCTS WHSL</v>
          </cell>
          <cell r="AA997" t="str">
            <v>Canada</v>
          </cell>
          <cell r="AE997" t="str">
            <v>Specialty Contract</v>
          </cell>
          <cell r="AF997" t="str">
            <v>Engineering &amp; Construction</v>
          </cell>
        </row>
        <row r="998">
          <cell r="T998">
            <v>256432312</v>
          </cell>
          <cell r="U998" t="str">
            <v>Orbital Energy Services, Corp.</v>
          </cell>
          <cell r="V998">
            <v>184833</v>
          </cell>
          <cell r="W998" t="str">
            <v>Orbital Energy Services, Corp.</v>
          </cell>
          <cell r="X998" t="str">
            <v>Existing Principal</v>
          </cell>
          <cell r="Y998" t="str">
            <v>Exposure Below $1M; Do Not Score</v>
          </cell>
          <cell r="Z998" t="str">
            <v>UNASSIGNED</v>
          </cell>
          <cell r="AA998" t="str">
            <v>United States</v>
          </cell>
          <cell r="AE998" t="str">
            <v>Core Commercial</v>
          </cell>
          <cell r="AF998" t="str">
            <v>Machinery &amp; Industrial</v>
          </cell>
        </row>
        <row r="999">
          <cell r="T999">
            <v>381969542</v>
          </cell>
          <cell r="U999" t="str">
            <v>Oregon Health &amp; Science University</v>
          </cell>
          <cell r="V999">
            <v>205087</v>
          </cell>
          <cell r="W999" t="str">
            <v>Oregon Health &amp; Science University</v>
          </cell>
          <cell r="X999" t="str">
            <v>Existing Principal</v>
          </cell>
          <cell r="Y999" t="str">
            <v>Exposure Below $1M; Do Not Score</v>
          </cell>
          <cell r="Z999" t="str">
            <v>UNASSIGNED</v>
          </cell>
          <cell r="AA999" t="str">
            <v>United States</v>
          </cell>
          <cell r="AE999" t="str">
            <v>Core Commercial</v>
          </cell>
          <cell r="AF999" t="str">
            <v>Hospital &amp; Medical Services</v>
          </cell>
        </row>
        <row r="1000">
          <cell r="T1000">
            <v>821784842</v>
          </cell>
          <cell r="U1000" t="str">
            <v>Sanitas New Jersey Inc</v>
          </cell>
          <cell r="V1000">
            <v>202940</v>
          </cell>
          <cell r="W1000" t="str">
            <v>Organizacion Sanitas Internacional S.A.S.</v>
          </cell>
          <cell r="X1000" t="str">
            <v>Existing Principal</v>
          </cell>
          <cell r="Y1000" t="str">
            <v>Exposure Below $1M; Do Not Score</v>
          </cell>
          <cell r="Z1000" t="str">
            <v>UNASSIGNED</v>
          </cell>
          <cell r="AA1000" t="str">
            <v>United States</v>
          </cell>
          <cell r="AE1000" t="str">
            <v>Specialty Commercial</v>
          </cell>
          <cell r="AF1000" t="str">
            <v>Hospital &amp; Medical Services</v>
          </cell>
        </row>
        <row r="1001">
          <cell r="T1001">
            <v>461661942</v>
          </cell>
          <cell r="U1001" t="str">
            <v>Origis USA, Inc.</v>
          </cell>
          <cell r="V1001">
            <v>197392</v>
          </cell>
          <cell r="W1001" t="str">
            <v>Origis USA, Inc.</v>
          </cell>
          <cell r="X1001" t="str">
            <v>Existing Principal</v>
          </cell>
          <cell r="Y1001" t="str">
            <v>Exposure Below $1M; Do Not Score</v>
          </cell>
          <cell r="Z1001" t="str">
            <v/>
          </cell>
          <cell r="AA1001" t="str">
            <v>United States</v>
          </cell>
          <cell r="AE1001" t="str">
            <v>Core Commercial</v>
          </cell>
        </row>
        <row r="1002">
          <cell r="T1002">
            <v>735526421</v>
          </cell>
          <cell r="U1002" t="str">
            <v>Orrick, Herrington &amp; Sutcliffe LLP</v>
          </cell>
          <cell r="V1002">
            <v>170470</v>
          </cell>
          <cell r="W1002" t="str">
            <v>Orrick, Herrington &amp; Sutcliffe LLP</v>
          </cell>
          <cell r="X1002" t="str">
            <v>Existing Principal</v>
          </cell>
          <cell r="Y1002" t="str">
            <v>Exposure Below $1M; Do Not Score</v>
          </cell>
          <cell r="Z1002" t="str">
            <v/>
          </cell>
          <cell r="AA1002" t="str">
            <v>United States</v>
          </cell>
        </row>
        <row r="1003">
          <cell r="T1003">
            <v>209252332</v>
          </cell>
          <cell r="U1003" t="str">
            <v>Ortiz Construcciones y Proyectos, S.A.</v>
          </cell>
          <cell r="V1003">
            <v>195120</v>
          </cell>
          <cell r="W1003" t="str">
            <v>Ortiz Construcciones y Proyectos, S.A.</v>
          </cell>
          <cell r="X1003" t="str">
            <v>Existing Principal</v>
          </cell>
          <cell r="Y1003" t="str">
            <v>Exposure Below $1M; Do Not Score</v>
          </cell>
          <cell r="Z1003" t="str">
            <v>UNASSIGNED</v>
          </cell>
          <cell r="AA1003" t="str">
            <v>Spain</v>
          </cell>
          <cell r="AE1003" t="str">
            <v>Specialty Contract</v>
          </cell>
          <cell r="AF1003" t="str">
            <v>Engineering &amp; Construction</v>
          </cell>
        </row>
        <row r="1004">
          <cell r="T1004">
            <v>525522321</v>
          </cell>
          <cell r="U1004" t="str">
            <v>Overseas Military Sales Corporation</v>
          </cell>
          <cell r="V1004">
            <v>170164</v>
          </cell>
          <cell r="W1004" t="str">
            <v>Overseas Military Sales Corporation</v>
          </cell>
          <cell r="X1004" t="str">
            <v>Existing Principal</v>
          </cell>
          <cell r="Y1004" t="str">
            <v>Exposure Below $1M; Do Not Score</v>
          </cell>
          <cell r="Z1004" t="str">
            <v/>
          </cell>
          <cell r="AA1004" t="str">
            <v>United States</v>
          </cell>
        </row>
        <row r="1005">
          <cell r="T1005">
            <v>946427412</v>
          </cell>
          <cell r="U1005" t="str">
            <v>PAA Natural Gas Storage, LLC</v>
          </cell>
          <cell r="V1005">
            <v>166435</v>
          </cell>
          <cell r="W1005" t="str">
            <v>PAA Natural Gas Storage, LLC</v>
          </cell>
          <cell r="X1005" t="str">
            <v>Existing Principal</v>
          </cell>
          <cell r="Y1005" t="str">
            <v>Exposure Below $1M; Do Not Score</v>
          </cell>
          <cell r="Z1005" t="str">
            <v/>
          </cell>
          <cell r="AA1005" t="str">
            <v>United States</v>
          </cell>
        </row>
        <row r="1006">
          <cell r="T1006">
            <v>946427912</v>
          </cell>
          <cell r="U1006" t="str">
            <v>PAA Natural Gas Storage, LP</v>
          </cell>
          <cell r="V1006">
            <v>166706</v>
          </cell>
          <cell r="W1006" t="str">
            <v>PAA Natural Gas Storage, LP</v>
          </cell>
          <cell r="X1006" t="str">
            <v>Existing Principal</v>
          </cell>
          <cell r="Y1006" t="str">
            <v>Exposure Below $1M; Do Not Score</v>
          </cell>
          <cell r="Z1006" t="str">
            <v/>
          </cell>
          <cell r="AA1006" t="str">
            <v>United States</v>
          </cell>
        </row>
        <row r="1007">
          <cell r="T1007">
            <v>45337521</v>
          </cell>
          <cell r="U1007" t="str">
            <v>PACIFIC SUNWEAR OF CALIFORNIA, INC.</v>
          </cell>
          <cell r="V1007">
            <v>98452</v>
          </cell>
          <cell r="W1007" t="str">
            <v>PACIFIC SUNWEAR OF CALIFORNIA, INC.</v>
          </cell>
          <cell r="X1007" t="str">
            <v>Existing Principal</v>
          </cell>
          <cell r="Y1007" t="str">
            <v>Exposure Below $1M; Do Not Score</v>
          </cell>
          <cell r="Z1007" t="str">
            <v/>
          </cell>
          <cell r="AA1007" t="str">
            <v>United States</v>
          </cell>
          <cell r="AE1007" t="str">
            <v>Core Commercial</v>
          </cell>
        </row>
        <row r="1008">
          <cell r="T1008">
            <v>455578921</v>
          </cell>
          <cell r="U1008" t="str">
            <v>Palogix International USA, LLC</v>
          </cell>
          <cell r="V1008">
            <v>175298</v>
          </cell>
          <cell r="W1008" t="str">
            <v>Palogix International USA, LLC</v>
          </cell>
          <cell r="X1008" t="str">
            <v>Existing Principal</v>
          </cell>
          <cell r="Y1008" t="str">
            <v>Exposure Below $1M; Do Not Score</v>
          </cell>
          <cell r="Z1008" t="str">
            <v/>
          </cell>
          <cell r="AA1008" t="str">
            <v>United States</v>
          </cell>
          <cell r="AE1008" t="str">
            <v>Core Commercial</v>
          </cell>
        </row>
        <row r="1009">
          <cell r="T1009">
            <v>789294532</v>
          </cell>
          <cell r="U1009" t="str">
            <v>Panera Bread Company</v>
          </cell>
          <cell r="V1009">
            <v>197130</v>
          </cell>
          <cell r="W1009" t="str">
            <v>Panera Bread Company</v>
          </cell>
          <cell r="X1009" t="str">
            <v>Existing Principal</v>
          </cell>
          <cell r="Y1009" t="str">
            <v>Exposure Below $1M; Do Not Score</v>
          </cell>
          <cell r="Z1009" t="str">
            <v>UNASSIGNED</v>
          </cell>
          <cell r="AA1009" t="str">
            <v>United States</v>
          </cell>
          <cell r="AE1009" t="str">
            <v>Core Commercial</v>
          </cell>
          <cell r="AF1009" t="str">
            <v>Hospitality &amp; Gaming</v>
          </cell>
        </row>
        <row r="1010">
          <cell r="T1010">
            <v>939279932</v>
          </cell>
          <cell r="U1010" t="str">
            <v>Parkwest Projects</v>
          </cell>
          <cell r="V1010">
            <v>199501</v>
          </cell>
          <cell r="W1010" t="str">
            <v>Parkwest Projects</v>
          </cell>
          <cell r="X1010" t="str">
            <v>Existing Principal</v>
          </cell>
          <cell r="Y1010" t="str">
            <v>Exposure Below $1M; Do Not Score</v>
          </cell>
          <cell r="Z1010" t="str">
            <v>UNASSIGNED</v>
          </cell>
          <cell r="AA1010" t="str">
            <v>Canada</v>
          </cell>
          <cell r="AE1010" t="str">
            <v>Specialty Contract</v>
          </cell>
          <cell r="AF1010" t="str">
            <v>Engineering &amp; Construction</v>
          </cell>
        </row>
        <row r="1011">
          <cell r="T1011">
            <v>801846142</v>
          </cell>
          <cell r="U1011" t="str">
            <v>PASA - PARANA OPERA  ES PORTUARIAS S.A</v>
          </cell>
          <cell r="V1011">
            <v>202835</v>
          </cell>
          <cell r="W1011" t="str">
            <v>PASA - PARANA OPERA  ES PORTUARIAS S.A</v>
          </cell>
          <cell r="X1011" t="str">
            <v>Existing Principal</v>
          </cell>
          <cell r="Y1011" t="str">
            <v>Exposure Below $1M; Do Not Score</v>
          </cell>
          <cell r="Z1011" t="str">
            <v>UNASSIGNED</v>
          </cell>
          <cell r="AA1011" t="str">
            <v>Brazil</v>
          </cell>
          <cell r="AE1011" t="str">
            <v>Specialty Commercial</v>
          </cell>
          <cell r="AF1011" t="str">
            <v>Rail, Trucking &amp; Transport Services</v>
          </cell>
        </row>
        <row r="1012">
          <cell r="T1012">
            <v>631906242</v>
          </cell>
          <cell r="U1012" t="str">
            <v>Payoneer Inc.</v>
          </cell>
          <cell r="V1012">
            <v>204131</v>
          </cell>
          <cell r="W1012" t="str">
            <v>Payoneer Inc.</v>
          </cell>
          <cell r="X1012" t="str">
            <v>Existing Principal</v>
          </cell>
          <cell r="Y1012" t="str">
            <v>Exposure Below $1M; Do Not Score</v>
          </cell>
          <cell r="Z1012" t="str">
            <v>UNASSIGNED</v>
          </cell>
          <cell r="AA1012" t="str">
            <v>United States</v>
          </cell>
          <cell r="AE1012" t="str">
            <v>Core Commercial</v>
          </cell>
          <cell r="AF1012" t="str">
            <v>Insurance &amp; Financial Services</v>
          </cell>
        </row>
        <row r="1013">
          <cell r="T1013">
            <v>411876342</v>
          </cell>
          <cell r="U1013" t="str">
            <v>PBSC solutions urbaines inc.</v>
          </cell>
          <cell r="V1013">
            <v>202516</v>
          </cell>
          <cell r="W1013" t="str">
            <v>PBSC solutions urbaines inc.</v>
          </cell>
          <cell r="X1013" t="str">
            <v>Existing Principal</v>
          </cell>
          <cell r="Y1013" t="str">
            <v>Exposure Below $1M; Do Not Score</v>
          </cell>
          <cell r="Z1013" t="str">
            <v>UNASSIGNED</v>
          </cell>
          <cell r="AA1013" t="str">
            <v>Canada</v>
          </cell>
          <cell r="AE1013" t="str">
            <v>Specialty Commercial</v>
          </cell>
          <cell r="AF1013" t="str">
            <v>Machinery &amp; Industrial</v>
          </cell>
        </row>
        <row r="1014">
          <cell r="T1014">
            <v>966398212</v>
          </cell>
          <cell r="U1014" t="str">
            <v>Peco Energy Company</v>
          </cell>
          <cell r="V1014">
            <v>185305</v>
          </cell>
          <cell r="W1014" t="str">
            <v>Peco Energy Company</v>
          </cell>
          <cell r="X1014" t="str">
            <v>Existing Principal</v>
          </cell>
          <cell r="Y1014" t="str">
            <v>Exposure Below $1M; Do Not Score</v>
          </cell>
          <cell r="Z1014" t="str">
            <v/>
          </cell>
          <cell r="AA1014" t="str">
            <v>United States</v>
          </cell>
        </row>
        <row r="1015">
          <cell r="T1015">
            <v>521907742</v>
          </cell>
          <cell r="U1015" t="str">
            <v>PennEast Pipeline Company, LLC</v>
          </cell>
          <cell r="V1015">
            <v>203952</v>
          </cell>
          <cell r="W1015" t="str">
            <v>PennEast Pipeline Company, LLC</v>
          </cell>
          <cell r="X1015" t="str">
            <v>Existing Principal</v>
          </cell>
          <cell r="Y1015" t="str">
            <v>Exposure Below $1M; Do Not Score</v>
          </cell>
          <cell r="Z1015" t="str">
            <v>UNASSIGNED</v>
          </cell>
          <cell r="AA1015" t="str">
            <v>United States</v>
          </cell>
          <cell r="AE1015" t="str">
            <v>Core Commercial</v>
          </cell>
          <cell r="AF1015" t="str">
            <v>Oil, Gas &amp; Coal Expl/Prod</v>
          </cell>
        </row>
        <row r="1016">
          <cell r="T1016">
            <v>239188732</v>
          </cell>
          <cell r="U1016" t="str">
            <v>Pentech International, S.L.y Sociedades Independientes</v>
          </cell>
          <cell r="V1016">
            <v>192582</v>
          </cell>
          <cell r="W1016" t="str">
            <v>Pentech International, S.L.y Sociedades Independientes</v>
          </cell>
          <cell r="X1016" t="str">
            <v>Existing Principal</v>
          </cell>
          <cell r="Y1016" t="str">
            <v>Exposure Below $1M; Do Not Score</v>
          </cell>
          <cell r="Z1016" t="str">
            <v/>
          </cell>
          <cell r="AA1016" t="str">
            <v>Spain</v>
          </cell>
        </row>
        <row r="1017">
          <cell r="T1017">
            <v>112063242</v>
          </cell>
          <cell r="U1017" t="str">
            <v>Proveedora de Fluidos Mexicanos S.A. de C.V.</v>
          </cell>
          <cell r="V1017">
            <v>206984</v>
          </cell>
          <cell r="W1017" t="str">
            <v>PETROQUIMICOS INDUSTRIALES DEL NORTE, S.A. DE C.V.</v>
          </cell>
          <cell r="X1017" t="str">
            <v>Existing Principal</v>
          </cell>
          <cell r="Y1017" t="str">
            <v>Exposure Below $1M; Do Not Score</v>
          </cell>
          <cell r="Z1017" t="str">
            <v>UNASSIGNED</v>
          </cell>
          <cell r="AA1017" t="str">
            <v>Mexico</v>
          </cell>
          <cell r="AE1017" t="str">
            <v>Specialty Commercial</v>
          </cell>
          <cell r="AF1017" t="str">
            <v>Engineering &amp; Construction</v>
          </cell>
        </row>
        <row r="1018">
          <cell r="T1018">
            <v>651822242</v>
          </cell>
          <cell r="U1018" t="str">
            <v>PGB S.A</v>
          </cell>
          <cell r="V1018">
            <v>201473</v>
          </cell>
          <cell r="W1018" t="str">
            <v>PGB S.A</v>
          </cell>
          <cell r="X1018" t="str">
            <v>Existing Principal</v>
          </cell>
          <cell r="Y1018" t="str">
            <v>Exposure Below $1M; Do Not Score</v>
          </cell>
          <cell r="Z1018" t="str">
            <v>UNASSIGNED</v>
          </cell>
          <cell r="AA1018" t="str">
            <v>Brazil</v>
          </cell>
          <cell r="AE1018" t="str">
            <v>Specialty Commercial</v>
          </cell>
          <cell r="AF1018" t="str">
            <v>Building Materials</v>
          </cell>
        </row>
        <row r="1019">
          <cell r="T1019">
            <v>845255851</v>
          </cell>
          <cell r="U1019" t="str">
            <v>Philhaven Hospital</v>
          </cell>
          <cell r="V1019">
            <v>126266</v>
          </cell>
          <cell r="W1019" t="str">
            <v>Philhaven Hospital</v>
          </cell>
          <cell r="X1019" t="str">
            <v>Existing Principal</v>
          </cell>
          <cell r="Y1019" t="str">
            <v>Exposure Below $1M; Do Not Score</v>
          </cell>
          <cell r="Z1019" t="str">
            <v>UNASSIGNED</v>
          </cell>
          <cell r="AA1019" t="str">
            <v>United States</v>
          </cell>
          <cell r="AE1019" t="str">
            <v>Core Commercial</v>
          </cell>
          <cell r="AF1019" t="str">
            <v>Hospital &amp; Medical Services</v>
          </cell>
        </row>
        <row r="1020">
          <cell r="T1020">
            <v>956422512</v>
          </cell>
          <cell r="U1020" t="str">
            <v>Piedmont Healthcare, Inc. and Affiliates</v>
          </cell>
          <cell r="V1020">
            <v>178313</v>
          </cell>
          <cell r="W1020" t="str">
            <v>Piedmont Healthcare, Inc. and Affiliates</v>
          </cell>
          <cell r="X1020" t="str">
            <v>Existing Principal</v>
          </cell>
          <cell r="Y1020" t="str">
            <v>Exposure Below $1M; Do Not Score</v>
          </cell>
          <cell r="Z1020" t="str">
            <v/>
          </cell>
          <cell r="AA1020" t="str">
            <v>United States</v>
          </cell>
        </row>
        <row r="1021">
          <cell r="T1021">
            <v>983891711</v>
          </cell>
          <cell r="U1021" t="str">
            <v>Plains Exploration &amp; Production Company</v>
          </cell>
          <cell r="V1021">
            <v>45706</v>
          </cell>
          <cell r="W1021" t="str">
            <v>Plains Exploration and Production Company</v>
          </cell>
          <cell r="X1021" t="str">
            <v>Existing Principal</v>
          </cell>
          <cell r="Y1021" t="str">
            <v>Exposure Below $1M; Do Not Score</v>
          </cell>
          <cell r="Z1021" t="str">
            <v/>
          </cell>
          <cell r="AA1021" t="str">
            <v>United States</v>
          </cell>
        </row>
        <row r="1022">
          <cell r="T1022">
            <v>331068491</v>
          </cell>
          <cell r="U1022" t="str">
            <v>PLATT ELECTRIC SUPPLY, INC.</v>
          </cell>
          <cell r="V1022">
            <v>100762</v>
          </cell>
          <cell r="W1022" t="str">
            <v>PLATT ELECTRIC SUPPLY, INC.</v>
          </cell>
          <cell r="X1022" t="str">
            <v>Existing Principal</v>
          </cell>
          <cell r="Y1022" t="str">
            <v>Exposure Below $1M; Do Not Score</v>
          </cell>
          <cell r="Z1022" t="str">
            <v/>
          </cell>
          <cell r="AA1022" t="str">
            <v>United States</v>
          </cell>
          <cell r="AE1022" t="str">
            <v>Core Commercial</v>
          </cell>
        </row>
        <row r="1023">
          <cell r="T1023">
            <v>671842842</v>
          </cell>
          <cell r="U1023" t="str">
            <v>Playworks &amp; Parkworks</v>
          </cell>
          <cell r="V1023">
            <v>202050</v>
          </cell>
          <cell r="W1023" t="str">
            <v>Playworks &amp; Parkworks</v>
          </cell>
          <cell r="X1023" t="str">
            <v>Existing Principal</v>
          </cell>
          <cell r="Y1023" t="str">
            <v>Exposure Below $1M; Do Not Score</v>
          </cell>
          <cell r="Z1023" t="str">
            <v>UNASSIGNED</v>
          </cell>
          <cell r="AA1023" t="str">
            <v>Canada</v>
          </cell>
          <cell r="AB1023" t="str">
            <v>CAN1302</v>
          </cell>
          <cell r="AC1023" t="str">
            <v>None - Private</v>
          </cell>
          <cell r="AE1023" t="str">
            <v>Specialty Contract</v>
          </cell>
        </row>
        <row r="1024">
          <cell r="T1024">
            <v>521842542</v>
          </cell>
          <cell r="U1024" t="str">
            <v>Polar Bear Mechanical</v>
          </cell>
          <cell r="V1024">
            <v>201949</v>
          </cell>
          <cell r="W1024" t="str">
            <v>Polar Bear Mechanical</v>
          </cell>
          <cell r="X1024" t="str">
            <v>Existing Principal</v>
          </cell>
          <cell r="Y1024" t="str">
            <v>Exposure Below $1M; Do Not Score</v>
          </cell>
          <cell r="Z1024" t="str">
            <v>UNASSIGNED</v>
          </cell>
          <cell r="AA1024" t="str">
            <v>Canada</v>
          </cell>
          <cell r="AE1024" t="str">
            <v>Specialty Contract</v>
          </cell>
          <cell r="AF1024" t="str">
            <v>Engineering &amp; Construction</v>
          </cell>
        </row>
        <row r="1025">
          <cell r="T1025">
            <v>345341321</v>
          </cell>
          <cell r="U1025" t="str">
            <v>PORT AUTHORITY OF ALLEGHENY COUNTY</v>
          </cell>
          <cell r="V1025">
            <v>100890</v>
          </cell>
          <cell r="W1025" t="str">
            <v>PORT AUTHORITY OF ALLEGHENY COUNTY</v>
          </cell>
          <cell r="X1025" t="str">
            <v>Existing Principal</v>
          </cell>
          <cell r="Y1025" t="str">
            <v>Exposure Below $1M; Do Not Score</v>
          </cell>
          <cell r="Z1025" t="str">
            <v/>
          </cell>
          <cell r="AA1025" t="str">
            <v>United States</v>
          </cell>
          <cell r="AE1025" t="str">
            <v>Core Commercial</v>
          </cell>
        </row>
        <row r="1026">
          <cell r="T1026">
            <v>996391712</v>
          </cell>
          <cell r="U1026" t="str">
            <v>PR Waste, Inc.</v>
          </cell>
          <cell r="V1026">
            <v>180838</v>
          </cell>
          <cell r="W1026" t="str">
            <v>PR Waste, Inc.</v>
          </cell>
          <cell r="X1026" t="str">
            <v>Existing Principal</v>
          </cell>
          <cell r="Y1026" t="str">
            <v>Exposure Below $1M; Do Not Score</v>
          </cell>
          <cell r="Z1026" t="str">
            <v/>
          </cell>
          <cell r="AA1026" t="str">
            <v>United States</v>
          </cell>
          <cell r="AE1026" t="str">
            <v>Core Commercial</v>
          </cell>
        </row>
        <row r="1027">
          <cell r="T1027">
            <v>405257721</v>
          </cell>
          <cell r="U1027" t="str">
            <v>PreCash, Inc.</v>
          </cell>
          <cell r="V1027">
            <v>71505</v>
          </cell>
          <cell r="W1027" t="str">
            <v>PreCash, Inc.</v>
          </cell>
          <cell r="X1027" t="str">
            <v>Existing Principal</v>
          </cell>
          <cell r="Y1027" t="str">
            <v>Exposure Below $1M; Do Not Score</v>
          </cell>
          <cell r="Z1027" t="str">
            <v/>
          </cell>
          <cell r="AA1027" t="str">
            <v>United States</v>
          </cell>
          <cell r="AE1027" t="str">
            <v>Core Commercial</v>
          </cell>
        </row>
        <row r="1028">
          <cell r="T1028">
            <v>445231351</v>
          </cell>
          <cell r="U1028" t="str">
            <v>AARON ANDREWS (MIDDLETOWN REGIONS HOSPITAL</v>
          </cell>
          <cell r="V1028">
            <v>98815</v>
          </cell>
          <cell r="W1028" t="str">
            <v>Premier Health Partners, Inc.</v>
          </cell>
          <cell r="X1028" t="str">
            <v>Existing Principal</v>
          </cell>
          <cell r="Y1028" t="str">
            <v>Exposure Below $1M; Do Not Score</v>
          </cell>
          <cell r="Z1028" t="str">
            <v/>
          </cell>
          <cell r="AA1028" t="str">
            <v>United States</v>
          </cell>
          <cell r="AE1028" t="str">
            <v>Core Commercial</v>
          </cell>
        </row>
        <row r="1029">
          <cell r="T1029">
            <v>566478112</v>
          </cell>
          <cell r="U1029" t="str">
            <v>Promotora y Desarrolladora Mexicana de Infraestructura, S.a. de C.V. (Proinfra)</v>
          </cell>
          <cell r="V1029">
            <v>186768</v>
          </cell>
          <cell r="W1029" t="str">
            <v>Promotora y Desarrolladora Mexicana (Prodemex)</v>
          </cell>
          <cell r="X1029" t="str">
            <v>Existing Principal</v>
          </cell>
          <cell r="Y1029" t="str">
            <v>Exposure Below $1M; Do Not Score</v>
          </cell>
          <cell r="Z1029" t="str">
            <v/>
          </cell>
          <cell r="AA1029" t="str">
            <v>Mexico</v>
          </cell>
        </row>
        <row r="1030">
          <cell r="T1030">
            <v>576482812</v>
          </cell>
          <cell r="U1030" t="str">
            <v>Promotora y Desarrolladora Mexicana, S.A de C.V (Prodemex)</v>
          </cell>
          <cell r="V1030">
            <v>186768</v>
          </cell>
          <cell r="W1030" t="str">
            <v>Promotora y Desarrolladora Mexicana (Prodemex)</v>
          </cell>
          <cell r="X1030" t="str">
            <v>Existing Principal</v>
          </cell>
          <cell r="Y1030" t="str">
            <v>Exposure Below $1M; Do Not Score</v>
          </cell>
          <cell r="Z1030" t="str">
            <v>UNASSIGNED</v>
          </cell>
          <cell r="AA1030" t="str">
            <v>Mexico</v>
          </cell>
          <cell r="AE1030" t="str">
            <v>Specialty Contract</v>
          </cell>
          <cell r="AF1030" t="str">
            <v>Engineering &amp; Construction</v>
          </cell>
        </row>
        <row r="1031">
          <cell r="T1031">
            <v>839250632</v>
          </cell>
          <cell r="U1031" t="str">
            <v>Propak Systems Ltd</v>
          </cell>
          <cell r="V1031">
            <v>195721</v>
          </cell>
          <cell r="W1031" t="str">
            <v>Propak Systems Ltd</v>
          </cell>
          <cell r="X1031" t="str">
            <v>Existing Principal</v>
          </cell>
          <cell r="Y1031" t="str">
            <v>Exposure Below $1M; Do Not Score</v>
          </cell>
          <cell r="Z1031" t="str">
            <v>UNASSIGNED</v>
          </cell>
          <cell r="AA1031" t="str">
            <v>Canada</v>
          </cell>
          <cell r="AE1031" t="str">
            <v>Specialty Contract</v>
          </cell>
          <cell r="AF1031" t="str">
            <v>Oil, Gas &amp; Coal Expl/Prod</v>
          </cell>
        </row>
        <row r="1032">
          <cell r="T1032">
            <v>851662342</v>
          </cell>
          <cell r="U1032" t="str">
            <v>Prostar Cleaning</v>
          </cell>
          <cell r="V1032">
            <v>197514</v>
          </cell>
          <cell r="W1032" t="str">
            <v>Prostar Cleaning</v>
          </cell>
          <cell r="X1032" t="str">
            <v>Existing Principal</v>
          </cell>
          <cell r="Y1032" t="str">
            <v>Exposure Below $1M; Do Not Score</v>
          </cell>
          <cell r="Z1032" t="str">
            <v>UNASSIGNED</v>
          </cell>
          <cell r="AA1032" t="str">
            <v>Canada</v>
          </cell>
          <cell r="AE1032" t="str">
            <v>Specialty Contract</v>
          </cell>
          <cell r="AF1032" t="str">
            <v>Business Services</v>
          </cell>
        </row>
        <row r="1033">
          <cell r="T1033">
            <v>939280132</v>
          </cell>
          <cell r="U1033" t="str">
            <v>Prostar Horizontal Directional Drilling</v>
          </cell>
          <cell r="V1033">
            <v>199503</v>
          </cell>
          <cell r="W1033" t="str">
            <v>Prostar Horizontal Directional Drilling</v>
          </cell>
          <cell r="X1033" t="str">
            <v>Existing Principal</v>
          </cell>
          <cell r="Y1033" t="str">
            <v>Exposure Below $1M; Do Not Score</v>
          </cell>
          <cell r="Z1033" t="str">
            <v>UNASSIGNED</v>
          </cell>
          <cell r="AA1033" t="str">
            <v>Canada</v>
          </cell>
          <cell r="AE1033" t="str">
            <v>Specialty Contract</v>
          </cell>
          <cell r="AF1033" t="str">
            <v>Engineering &amp; Construction</v>
          </cell>
        </row>
        <row r="1034">
          <cell r="T1034">
            <v>316402912</v>
          </cell>
          <cell r="U1034" t="str">
            <v>Proven Pharmaceuticals, Inc.</v>
          </cell>
          <cell r="V1034">
            <v>183945</v>
          </cell>
          <cell r="W1034" t="str">
            <v>Proven Pharmaceuticals, Inc.</v>
          </cell>
          <cell r="X1034" t="str">
            <v>Existing Principal</v>
          </cell>
          <cell r="Y1034" t="str">
            <v>Exposure Below $1M; Do Not Score</v>
          </cell>
          <cell r="Z1034" t="str">
            <v/>
          </cell>
          <cell r="AA1034" t="str">
            <v>United States</v>
          </cell>
        </row>
        <row r="1035">
          <cell r="T1035">
            <v>272059342</v>
          </cell>
          <cell r="U1035" t="str">
            <v>Public Sector Pension Investment Board</v>
          </cell>
          <cell r="V1035">
            <v>207248</v>
          </cell>
          <cell r="W1035" t="str">
            <v>Public Sector Pension Investment Board</v>
          </cell>
          <cell r="X1035" t="str">
            <v>Existing Principal</v>
          </cell>
          <cell r="Y1035" t="str">
            <v>Exposure Below $1M; Do Not Score</v>
          </cell>
          <cell r="Z1035" t="str">
            <v>UNASSIGNED</v>
          </cell>
          <cell r="AA1035" t="str">
            <v>Canada</v>
          </cell>
          <cell r="AE1035" t="str">
            <v>Specialty Commercial</v>
          </cell>
          <cell r="AF1035" t="str">
            <v>Insurance &amp; Financial Services</v>
          </cell>
        </row>
        <row r="1036">
          <cell r="T1036">
            <v>36396712</v>
          </cell>
          <cell r="U1036" t="str">
            <v>Bridges &amp; Roads LLC</v>
          </cell>
          <cell r="V1036">
            <v>183729</v>
          </cell>
          <cell r="W1036" t="str">
            <v>Puentes y Calzadas Grupo de Empresas, S.A. and Subsidiaries</v>
          </cell>
          <cell r="X1036" t="str">
            <v>Existing Principal</v>
          </cell>
          <cell r="Y1036" t="str">
            <v>Exposure Below $1M; Do Not Score</v>
          </cell>
          <cell r="Z1036" t="str">
            <v/>
          </cell>
          <cell r="AA1036" t="str">
            <v>United States</v>
          </cell>
        </row>
        <row r="1037">
          <cell r="T1037">
            <v>676449412</v>
          </cell>
          <cell r="U1037" t="str">
            <v>Puentes y Calzadas Grupo de Empresas, S.A. and Subsidiaries</v>
          </cell>
          <cell r="V1037">
            <v>183729</v>
          </cell>
          <cell r="W1037" t="str">
            <v>Puentes y Calzadas Grupo de Empresas, S.A. and Subsidiaries</v>
          </cell>
          <cell r="X1037" t="str">
            <v>Existing Principal</v>
          </cell>
          <cell r="Y1037" t="str">
            <v>Exposure Below $1M; Do Not Score</v>
          </cell>
          <cell r="Z1037" t="str">
            <v/>
          </cell>
          <cell r="AA1037" t="str">
            <v>Spain</v>
          </cell>
        </row>
        <row r="1038">
          <cell r="T1038">
            <v>946420812</v>
          </cell>
          <cell r="U1038" t="str">
            <v>Puget Sound Energy, Inc.</v>
          </cell>
          <cell r="V1038">
            <v>161369</v>
          </cell>
          <cell r="W1038" t="str">
            <v>Puget Sound Energy, Inc.</v>
          </cell>
          <cell r="X1038" t="str">
            <v>Existing Principal</v>
          </cell>
          <cell r="Y1038" t="str">
            <v>Exposure Below $1M; Do Not Score</v>
          </cell>
          <cell r="Z1038" t="str">
            <v>UNASSIGNED</v>
          </cell>
          <cell r="AA1038" t="str">
            <v>United States</v>
          </cell>
          <cell r="AE1038" t="str">
            <v>Core Commercial</v>
          </cell>
          <cell r="AF1038" t="str">
            <v>Electric, Gas &amp; Water Utilities</v>
          </cell>
        </row>
        <row r="1039">
          <cell r="T1039">
            <v>185226351</v>
          </cell>
          <cell r="U1039" t="str">
            <v>PN II INCORPORATED</v>
          </cell>
          <cell r="V1039">
            <v>119966</v>
          </cell>
          <cell r="W1039" t="str">
            <v>PULTE HOMES, INC. (WELLS FARGO)</v>
          </cell>
          <cell r="X1039" t="str">
            <v>Existing Principal</v>
          </cell>
          <cell r="Y1039" t="str">
            <v>Exposure Below $1M; Do Not Score</v>
          </cell>
          <cell r="Z1039" t="str">
            <v/>
          </cell>
          <cell r="AA1039" t="str">
            <v>United States</v>
          </cell>
          <cell r="AE1039" t="str">
            <v>Specialty Contract</v>
          </cell>
        </row>
        <row r="1040">
          <cell r="T1040">
            <v>946428112</v>
          </cell>
          <cell r="U1040" t="str">
            <v>Purple Wine Company, LLC</v>
          </cell>
          <cell r="V1040">
            <v>166730</v>
          </cell>
          <cell r="W1040" t="str">
            <v>Purple Wine Company, LLC</v>
          </cell>
          <cell r="X1040" t="str">
            <v>Existing Principal</v>
          </cell>
          <cell r="Y1040" t="str">
            <v>Exposure Below $1M; Do Not Score</v>
          </cell>
          <cell r="Z1040" t="str">
            <v/>
          </cell>
          <cell r="AA1040" t="str">
            <v>United States</v>
          </cell>
        </row>
        <row r="1041">
          <cell r="T1041">
            <v>215340121</v>
          </cell>
          <cell r="U1041" t="str">
            <v>PETROLEUM PRODUCTS CORPORATION</v>
          </cell>
          <cell r="V1041">
            <v>99837</v>
          </cell>
          <cell r="W1041" t="str">
            <v>Pyramid LLC</v>
          </cell>
          <cell r="X1041" t="str">
            <v>Existing Principal</v>
          </cell>
          <cell r="Y1041" t="str">
            <v>Exposure Below $1M; Do Not Score</v>
          </cell>
          <cell r="Z1041" t="str">
            <v/>
          </cell>
          <cell r="AA1041" t="str">
            <v>United States</v>
          </cell>
        </row>
        <row r="1042">
          <cell r="T1042">
            <v>291693042</v>
          </cell>
          <cell r="U1042" t="str">
            <v>QDVC</v>
          </cell>
          <cell r="V1042">
            <v>198519</v>
          </cell>
          <cell r="W1042" t="str">
            <v>QDVC</v>
          </cell>
          <cell r="X1042" t="str">
            <v>Existing Principal</v>
          </cell>
          <cell r="Y1042" t="str">
            <v>Exposure Below $1M; Do Not Score</v>
          </cell>
          <cell r="Z1042" t="str">
            <v>UNASSIGNED</v>
          </cell>
          <cell r="AA1042" t="str">
            <v>Qatar</v>
          </cell>
          <cell r="AE1042" t="str">
            <v>Specialty Contract</v>
          </cell>
          <cell r="AF1042" t="str">
            <v>Engineering &amp; Construction</v>
          </cell>
        </row>
        <row r="1043">
          <cell r="T1043">
            <v>936400612</v>
          </cell>
          <cell r="U1043" t="str">
            <v>Quality King Distributors, Inc.</v>
          </cell>
          <cell r="V1043">
            <v>41410</v>
          </cell>
          <cell r="W1043" t="str">
            <v>Quality King Distributors, Inc.</v>
          </cell>
          <cell r="X1043" t="str">
            <v>Existing Principal</v>
          </cell>
          <cell r="Y1043" t="str">
            <v>Exposure Below $1M; Do Not Score</v>
          </cell>
          <cell r="Z1043" t="str">
            <v/>
          </cell>
          <cell r="AA1043" t="str">
            <v>United States</v>
          </cell>
        </row>
        <row r="1044">
          <cell r="T1044">
            <v>6557612</v>
          </cell>
          <cell r="U1044" t="str">
            <v>Construtora Queiroz Galv o S.A</v>
          </cell>
          <cell r="V1044">
            <v>185254</v>
          </cell>
          <cell r="W1044" t="str">
            <v>Queiroz Galv o S.A.</v>
          </cell>
          <cell r="X1044" t="str">
            <v>Existing Principal</v>
          </cell>
          <cell r="Y1044" t="str">
            <v>Exposure Below $1M; Do Not Score</v>
          </cell>
          <cell r="Z1044" t="str">
            <v>UNASSIGNED</v>
          </cell>
          <cell r="AA1044" t="str">
            <v>Brazil</v>
          </cell>
          <cell r="AE1044" t="str">
            <v>Specialty Contract</v>
          </cell>
          <cell r="AF1044" t="str">
            <v>Engineering &amp; Construction</v>
          </cell>
        </row>
        <row r="1045">
          <cell r="T1045">
            <v>966397412</v>
          </cell>
          <cell r="U1045" t="str">
            <v>Queiroz Galv o S.A.</v>
          </cell>
          <cell r="V1045">
            <v>185254</v>
          </cell>
          <cell r="W1045" t="str">
            <v>Queiroz Galv o S.A.</v>
          </cell>
          <cell r="X1045" t="str">
            <v>Existing Principal</v>
          </cell>
          <cell r="Y1045" t="str">
            <v>Exposure Below $1M; Do Not Score</v>
          </cell>
          <cell r="Z1045" t="str">
            <v>UNASSIGNED</v>
          </cell>
          <cell r="AA1045" t="str">
            <v>Brazil</v>
          </cell>
          <cell r="AE1045" t="str">
            <v>Specialty Contract</v>
          </cell>
          <cell r="AF1045" t="str">
            <v>Engineering &amp; Construction</v>
          </cell>
        </row>
        <row r="1046">
          <cell r="T1046">
            <v>35428121</v>
          </cell>
          <cell r="U1046" t="str">
            <v>R. Young Inc., dba Jani-King of Greenville/Spartanburg</v>
          </cell>
          <cell r="V1046">
            <v>162773</v>
          </cell>
          <cell r="W1046" t="str">
            <v>R. Young Inc., dba Jani-King of Greenville/Spartanburg</v>
          </cell>
          <cell r="X1046" t="str">
            <v>Existing Principal</v>
          </cell>
          <cell r="Y1046" t="str">
            <v>Exposure Below $1M; Do Not Score</v>
          </cell>
          <cell r="Z1046" t="str">
            <v/>
          </cell>
          <cell r="AA1046" t="str">
            <v>United States</v>
          </cell>
        </row>
        <row r="1047">
          <cell r="T1047">
            <v>803809111</v>
          </cell>
          <cell r="U1047" t="str">
            <v>U.S. Hotel and Resort Management, Inc.</v>
          </cell>
          <cell r="V1047">
            <v>159069</v>
          </cell>
          <cell r="W1047" t="str">
            <v>Ramkota Companies, Inc.</v>
          </cell>
          <cell r="X1047" t="str">
            <v>Existing Principal</v>
          </cell>
          <cell r="Y1047" t="str">
            <v>Exposure Below $1M; Do Not Score</v>
          </cell>
          <cell r="Z1047" t="str">
            <v/>
          </cell>
          <cell r="AA1047" t="str">
            <v>United States</v>
          </cell>
        </row>
        <row r="1048">
          <cell r="T1048">
            <v>939279132</v>
          </cell>
          <cell r="U1048" t="str">
            <v>Randall Plumbing &amp; Heating</v>
          </cell>
          <cell r="V1048">
            <v>199496</v>
          </cell>
          <cell r="W1048" t="str">
            <v>Randall Plumbing &amp; Heating</v>
          </cell>
          <cell r="X1048" t="str">
            <v>Existing Principal</v>
          </cell>
          <cell r="Y1048" t="str">
            <v>Exposure Below $1M; Do Not Score</v>
          </cell>
          <cell r="Z1048" t="str">
            <v>UNASSIGNED</v>
          </cell>
          <cell r="AA1048" t="str">
            <v>Canada</v>
          </cell>
          <cell r="AE1048" t="str">
            <v>Specialty Contract</v>
          </cell>
          <cell r="AF1048" t="str">
            <v>Engineering &amp; Construction</v>
          </cell>
        </row>
        <row r="1049">
          <cell r="T1049">
            <v>311679542</v>
          </cell>
          <cell r="U1049" t="str">
            <v>RBX COMERCIO DE ROUPAS S.A</v>
          </cell>
          <cell r="V1049">
            <v>198071</v>
          </cell>
          <cell r="W1049" t="str">
            <v>RBX COMERCIO DE ROUPAS S.A</v>
          </cell>
          <cell r="X1049" t="str">
            <v>Existing Principal</v>
          </cell>
          <cell r="Y1049" t="str">
            <v>Exposure Below $1M; Do Not Score</v>
          </cell>
          <cell r="Z1049" t="str">
            <v>UNASSIGNED</v>
          </cell>
          <cell r="AA1049" t="str">
            <v>Brazil</v>
          </cell>
          <cell r="AE1049" t="str">
            <v>Specialty Commercial</v>
          </cell>
          <cell r="AF1049" t="str">
            <v>Retail</v>
          </cell>
        </row>
        <row r="1050">
          <cell r="T1050">
            <v>956425412</v>
          </cell>
          <cell r="U1050" t="str">
            <v>Recon Environmental, Inc.</v>
          </cell>
          <cell r="V1050">
            <v>180809</v>
          </cell>
          <cell r="W1050" t="str">
            <v>Recon Environmental, Inc.</v>
          </cell>
          <cell r="X1050" t="str">
            <v>Existing Principal</v>
          </cell>
          <cell r="Y1050" t="str">
            <v>Exposure Below $1M; Do Not Score</v>
          </cell>
          <cell r="Z1050" t="str">
            <v/>
          </cell>
          <cell r="AA1050" t="str">
            <v>United States</v>
          </cell>
        </row>
        <row r="1051">
          <cell r="T1051">
            <v>461711942</v>
          </cell>
          <cell r="U1051" t="str">
            <v>Red Deer Piling Inc.</v>
          </cell>
          <cell r="V1051">
            <v>199157</v>
          </cell>
          <cell r="W1051" t="str">
            <v>Red Deer Piling Inc.</v>
          </cell>
          <cell r="X1051" t="str">
            <v>Existing Principal</v>
          </cell>
          <cell r="Y1051" t="str">
            <v>Exposure Below $1M; Do Not Score</v>
          </cell>
          <cell r="Z1051" t="str">
            <v>UNASSIGNED</v>
          </cell>
          <cell r="AA1051" t="str">
            <v>Canada</v>
          </cell>
          <cell r="AE1051" t="str">
            <v>Specialty Commercial</v>
          </cell>
          <cell r="AF1051" t="str">
            <v>Engineering &amp; Construction</v>
          </cell>
        </row>
        <row r="1052">
          <cell r="T1052">
            <v>175281421</v>
          </cell>
          <cell r="U1052" t="str">
            <v>Red Rock Oil Field Hauling, LLC</v>
          </cell>
          <cell r="V1052">
            <v>180728</v>
          </cell>
          <cell r="W1052" t="str">
            <v>Red Rock Oil Field Hauling, LLC</v>
          </cell>
          <cell r="X1052" t="str">
            <v>Existing Principal</v>
          </cell>
          <cell r="Y1052" t="str">
            <v>Exposure Below $1M; Do Not Score</v>
          </cell>
          <cell r="Z1052" t="str">
            <v/>
          </cell>
          <cell r="AA1052" t="str">
            <v>United States</v>
          </cell>
          <cell r="AE1052" t="str">
            <v>Core Commercial</v>
          </cell>
        </row>
        <row r="1053">
          <cell r="T1053">
            <v>231692442</v>
          </cell>
          <cell r="U1053" t="str">
            <v>Redpath Australia Pty Limited</v>
          </cell>
          <cell r="V1053">
            <v>198460</v>
          </cell>
          <cell r="W1053" t="str">
            <v>Redpath Mining Inc.</v>
          </cell>
          <cell r="X1053" t="str">
            <v>Existing Principal</v>
          </cell>
          <cell r="Y1053" t="str">
            <v>Exposure Below $1M; Do Not Score</v>
          </cell>
          <cell r="Z1053" t="str">
            <v>UNASSIGNED</v>
          </cell>
          <cell r="AA1053" t="str">
            <v>Canada</v>
          </cell>
          <cell r="AE1053" t="str">
            <v>Specialty Contract</v>
          </cell>
          <cell r="AF1053" t="str">
            <v>Metals &amp; Mining Industry</v>
          </cell>
        </row>
        <row r="1054">
          <cell r="T1054">
            <v>241687542</v>
          </cell>
          <cell r="U1054" t="str">
            <v>Redpath Mining Inc. (3rd Co.)</v>
          </cell>
          <cell r="V1054">
            <v>198460</v>
          </cell>
          <cell r="W1054" t="str">
            <v>Redpath Mining Inc.</v>
          </cell>
          <cell r="X1054" t="str">
            <v>Existing Principal</v>
          </cell>
          <cell r="Y1054" t="str">
            <v>Exposure Below $1M; Do Not Score</v>
          </cell>
          <cell r="Z1054" t="str">
            <v>UNASSIGNED</v>
          </cell>
          <cell r="AA1054" t="str">
            <v>Canada</v>
          </cell>
          <cell r="AE1054" t="str">
            <v>Specialty Contract</v>
          </cell>
          <cell r="AF1054" t="str">
            <v>Metals &amp; Mining Industry</v>
          </cell>
        </row>
        <row r="1055">
          <cell r="T1055">
            <v>871874342</v>
          </cell>
          <cell r="U1055" t="str">
            <v>Remitly Inc.</v>
          </cell>
          <cell r="V1055">
            <v>205643</v>
          </cell>
          <cell r="W1055" t="str">
            <v>Remitly Inc.</v>
          </cell>
          <cell r="X1055" t="str">
            <v>Existing Principal</v>
          </cell>
          <cell r="Y1055" t="str">
            <v>Exposure Below $1M; Do Not Score</v>
          </cell>
          <cell r="Z1055" t="str">
            <v>UNASSIGNED</v>
          </cell>
          <cell r="AA1055" t="str">
            <v>United States</v>
          </cell>
          <cell r="AE1055" t="str">
            <v>Core Commercial</v>
          </cell>
          <cell r="AF1055" t="str">
            <v>Business Services</v>
          </cell>
        </row>
        <row r="1056">
          <cell r="T1056">
            <v>646523512</v>
          </cell>
          <cell r="U1056" t="str">
            <v>REMOLCADORES ULTRATUG LIMITADA</v>
          </cell>
          <cell r="V1056">
            <v>188403</v>
          </cell>
          <cell r="W1056" t="str">
            <v>REMOLCADORES ULTRATUG LIMITADA</v>
          </cell>
          <cell r="X1056" t="str">
            <v>Existing Principal</v>
          </cell>
          <cell r="Y1056" t="str">
            <v>Exposure Below $1M; Do Not Score</v>
          </cell>
          <cell r="Z1056" t="str">
            <v/>
          </cell>
          <cell r="AA1056" t="str">
            <v>Chile</v>
          </cell>
        </row>
        <row r="1057">
          <cell r="T1057">
            <v>986389912</v>
          </cell>
          <cell r="U1057" t="str">
            <v>Republic Underwriters Insurance Company</v>
          </cell>
          <cell r="V1057">
            <v>130823</v>
          </cell>
          <cell r="W1057" t="str">
            <v>Republic Underwriters Insurance Company</v>
          </cell>
          <cell r="X1057" t="str">
            <v>Existing Principal</v>
          </cell>
          <cell r="Y1057" t="str">
            <v>Exposure Below $1M; Do Not Score</v>
          </cell>
          <cell r="Z1057" t="str">
            <v/>
          </cell>
          <cell r="AA1057" t="str">
            <v>United States</v>
          </cell>
        </row>
        <row r="1058">
          <cell r="T1058">
            <v>465300851</v>
          </cell>
          <cell r="U1058" t="str">
            <v>RESOURCE RECOVERY TECHNOLOGIES LLC</v>
          </cell>
          <cell r="V1058">
            <v>98590</v>
          </cell>
          <cell r="W1058" t="str">
            <v>RESOURCE RECOVERY TECHNOLOGIES, LLC</v>
          </cell>
          <cell r="X1058" t="str">
            <v>Existing Principal</v>
          </cell>
          <cell r="Y1058" t="str">
            <v>Exposure Below $1M; Do Not Score</v>
          </cell>
          <cell r="Z1058" t="str">
            <v/>
          </cell>
          <cell r="AA1058" t="str">
            <v>United States</v>
          </cell>
          <cell r="AE1058" t="str">
            <v>Core Commercial</v>
          </cell>
        </row>
        <row r="1059">
          <cell r="T1059">
            <v>661680942</v>
          </cell>
          <cell r="U1059" t="str">
            <v>REW Electric (2003) Inc.</v>
          </cell>
          <cell r="V1059">
            <v>198221</v>
          </cell>
          <cell r="W1059" t="str">
            <v>REW Electric (2003) Inc.</v>
          </cell>
          <cell r="X1059" t="str">
            <v>Existing Principal</v>
          </cell>
          <cell r="Y1059" t="str">
            <v>Exposure Below $1M; Do Not Score</v>
          </cell>
          <cell r="Z1059" t="str">
            <v>CONSTRUCTION</v>
          </cell>
          <cell r="AA1059" t="str">
            <v>Canada</v>
          </cell>
          <cell r="AE1059" t="str">
            <v>Specialty Contract</v>
          </cell>
          <cell r="AF1059" t="str">
            <v>Engineering &amp; Construction</v>
          </cell>
        </row>
        <row r="1060">
          <cell r="T1060">
            <v>436529712</v>
          </cell>
          <cell r="U1060" t="str">
            <v>Reynolds American, Inc.</v>
          </cell>
          <cell r="V1060">
            <v>188717</v>
          </cell>
          <cell r="W1060" t="str">
            <v>Reynolds American, Inc.</v>
          </cell>
          <cell r="X1060" t="str">
            <v>Existing Principal</v>
          </cell>
          <cell r="Y1060" t="str">
            <v>Exposure Below $1M; Do Not Score</v>
          </cell>
          <cell r="Z1060" t="str">
            <v/>
          </cell>
          <cell r="AA1060" t="str">
            <v>United States</v>
          </cell>
        </row>
        <row r="1061">
          <cell r="T1061">
            <v>481685642</v>
          </cell>
          <cell r="U1061" t="str">
            <v>Rice Midstream Partners LP</v>
          </cell>
          <cell r="V1061">
            <v>198663</v>
          </cell>
          <cell r="W1061" t="str">
            <v>Rice Midstream Partners LP</v>
          </cell>
          <cell r="X1061" t="str">
            <v>Existing Principal</v>
          </cell>
          <cell r="Y1061" t="str">
            <v>Exposure Below $1M; Do Not Score</v>
          </cell>
          <cell r="Z1061" t="str">
            <v>UNASSIGNED</v>
          </cell>
          <cell r="AA1061" t="str">
            <v>United States</v>
          </cell>
          <cell r="AE1061" t="str">
            <v>Core Commercial</v>
          </cell>
          <cell r="AF1061" t="str">
            <v>Oil, Gas &amp; Coal Expl/Prod</v>
          </cell>
        </row>
        <row r="1062">
          <cell r="T1062">
            <v>486466412</v>
          </cell>
          <cell r="U1062" t="str">
            <v>Richmont Mines Inc.</v>
          </cell>
          <cell r="V1062">
            <v>186200</v>
          </cell>
          <cell r="W1062" t="str">
            <v>Richmont Mines Inc.</v>
          </cell>
          <cell r="X1062" t="str">
            <v>Existing Principal</v>
          </cell>
          <cell r="Y1062" t="str">
            <v>Exposure Below $1M; Do Not Score</v>
          </cell>
          <cell r="Z1062" t="str">
            <v/>
          </cell>
          <cell r="AA1062" t="str">
            <v>Canada</v>
          </cell>
          <cell r="AE1062" t="str">
            <v>Core Commercial</v>
          </cell>
        </row>
        <row r="1063">
          <cell r="T1063">
            <v>976427912</v>
          </cell>
          <cell r="U1063" t="str">
            <v>Ridley, Inc.</v>
          </cell>
          <cell r="V1063">
            <v>100763</v>
          </cell>
          <cell r="W1063" t="str">
            <v>Ridley, Inc.</v>
          </cell>
          <cell r="X1063" t="str">
            <v>Existing Principal</v>
          </cell>
          <cell r="Y1063" t="str">
            <v>Exposure Below $1M; Do Not Score</v>
          </cell>
          <cell r="Z1063" t="str">
            <v/>
          </cell>
          <cell r="AA1063" t="str">
            <v>United States</v>
          </cell>
        </row>
        <row r="1064">
          <cell r="T1064">
            <v>385362021</v>
          </cell>
          <cell r="U1064" t="str">
            <v>RIL USA, Inc.</v>
          </cell>
          <cell r="V1064">
            <v>110953</v>
          </cell>
          <cell r="W1064" t="str">
            <v>RIL USA, Inc.</v>
          </cell>
          <cell r="X1064" t="str">
            <v>Existing Principal</v>
          </cell>
          <cell r="Y1064" t="str">
            <v>Exposure Below $1M; Do Not Score</v>
          </cell>
          <cell r="Z1064" t="str">
            <v/>
          </cell>
          <cell r="AA1064" t="str">
            <v>United States</v>
          </cell>
          <cell r="AE1064" t="str">
            <v>Core Commercial</v>
          </cell>
        </row>
        <row r="1065">
          <cell r="T1065">
            <v>681846542</v>
          </cell>
          <cell r="U1065" t="str">
            <v>Rio Branco Alimentos S/A</v>
          </cell>
          <cell r="V1065">
            <v>202058</v>
          </cell>
          <cell r="W1065" t="str">
            <v>Rio Branco Alimentos S/A</v>
          </cell>
          <cell r="X1065" t="str">
            <v>Existing Principal</v>
          </cell>
          <cell r="Y1065" t="str">
            <v>Exposure Below $1M; Do Not Score</v>
          </cell>
          <cell r="Z1065" t="str">
            <v>UNASSIGNED</v>
          </cell>
          <cell r="AA1065" t="str">
            <v>Brazil</v>
          </cell>
          <cell r="AE1065" t="str">
            <v>Specialty Commercial</v>
          </cell>
          <cell r="AF1065" t="str">
            <v>Food Processing &amp; Distribution</v>
          </cell>
        </row>
        <row r="1066">
          <cell r="T1066">
            <v>515330412</v>
          </cell>
          <cell r="U1066" t="str">
            <v>Rizzani de Eccher S.p.A.</v>
          </cell>
          <cell r="V1066">
            <v>138912</v>
          </cell>
          <cell r="W1066" t="str">
            <v>Rizzani de Eccher S.p.A.</v>
          </cell>
          <cell r="X1066" t="str">
            <v>Existing Principal</v>
          </cell>
          <cell r="Y1066" t="str">
            <v>Exposure Below $1M; Do Not Score</v>
          </cell>
          <cell r="Z1066" t="str">
            <v>UNASSIGNED</v>
          </cell>
          <cell r="AA1066" t="str">
            <v>Italy</v>
          </cell>
          <cell r="AE1066" t="str">
            <v>Specialty Contract</v>
          </cell>
          <cell r="AF1066" t="str">
            <v>Engineering &amp; Construction</v>
          </cell>
        </row>
        <row r="1067">
          <cell r="T1067">
            <v>571903842</v>
          </cell>
          <cell r="U1067" t="str">
            <v>Rizzani de Eccher Mexico S. de R.L. de C.V.</v>
          </cell>
          <cell r="V1067">
            <v>204026</v>
          </cell>
          <cell r="W1067" t="str">
            <v>Rizzani de Eccher S.p.A.</v>
          </cell>
          <cell r="X1067" t="str">
            <v>Existing Principal</v>
          </cell>
          <cell r="Y1067" t="str">
            <v>Exposure Below $1M; Do Not Score</v>
          </cell>
          <cell r="Z1067" t="str">
            <v>UNASSIGNED</v>
          </cell>
          <cell r="AA1067" t="str">
            <v>Mexico</v>
          </cell>
          <cell r="AE1067" t="str">
            <v>Specialty Contract</v>
          </cell>
          <cell r="AF1067" t="str">
            <v>Engineering &amp; Construction</v>
          </cell>
        </row>
        <row r="1068">
          <cell r="T1068">
            <v>122059042</v>
          </cell>
          <cell r="U1068" t="str">
            <v>Romagnole Participacoes S.A</v>
          </cell>
          <cell r="V1068">
            <v>206934</v>
          </cell>
          <cell r="W1068" t="str">
            <v>Romagnole Produtos Eletricos</v>
          </cell>
          <cell r="X1068" t="str">
            <v>Existing Principal</v>
          </cell>
          <cell r="Y1068" t="str">
            <v>Exposure Below $1M; Do Not Score</v>
          </cell>
          <cell r="Z1068" t="str">
            <v>ELECTRICAL EQUIPMENT</v>
          </cell>
          <cell r="AA1068" t="str">
            <v>Brazil</v>
          </cell>
          <cell r="AB1068">
            <v>206934</v>
          </cell>
          <cell r="AE1068" t="str">
            <v>Specialty Commercial</v>
          </cell>
          <cell r="AF1068" t="str">
            <v>Electronics &amp; Semiconductor</v>
          </cell>
        </row>
        <row r="1069">
          <cell r="T1069">
            <v>82058642</v>
          </cell>
          <cell r="U1069" t="str">
            <v>Romagnole Produtos Eletricos</v>
          </cell>
          <cell r="V1069">
            <v>206934</v>
          </cell>
          <cell r="W1069" t="str">
            <v>Romagnole Produtos Eletricos</v>
          </cell>
          <cell r="X1069" t="str">
            <v>Existing Principal</v>
          </cell>
          <cell r="Y1069" t="str">
            <v>Exposure Below $1M; Do Not Score</v>
          </cell>
          <cell r="Z1069" t="str">
            <v>ELECTRICAL EQUIPMENT</v>
          </cell>
          <cell r="AA1069" t="str">
            <v>Brazil</v>
          </cell>
          <cell r="AB1069">
            <v>206934</v>
          </cell>
          <cell r="AE1069" t="str">
            <v>Specialty Commercial</v>
          </cell>
          <cell r="AF1069" t="str">
            <v>Electronics &amp; Semiconductor</v>
          </cell>
        </row>
        <row r="1070">
          <cell r="T1070">
            <v>939279232</v>
          </cell>
          <cell r="U1070" t="str">
            <v>Romyn Plumbing &amp; Heating</v>
          </cell>
          <cell r="V1070">
            <v>199497</v>
          </cell>
          <cell r="W1070" t="str">
            <v>Romyn Plumbing &amp; Heating</v>
          </cell>
          <cell r="X1070" t="str">
            <v>Existing Principal</v>
          </cell>
          <cell r="Y1070" t="str">
            <v>Exposure Below $1M; Do Not Score</v>
          </cell>
          <cell r="Z1070" t="str">
            <v>UNASSIGNED</v>
          </cell>
          <cell r="AA1070" t="str">
            <v>Canada</v>
          </cell>
          <cell r="AE1070" t="str">
            <v>Specialty Contract</v>
          </cell>
          <cell r="AF1070" t="str">
            <v>Engineering &amp; Construction</v>
          </cell>
        </row>
        <row r="1071">
          <cell r="T1071">
            <v>679154832</v>
          </cell>
          <cell r="U1071" t="str">
            <v>Ronald A. Chisholm Limited</v>
          </cell>
          <cell r="V1071">
            <v>191049</v>
          </cell>
          <cell r="W1071" t="str">
            <v>Ronald A. Chisholm Limited</v>
          </cell>
          <cell r="X1071" t="str">
            <v>Existing Principal</v>
          </cell>
          <cell r="Y1071" t="str">
            <v>Exposure Below $1M; Do Not Score</v>
          </cell>
          <cell r="Z1071" t="str">
            <v>UNASSIGNED</v>
          </cell>
          <cell r="AA1071" t="str">
            <v>United States</v>
          </cell>
          <cell r="AE1071" t="str">
            <v>Specialty Commercial</v>
          </cell>
          <cell r="AF1071" t="str">
            <v>Food Processing &amp; Distribution</v>
          </cell>
        </row>
        <row r="1072">
          <cell r="T1072">
            <v>459260832</v>
          </cell>
          <cell r="U1072" t="str">
            <v>Renaissance Construction</v>
          </cell>
          <cell r="V1072">
            <v>195586</v>
          </cell>
          <cell r="W1072" t="str">
            <v>Ronesans Holdings</v>
          </cell>
          <cell r="X1072" t="str">
            <v>Existing Principal</v>
          </cell>
          <cell r="Y1072" t="str">
            <v>Exposure Below $1M; Do Not Score</v>
          </cell>
          <cell r="Z1072" t="str">
            <v>UNASSIGNED</v>
          </cell>
          <cell r="AA1072" t="str">
            <v>Turkey</v>
          </cell>
          <cell r="AE1072" t="str">
            <v>Specialty Contract</v>
          </cell>
          <cell r="AF1072" t="str">
            <v>Engineering &amp; Construction</v>
          </cell>
        </row>
        <row r="1073">
          <cell r="T1073">
            <v>459260732</v>
          </cell>
          <cell r="U1073" t="str">
            <v>Ronesans Holdings</v>
          </cell>
          <cell r="V1073">
            <v>195586</v>
          </cell>
          <cell r="W1073" t="str">
            <v>Ronesans Holdings</v>
          </cell>
          <cell r="X1073" t="str">
            <v>Existing Principal</v>
          </cell>
          <cell r="Y1073" t="str">
            <v>Exposure Below $1M; Do Not Score</v>
          </cell>
          <cell r="Z1073" t="str">
            <v>UNASSIGNED</v>
          </cell>
          <cell r="AA1073" t="str">
            <v>Turkey</v>
          </cell>
          <cell r="AE1073" t="str">
            <v>Specialty Contract</v>
          </cell>
          <cell r="AF1073" t="str">
            <v>Engineering &amp; Construction</v>
          </cell>
        </row>
        <row r="1074">
          <cell r="T1074">
            <v>115322721</v>
          </cell>
          <cell r="U1074" t="str">
            <v>RoundPoint Financial Group, Inc.</v>
          </cell>
          <cell r="V1074">
            <v>95089</v>
          </cell>
          <cell r="W1074" t="str">
            <v>RoundPoint Financial Group, Inc.</v>
          </cell>
          <cell r="X1074" t="str">
            <v>Existing Principal</v>
          </cell>
          <cell r="Y1074" t="str">
            <v>Exposure Below $1M; Do Not Score</v>
          </cell>
          <cell r="Z1074" t="str">
            <v/>
          </cell>
          <cell r="AA1074" t="str">
            <v>United States</v>
          </cell>
        </row>
        <row r="1075">
          <cell r="T1075">
            <v>79192232</v>
          </cell>
          <cell r="U1075" t="str">
            <v>Rovella Carranza S.A.</v>
          </cell>
          <cell r="V1075">
            <v>192528</v>
          </cell>
          <cell r="W1075" t="str">
            <v>Rovella Carranza S.A.</v>
          </cell>
          <cell r="X1075" t="str">
            <v>Existing Principal</v>
          </cell>
          <cell r="Y1075" t="str">
            <v>Exposure Below $1M; Do Not Score</v>
          </cell>
          <cell r="Z1075" t="str">
            <v>UNASSIGNED</v>
          </cell>
          <cell r="AA1075" t="str">
            <v>Argentina</v>
          </cell>
          <cell r="AE1075" t="str">
            <v>Specialty Contract</v>
          </cell>
          <cell r="AF1075" t="str">
            <v>Engineering &amp; Construction</v>
          </cell>
        </row>
        <row r="1076">
          <cell r="T1076">
            <v>665254251</v>
          </cell>
          <cell r="U1076" t="str">
            <v>Roy Pursche</v>
          </cell>
          <cell r="V1076">
            <v>122164</v>
          </cell>
          <cell r="W1076" t="str">
            <v>Roy Pursche</v>
          </cell>
          <cell r="X1076" t="str">
            <v>Existing Principal</v>
          </cell>
          <cell r="Y1076" t="str">
            <v>Exposure Below $1M; Do Not Score</v>
          </cell>
          <cell r="Z1076" t="str">
            <v/>
          </cell>
          <cell r="AA1076" t="str">
            <v>United States</v>
          </cell>
          <cell r="AE1076" t="str">
            <v>Core Commercial</v>
          </cell>
        </row>
        <row r="1077">
          <cell r="T1077">
            <v>966409812</v>
          </cell>
          <cell r="U1077" t="str">
            <v>RTI International Metals, Inc.</v>
          </cell>
          <cell r="V1077">
            <v>22947</v>
          </cell>
          <cell r="W1077" t="str">
            <v>RTI International Metals, Inc.</v>
          </cell>
          <cell r="X1077" t="str">
            <v>Existing Principal</v>
          </cell>
          <cell r="Y1077" t="str">
            <v>Exposure Below $1M; Do Not Score</v>
          </cell>
          <cell r="Z1077" t="str">
            <v/>
          </cell>
          <cell r="AA1077" t="str">
            <v>United States</v>
          </cell>
        </row>
        <row r="1078">
          <cell r="T1078">
            <v>115439521</v>
          </cell>
          <cell r="U1078" t="str">
            <v>S&amp;B Industrial Minerals North America, Inc.</v>
          </cell>
          <cell r="V1078">
            <v>163302</v>
          </cell>
          <cell r="W1078" t="str">
            <v>S&amp;B Industrial Minerals North America, Inc.</v>
          </cell>
          <cell r="X1078" t="str">
            <v>Existing Principal</v>
          </cell>
          <cell r="Y1078" t="str">
            <v>Exposure Below $1M; Do Not Score</v>
          </cell>
          <cell r="Z1078" t="str">
            <v/>
          </cell>
          <cell r="AA1078" t="str">
            <v>United States</v>
          </cell>
        </row>
        <row r="1079">
          <cell r="T1079">
            <v>101782342</v>
          </cell>
          <cell r="U1079" t="str">
            <v>S.A.M. Samfet Group</v>
          </cell>
          <cell r="V1079">
            <v>200534</v>
          </cell>
          <cell r="W1079" t="str">
            <v>S.A.M. Samfet Group</v>
          </cell>
          <cell r="X1079" t="str">
            <v>Existing Principal</v>
          </cell>
          <cell r="Y1079" t="str">
            <v>Exposure Below $1M; Do Not Score</v>
          </cell>
          <cell r="Z1079" t="str">
            <v>UNASSIGNED</v>
          </cell>
          <cell r="AA1079" t="str">
            <v>France</v>
          </cell>
          <cell r="AE1079" t="str">
            <v>Specialty Contract</v>
          </cell>
          <cell r="AF1079" t="str">
            <v>Engineering &amp; Construction</v>
          </cell>
        </row>
        <row r="1080">
          <cell r="T1080">
            <v>36474712</v>
          </cell>
          <cell r="U1080" t="str">
            <v>S.P. Ingenieros</v>
          </cell>
          <cell r="V1080">
            <v>186384</v>
          </cell>
          <cell r="W1080" t="str">
            <v>S.P. Ingenieros S.A.S.</v>
          </cell>
          <cell r="X1080" t="str">
            <v>Existing Principal</v>
          </cell>
          <cell r="Y1080" t="str">
            <v>Exposure Below $1M; Do Not Score</v>
          </cell>
          <cell r="Z1080" t="str">
            <v/>
          </cell>
          <cell r="AA1080" t="str">
            <v>Colombia</v>
          </cell>
        </row>
        <row r="1081">
          <cell r="T1081">
            <v>772018442</v>
          </cell>
          <cell r="U1081" t="str">
            <v>SAAB Saneamento Ambiental Aguas do Brasil SA</v>
          </cell>
          <cell r="V1081">
            <v>206679</v>
          </cell>
          <cell r="W1081" t="str">
            <v>SAAB Saneamento Ambiental Aguas do Brasil SA</v>
          </cell>
          <cell r="X1081" t="str">
            <v>Existing Principal</v>
          </cell>
          <cell r="Y1081" t="str">
            <v>Exposure Below $1M; Do Not Score</v>
          </cell>
          <cell r="Z1081" t="str">
            <v>UNASSIGNED</v>
          </cell>
          <cell r="AA1081" t="str">
            <v>Brazil</v>
          </cell>
          <cell r="AE1081" t="str">
            <v>Specialty Commercial</v>
          </cell>
          <cell r="AF1081" t="str">
            <v>Electric, Gas &amp; Water Utilities</v>
          </cell>
        </row>
        <row r="1082">
          <cell r="T1082">
            <v>632108142</v>
          </cell>
          <cell r="U1082" t="str">
            <v>SABESP</v>
          </cell>
          <cell r="V1082">
            <v>209858</v>
          </cell>
          <cell r="W1082" t="str">
            <v>SABESP</v>
          </cell>
          <cell r="X1082" t="str">
            <v>Existing Principal</v>
          </cell>
          <cell r="Y1082" t="str">
            <v>Exposure Below $1M; Do Not Score</v>
          </cell>
          <cell r="Z1082" t="str">
            <v>UNASSIGNED</v>
          </cell>
          <cell r="AA1082" t="str">
            <v>Brazil</v>
          </cell>
          <cell r="AE1082" t="str">
            <v>Specialty Commercial</v>
          </cell>
          <cell r="AF1082" t="str">
            <v>Electric, Gas &amp; Water Utilities</v>
          </cell>
        </row>
        <row r="1083">
          <cell r="T1083">
            <v>986386612</v>
          </cell>
          <cell r="U1083" t="str">
            <v>Sabre Industries</v>
          </cell>
          <cell r="V1083">
            <v>122471</v>
          </cell>
          <cell r="W1083" t="str">
            <v>Sabre Industries</v>
          </cell>
          <cell r="X1083" t="str">
            <v>Existing Principal</v>
          </cell>
          <cell r="Y1083" t="str">
            <v>Exposure Below $1M; Do Not Score</v>
          </cell>
          <cell r="Z1083" t="str">
            <v/>
          </cell>
          <cell r="AA1083" t="str">
            <v>United States</v>
          </cell>
        </row>
        <row r="1084">
          <cell r="T1084">
            <v>9282832</v>
          </cell>
          <cell r="U1084" t="str">
            <v>Saceem, S.A.</v>
          </cell>
          <cell r="V1084">
            <v>196516</v>
          </cell>
          <cell r="W1084" t="str">
            <v>Saceem, S.A.</v>
          </cell>
          <cell r="X1084" t="str">
            <v>Existing Principal</v>
          </cell>
          <cell r="Y1084" t="str">
            <v>Exposure Below $1M; Do Not Score</v>
          </cell>
          <cell r="Z1084" t="str">
            <v>CONSTRUCTION</v>
          </cell>
          <cell r="AA1084" t="str">
            <v>Uruguay</v>
          </cell>
          <cell r="AE1084" t="str">
            <v>Specialty Contract</v>
          </cell>
          <cell r="AF1084" t="str">
            <v>Engineering &amp; Construction</v>
          </cell>
        </row>
        <row r="1085">
          <cell r="T1085">
            <v>351690742</v>
          </cell>
          <cell r="U1085" t="str">
            <v>Sacyr Fluor, SA</v>
          </cell>
          <cell r="V1085">
            <v>198576</v>
          </cell>
          <cell r="W1085" t="str">
            <v>Sacyr Fluor, SA</v>
          </cell>
          <cell r="X1085" t="str">
            <v>Existing Principal</v>
          </cell>
          <cell r="Y1085" t="str">
            <v>Exposure Below $1M; Do Not Score</v>
          </cell>
          <cell r="Z1085" t="str">
            <v>UNASSIGNED</v>
          </cell>
          <cell r="AA1085" t="str">
            <v>Spain</v>
          </cell>
          <cell r="AE1085" t="str">
            <v>Specialty Contract</v>
          </cell>
          <cell r="AF1085" t="str">
            <v>Engineering &amp; Construction</v>
          </cell>
        </row>
        <row r="1086">
          <cell r="T1086">
            <v>916467212</v>
          </cell>
          <cell r="U1086" t="str">
            <v>Safran</v>
          </cell>
          <cell r="V1086">
            <v>190573</v>
          </cell>
          <cell r="W1086" t="str">
            <v>Safran USA Inc.</v>
          </cell>
          <cell r="X1086" t="str">
            <v>Existing Principal</v>
          </cell>
          <cell r="Y1086" t="str">
            <v>Exposure Below $1M; Do Not Score</v>
          </cell>
          <cell r="Z1086" t="str">
            <v/>
          </cell>
          <cell r="AA1086" t="str">
            <v>United States</v>
          </cell>
          <cell r="AE1086" t="str">
            <v>Core Commercial</v>
          </cell>
        </row>
        <row r="1087">
          <cell r="T1087">
            <v>861902542</v>
          </cell>
          <cell r="U1087" t="str">
            <v>Saint-Gobain Group</v>
          </cell>
          <cell r="V1087">
            <v>204593</v>
          </cell>
          <cell r="W1087" t="str">
            <v>Saint-Gobain Corporation</v>
          </cell>
          <cell r="X1087" t="str">
            <v>Existing Principal</v>
          </cell>
          <cell r="Y1087" t="str">
            <v>Exposure Below $1M; Do Not Score</v>
          </cell>
          <cell r="Z1087" t="str">
            <v>UNASSIGNED</v>
          </cell>
          <cell r="AA1087" t="str">
            <v>France</v>
          </cell>
          <cell r="AE1087" t="str">
            <v>Core Commercial</v>
          </cell>
          <cell r="AF1087" t="str">
            <v>Building Materials</v>
          </cell>
        </row>
        <row r="1088">
          <cell r="T1088">
            <v>435536621</v>
          </cell>
          <cell r="U1088" t="str">
            <v>160 Front Street Associates LLC</v>
          </cell>
          <cell r="V1088">
            <v>170944</v>
          </cell>
          <cell r="W1088" t="str">
            <v>Samson Management LLC</v>
          </cell>
          <cell r="X1088" t="str">
            <v>Existing Principal</v>
          </cell>
          <cell r="Y1088" t="str">
            <v>Exposure Below $1M; Do Not Score</v>
          </cell>
          <cell r="Z1088" t="str">
            <v/>
          </cell>
          <cell r="AA1088" t="str">
            <v>United States</v>
          </cell>
          <cell r="AE1088" t="str">
            <v>Core Commercial</v>
          </cell>
        </row>
        <row r="1089">
          <cell r="T1089">
            <v>125354812</v>
          </cell>
          <cell r="U1089" t="str">
            <v>SARA LEE CORPORATION</v>
          </cell>
          <cell r="V1089">
            <v>98818</v>
          </cell>
          <cell r="W1089" t="str">
            <v>SARA LEE CORPORATION</v>
          </cell>
          <cell r="X1089" t="str">
            <v>Existing Principal</v>
          </cell>
          <cell r="Y1089" t="str">
            <v>Exposure Below $1M; Do Not Score</v>
          </cell>
          <cell r="Z1089" t="str">
            <v/>
          </cell>
          <cell r="AA1089" t="str">
            <v>United States</v>
          </cell>
          <cell r="AE1089" t="str">
            <v>Core Commercial</v>
          </cell>
        </row>
        <row r="1090">
          <cell r="T1090">
            <v>1905242</v>
          </cell>
          <cell r="U1090" t="str">
            <v>SAS GROUPE LEGENDRE</v>
          </cell>
          <cell r="V1090">
            <v>203128</v>
          </cell>
          <cell r="W1090" t="str">
            <v>SAS GROUPE LEGENDRE</v>
          </cell>
          <cell r="X1090" t="str">
            <v>Existing Principal</v>
          </cell>
          <cell r="Y1090" t="str">
            <v>Exposure Below $1M; Do Not Score</v>
          </cell>
          <cell r="Z1090" t="str">
            <v>CONSTRUCTION</v>
          </cell>
          <cell r="AA1090" t="str">
            <v>France</v>
          </cell>
        </row>
        <row r="1091">
          <cell r="T1091">
            <v>871906842</v>
          </cell>
          <cell r="U1091" t="str">
            <v>SBT (Canal 4)</v>
          </cell>
          <cell r="V1091">
            <v>205660</v>
          </cell>
          <cell r="W1091" t="str">
            <v>SBT (Canal 4)</v>
          </cell>
          <cell r="X1091" t="str">
            <v>Existing Principal</v>
          </cell>
          <cell r="Y1091" t="str">
            <v>Exposure Below $1M; Do Not Score</v>
          </cell>
          <cell r="Z1091" t="str">
            <v>UNASSIGNED</v>
          </cell>
          <cell r="AA1091" t="str">
            <v>Brazil</v>
          </cell>
          <cell r="AE1091" t="str">
            <v>Specialty Commercial</v>
          </cell>
          <cell r="AF1091" t="str">
            <v>Entertainment &amp; Cable</v>
          </cell>
        </row>
        <row r="1092">
          <cell r="T1092">
            <v>265268621</v>
          </cell>
          <cell r="U1092" t="str">
            <v>Scheidt &amp; Bachmann</v>
          </cell>
          <cell r="V1092">
            <v>76243</v>
          </cell>
          <cell r="W1092" t="str">
            <v>Scheidt &amp; Bachmann</v>
          </cell>
          <cell r="X1092" t="str">
            <v>Existing Principal</v>
          </cell>
          <cell r="Y1092" t="str">
            <v>Exposure Below $1M; Do Not Score</v>
          </cell>
          <cell r="Z1092" t="str">
            <v>UNASSIGNED</v>
          </cell>
          <cell r="AA1092" t="str">
            <v>Germany</v>
          </cell>
          <cell r="AE1092" t="str">
            <v>Specialty Contract</v>
          </cell>
          <cell r="AF1092" t="str">
            <v>Business Services</v>
          </cell>
        </row>
        <row r="1093">
          <cell r="T1093">
            <v>431905542</v>
          </cell>
          <cell r="U1093" t="str">
            <v>Sealed Air Finance II, LLC</v>
          </cell>
          <cell r="V1093">
            <v>203826</v>
          </cell>
          <cell r="W1093" t="str">
            <v>Sealed Air Finance II, LLC</v>
          </cell>
          <cell r="X1093" t="str">
            <v>Existing Principal</v>
          </cell>
          <cell r="Y1093" t="str">
            <v>Exposure Below $1M; Do Not Score</v>
          </cell>
          <cell r="Z1093" t="str">
            <v>UNASSIGNED</v>
          </cell>
          <cell r="AA1093" t="str">
            <v>United States</v>
          </cell>
          <cell r="AE1093" t="str">
            <v>Specialty Commercial</v>
          </cell>
          <cell r="AF1093" t="str">
            <v>Machinery &amp; Industrial</v>
          </cell>
        </row>
        <row r="1094">
          <cell r="T1094">
            <v>522015142</v>
          </cell>
          <cell r="U1094" t="str">
            <v>SeaOne Holdings, LLC</v>
          </cell>
          <cell r="V1094">
            <v>206371</v>
          </cell>
          <cell r="W1094" t="str">
            <v>SeaOne Holdings, LLC</v>
          </cell>
          <cell r="X1094" t="str">
            <v>Existing Principal</v>
          </cell>
          <cell r="Y1094" t="str">
            <v>Exposure Below $1M; Do Not Score</v>
          </cell>
          <cell r="Z1094" t="str">
            <v>UNASSIGNED</v>
          </cell>
          <cell r="AA1094" t="str">
            <v>United States</v>
          </cell>
          <cell r="AE1094" t="str">
            <v>Core Commercial</v>
          </cell>
          <cell r="AF1094" t="str">
            <v>Oil, Gas &amp; Coal Expl/Prod</v>
          </cell>
        </row>
        <row r="1095">
          <cell r="T1095">
            <v>175336521</v>
          </cell>
          <cell r="U1095" t="str">
            <v>Seattle Children's Healthcare System</v>
          </cell>
          <cell r="V1095">
            <v>17676</v>
          </cell>
          <cell r="W1095" t="str">
            <v>Seattle Children's Healthcare System</v>
          </cell>
          <cell r="X1095" t="str">
            <v>Existing Principal</v>
          </cell>
          <cell r="Y1095" t="str">
            <v>Exposure Below $1M; Do Not Score</v>
          </cell>
          <cell r="Z1095" t="str">
            <v/>
          </cell>
          <cell r="AA1095" t="str">
            <v>United States</v>
          </cell>
          <cell r="AE1095" t="str">
            <v>Core Commercial</v>
          </cell>
        </row>
        <row r="1096">
          <cell r="T1096">
            <v>281762442</v>
          </cell>
          <cell r="U1096" t="str">
            <v>Seibo, LLC</v>
          </cell>
          <cell r="V1096">
            <v>200402</v>
          </cell>
          <cell r="W1096" t="str">
            <v>Seibo, LLC</v>
          </cell>
          <cell r="X1096" t="str">
            <v>Existing Principal</v>
          </cell>
          <cell r="Y1096" t="str">
            <v>Exposure Below $1M; Do Not Score</v>
          </cell>
          <cell r="Z1096" t="str">
            <v>UNASSIGNED</v>
          </cell>
          <cell r="AA1096" t="str">
            <v>United States</v>
          </cell>
          <cell r="AE1096" t="str">
            <v>Core Commercial</v>
          </cell>
          <cell r="AF1096" t="str">
            <v>Rail, Trucking &amp; Transport Services</v>
          </cell>
        </row>
        <row r="1097">
          <cell r="T1097">
            <v>499205332</v>
          </cell>
          <cell r="U1097" t="str">
            <v>Service West, Inc.</v>
          </cell>
          <cell r="V1097">
            <v>193253</v>
          </cell>
          <cell r="W1097" t="str">
            <v>Service West, Inc.</v>
          </cell>
          <cell r="X1097" t="str">
            <v>Existing Principal</v>
          </cell>
          <cell r="Y1097" t="str">
            <v>Exposure Below $1M; Do Not Score</v>
          </cell>
          <cell r="Z1097" t="str">
            <v>UNASSIGNED</v>
          </cell>
          <cell r="AA1097" t="str">
            <v>United States</v>
          </cell>
          <cell r="AE1097" t="str">
            <v>Core Commercial</v>
          </cell>
          <cell r="AF1097" t="str">
            <v>Business Services</v>
          </cell>
        </row>
        <row r="1098">
          <cell r="T1098">
            <v>242057842</v>
          </cell>
          <cell r="U1098" t="str">
            <v>Servicio Facil del Sureste, S.A. de C.V.</v>
          </cell>
          <cell r="V1098">
            <v>207191</v>
          </cell>
          <cell r="W1098" t="str">
            <v>Servicio Facil del Sureste, S.A. de C.V.</v>
          </cell>
          <cell r="X1098" t="str">
            <v>Existing Principal</v>
          </cell>
          <cell r="Y1098" t="str">
            <v>Exposure Below $1M; Do Not Score</v>
          </cell>
          <cell r="Z1098" t="str">
            <v>UNASSIGNED</v>
          </cell>
          <cell r="AA1098" t="str">
            <v>Mexico</v>
          </cell>
          <cell r="AE1098" t="str">
            <v>Specialty Commercial</v>
          </cell>
          <cell r="AF1098" t="str">
            <v>Oil, Gas &amp; Coal Expl/Prod</v>
          </cell>
        </row>
        <row r="1099">
          <cell r="T1099">
            <v>946383512</v>
          </cell>
          <cell r="U1099" t="str">
            <v>SICE, Inc.</v>
          </cell>
          <cell r="V1099">
            <v>111183</v>
          </cell>
          <cell r="W1099" t="str">
            <v>SICE, Inc.</v>
          </cell>
          <cell r="X1099" t="str">
            <v>Existing Principal</v>
          </cell>
          <cell r="Y1099" t="str">
            <v>Exposure Below $1M; Do Not Score</v>
          </cell>
          <cell r="Z1099" t="str">
            <v/>
          </cell>
          <cell r="AA1099" t="str">
            <v>United States</v>
          </cell>
        </row>
        <row r="1100">
          <cell r="T1100">
            <v>771780642</v>
          </cell>
          <cell r="U1100" t="str">
            <v>Sider rgica de Linares S.A. de C.V.</v>
          </cell>
          <cell r="V1100">
            <v>202142</v>
          </cell>
          <cell r="W1100" t="str">
            <v>Sider rgica de Linares S.A. de C.V.</v>
          </cell>
          <cell r="X1100" t="str">
            <v>Existing Principal</v>
          </cell>
          <cell r="Y1100" t="str">
            <v>Exposure Below $1M; Do Not Score</v>
          </cell>
          <cell r="Z1100" t="str">
            <v/>
          </cell>
          <cell r="AA1100" t="str">
            <v>Mexico</v>
          </cell>
          <cell r="AE1100" t="str">
            <v>Specialty Commercial</v>
          </cell>
        </row>
        <row r="1101">
          <cell r="T1101">
            <v>956424412</v>
          </cell>
          <cell r="U1101" t="str">
            <v>Sierra Pacific Industries</v>
          </cell>
          <cell r="V1101">
            <v>179688</v>
          </cell>
          <cell r="W1101" t="str">
            <v>Sierra Pacific Industries</v>
          </cell>
          <cell r="X1101" t="str">
            <v>Existing Principal</v>
          </cell>
          <cell r="Y1101" t="str">
            <v>Exposure Below $1M; Do Not Score</v>
          </cell>
          <cell r="Z1101" t="str">
            <v/>
          </cell>
          <cell r="AA1101" t="str">
            <v>United States</v>
          </cell>
        </row>
        <row r="1102">
          <cell r="T1102">
            <v>939280232</v>
          </cell>
          <cell r="U1102" t="str">
            <v>Sigfusson Northern</v>
          </cell>
          <cell r="V1102">
            <v>199504</v>
          </cell>
          <cell r="W1102" t="str">
            <v>Sigfusson Northern</v>
          </cell>
          <cell r="X1102" t="str">
            <v>Existing Principal</v>
          </cell>
          <cell r="Y1102" t="str">
            <v>Exposure Below $1M; Do Not Score</v>
          </cell>
          <cell r="Z1102" t="str">
            <v>UNASSIGNED</v>
          </cell>
          <cell r="AA1102" t="str">
            <v>Canada</v>
          </cell>
          <cell r="AE1102" t="str">
            <v>Specialty Contract</v>
          </cell>
          <cell r="AF1102" t="str">
            <v>Engineering &amp; Construction</v>
          </cell>
        </row>
        <row r="1103">
          <cell r="T1103">
            <v>422056342</v>
          </cell>
          <cell r="U1103" t="str">
            <v>SIGNODE INDUSTRIAL GROUP MEXICO, S. DE R.L. DE C.V.</v>
          </cell>
          <cell r="V1103">
            <v>207528</v>
          </cell>
          <cell r="W1103" t="str">
            <v>SIGNODE INDUSTRIAL GROUP MEXICO, S. DE R.L. DE C.V.</v>
          </cell>
          <cell r="X1103" t="str">
            <v>Existing Principal</v>
          </cell>
          <cell r="Y1103" t="str">
            <v>Exposure Below $1M; Do Not Score</v>
          </cell>
          <cell r="Z1103" t="str">
            <v>UNASSIGNED</v>
          </cell>
          <cell r="AA1103" t="str">
            <v>Mexico</v>
          </cell>
          <cell r="AE1103" t="str">
            <v>Specialty Commercial</v>
          </cell>
          <cell r="AF1103" t="str">
            <v>Machinery &amp; Industrial</v>
          </cell>
        </row>
        <row r="1104">
          <cell r="T1104">
            <v>396556412</v>
          </cell>
          <cell r="U1104" t="str">
            <v>Sigue Corporation</v>
          </cell>
          <cell r="V1104">
            <v>189643</v>
          </cell>
          <cell r="W1104" t="str">
            <v>Sigue Corporation</v>
          </cell>
          <cell r="X1104" t="str">
            <v>Existing Principal</v>
          </cell>
          <cell r="Y1104" t="str">
            <v>Exposure Below $1M; Do Not Score</v>
          </cell>
          <cell r="Z1104" t="str">
            <v/>
          </cell>
          <cell r="AA1104" t="str">
            <v>United States</v>
          </cell>
          <cell r="AE1104" t="str">
            <v>Core Commercial</v>
          </cell>
        </row>
        <row r="1105">
          <cell r="T1105">
            <v>945591221</v>
          </cell>
          <cell r="U1105" t="str">
            <v>Silpada Designs, Inc.</v>
          </cell>
          <cell r="V1105">
            <v>176064</v>
          </cell>
          <cell r="W1105" t="str">
            <v>Silpada Designs, Inc.</v>
          </cell>
          <cell r="X1105" t="str">
            <v>Existing Principal</v>
          </cell>
          <cell r="Y1105" t="str">
            <v>Exposure Below $1M; Do Not Score</v>
          </cell>
          <cell r="Z1105" t="str">
            <v/>
          </cell>
          <cell r="AA1105" t="str">
            <v>United States</v>
          </cell>
          <cell r="AE1105" t="str">
            <v>Core Commercial</v>
          </cell>
        </row>
        <row r="1106">
          <cell r="T1106">
            <v>301689742</v>
          </cell>
          <cell r="U1106" t="str">
            <v>SixSigma Networks Mexico S.A. de C.V.</v>
          </cell>
          <cell r="V1106">
            <v>198530</v>
          </cell>
          <cell r="W1106" t="str">
            <v>SixSigma Networks Mexico S.A. de C.V.</v>
          </cell>
          <cell r="X1106" t="str">
            <v>Existing Principal</v>
          </cell>
          <cell r="Y1106" t="str">
            <v>Exposure Below $1M; Do Not Score</v>
          </cell>
          <cell r="Z1106" t="str">
            <v>UNASSIGNED</v>
          </cell>
          <cell r="AA1106" t="str">
            <v>Mexico</v>
          </cell>
          <cell r="AE1106" t="str">
            <v>Specialty Commercial</v>
          </cell>
          <cell r="AF1106" t="str">
            <v>Business Services</v>
          </cell>
        </row>
        <row r="1107">
          <cell r="T1107">
            <v>935224851</v>
          </cell>
          <cell r="U1107" t="str">
            <v>SK Engineering &amp; Construction Co., Ltd.</v>
          </cell>
          <cell r="V1107">
            <v>130352</v>
          </cell>
          <cell r="W1107" t="str">
            <v>SK Engineering &amp; Construction Co., Ltd.</v>
          </cell>
          <cell r="X1107" t="str">
            <v>Existing Principal</v>
          </cell>
          <cell r="Y1107" t="str">
            <v>Exposure Below $1M; Do Not Score</v>
          </cell>
          <cell r="Z1107" t="str">
            <v>CONSTRUCTION</v>
          </cell>
          <cell r="AA1107" t="str">
            <v>California</v>
          </cell>
          <cell r="AB1107">
            <v>130352</v>
          </cell>
          <cell r="AC1107" t="str">
            <v>None - Private</v>
          </cell>
          <cell r="AD1107">
            <v>130352</v>
          </cell>
          <cell r="AE1107" t="str">
            <v>Specialty Contract</v>
          </cell>
          <cell r="AF1107" t="str">
            <v>Engineering &amp; Construction</v>
          </cell>
        </row>
        <row r="1108">
          <cell r="T1108">
            <v>285340121</v>
          </cell>
          <cell r="U1108" t="str">
            <v>SLAP SHOT HOLDINGS CORP DBA THE SPORTS AUTHORITY</v>
          </cell>
          <cell r="V1108">
            <v>100398</v>
          </cell>
          <cell r="W1108" t="str">
            <v>SLAP SHOT HOLDINGS CORP DBA THE SPORTS AUTHORITY</v>
          </cell>
          <cell r="X1108" t="str">
            <v>Existing Principal</v>
          </cell>
          <cell r="Y1108" t="str">
            <v>Exposure Below $1M; Do Not Score</v>
          </cell>
          <cell r="Z1108" t="str">
            <v>UNASSIGNED</v>
          </cell>
          <cell r="AA1108" t="str">
            <v>United States</v>
          </cell>
          <cell r="AE1108" t="str">
            <v>Core Commercial</v>
          </cell>
          <cell r="AF1108" t="str">
            <v>Retail</v>
          </cell>
        </row>
        <row r="1109">
          <cell r="T1109">
            <v>536476012</v>
          </cell>
          <cell r="U1109" t="str">
            <v>SMART MODULAR TECHNOLOGIES IND STRIA DE COMPONENTES ELETR NICOS LTDA</v>
          </cell>
          <cell r="V1109">
            <v>186761</v>
          </cell>
          <cell r="W1109" t="str">
            <v>SMART MODULAR TECHNOLOGIES DO BRASIL</v>
          </cell>
          <cell r="X1109" t="str">
            <v>Existing Principal</v>
          </cell>
          <cell r="Y1109" t="str">
            <v>Exposure Below $1M; Do Not Score</v>
          </cell>
          <cell r="Z1109" t="str">
            <v/>
          </cell>
          <cell r="AA1109" t="str">
            <v>Brazil</v>
          </cell>
        </row>
        <row r="1110">
          <cell r="T1110">
            <v>526483212</v>
          </cell>
          <cell r="U1110" t="str">
            <v>SMART MODULAR</v>
          </cell>
          <cell r="V1110">
            <v>186760</v>
          </cell>
          <cell r="W1110" t="str">
            <v>SMART MODULAR TECHNOLOGIES IND STRIA DE COMPONENTES ELETR NICOS LTDA</v>
          </cell>
          <cell r="X1110" t="str">
            <v>Existing Principal</v>
          </cell>
          <cell r="Y1110" t="str">
            <v>Exposure Below $1M; Do Not Score</v>
          </cell>
          <cell r="Z1110" t="str">
            <v/>
          </cell>
          <cell r="AA1110" t="str">
            <v>Brazil</v>
          </cell>
        </row>
        <row r="1111">
          <cell r="T1111">
            <v>6487512</v>
          </cell>
          <cell r="U1111" t="str">
            <v>SMART MODULAR TECHNOLOGIES DO BRASIL</v>
          </cell>
          <cell r="V1111">
            <v>186760</v>
          </cell>
          <cell r="W1111" t="str">
            <v>SMART MODULAR TECHNOLOGIES IND STRIA DE COMPONENTES ELETR NICOS LTDA</v>
          </cell>
          <cell r="X1111" t="str">
            <v>Existing Principal</v>
          </cell>
          <cell r="Y1111" t="str">
            <v>Exposure Below $1M; Do Not Score</v>
          </cell>
          <cell r="Z1111" t="str">
            <v/>
          </cell>
          <cell r="AA1111" t="str">
            <v>Brazil</v>
          </cell>
        </row>
        <row r="1112">
          <cell r="T1112">
            <v>239294132</v>
          </cell>
          <cell r="U1112" t="str">
            <v>Mota-Engil SGPS, S.A.</v>
          </cell>
          <cell r="V1112">
            <v>196927</v>
          </cell>
          <cell r="W1112" t="str">
            <v>Mota-Engil M xico SAPI de CV</v>
          </cell>
          <cell r="X1112" t="str">
            <v>Existing Principal</v>
          </cell>
          <cell r="Y1112" t="str">
            <v>Exposure Below $1M; Do Not Score</v>
          </cell>
          <cell r="Z1112" t="str">
            <v>UNASSIGNED</v>
          </cell>
          <cell r="AA1112" t="str">
            <v>Mexico</v>
          </cell>
          <cell r="AE1112" t="str">
            <v>Specialty Contract</v>
          </cell>
          <cell r="AF1112" t="str">
            <v>Engineering &amp; Construction</v>
          </cell>
        </row>
        <row r="1113">
          <cell r="T1113">
            <v>946419412</v>
          </cell>
          <cell r="U1113" t="str">
            <v>Snohomish County Public Utility District</v>
          </cell>
          <cell r="V1113">
            <v>160172</v>
          </cell>
          <cell r="W1113" t="str">
            <v>Snohomish County Public Utility District</v>
          </cell>
          <cell r="X1113" t="str">
            <v>Existing Principal</v>
          </cell>
          <cell r="Y1113" t="str">
            <v>Exposure Below $1M; Do Not Score</v>
          </cell>
          <cell r="Z1113" t="str">
            <v/>
          </cell>
          <cell r="AA1113" t="str">
            <v>United States</v>
          </cell>
        </row>
        <row r="1114">
          <cell r="T1114">
            <v>489167232</v>
          </cell>
          <cell r="U1114" t="str">
            <v>SOCIEDAD AN NIMA DE OBRAS Y SERVICIOS, COPASA</v>
          </cell>
          <cell r="V1114">
            <v>191691</v>
          </cell>
          <cell r="W1114" t="str">
            <v>SOCIEDAD AN NIMA DE OBRAS Y SERVICIOS, COPASA</v>
          </cell>
          <cell r="X1114" t="str">
            <v>Existing Principal</v>
          </cell>
          <cell r="Y1114" t="str">
            <v>Exposure Below $1M; Do Not Score</v>
          </cell>
          <cell r="Z1114" t="str">
            <v>UNASSIGNED</v>
          </cell>
          <cell r="AA1114" t="str">
            <v>Spain</v>
          </cell>
          <cell r="AE1114" t="str">
            <v>Specialty Contract</v>
          </cell>
          <cell r="AF1114" t="str">
            <v>Engineering &amp; Construction</v>
          </cell>
        </row>
        <row r="1115">
          <cell r="T1115">
            <v>251712442</v>
          </cell>
          <cell r="U1115" t="str">
            <v>Sociedad Anonima de Obras y Servicios, Copasa</v>
          </cell>
          <cell r="V1115">
            <v>199045</v>
          </cell>
          <cell r="W1115" t="str">
            <v>Sociedad Anonima de Obras y Servicios, Copasa</v>
          </cell>
          <cell r="X1115" t="str">
            <v>Existing Principal</v>
          </cell>
          <cell r="Y1115" t="str">
            <v>Exposure Below $1M; Do Not Score</v>
          </cell>
          <cell r="Z1115" t="str">
            <v>UNASSIGNED</v>
          </cell>
          <cell r="AA1115" t="str">
            <v>Spain</v>
          </cell>
          <cell r="AE1115" t="str">
            <v>Specialty Commercial</v>
          </cell>
          <cell r="AF1115" t="str">
            <v>Engineering &amp; Construction</v>
          </cell>
        </row>
        <row r="1116">
          <cell r="T1116">
            <v>511715942</v>
          </cell>
          <cell r="U1116" t="str">
            <v>Sociedad Anonima de Obras y Servicios, COPASA</v>
          </cell>
          <cell r="V1116">
            <v>199195</v>
          </cell>
          <cell r="W1116" t="str">
            <v>Sociedad Anonima de Obras y Servicios, COPASA</v>
          </cell>
          <cell r="X1116" t="str">
            <v>Existing Principal</v>
          </cell>
          <cell r="Y1116" t="str">
            <v>Exposure Below $1M; Do Not Score</v>
          </cell>
          <cell r="Z1116" t="str">
            <v>UNASSIGNED</v>
          </cell>
          <cell r="AA1116" t="str">
            <v>Spain</v>
          </cell>
          <cell r="AE1116" t="str">
            <v>Specialty Contract</v>
          </cell>
          <cell r="AF1116" t="str">
            <v>Engineering &amp; Construction</v>
          </cell>
        </row>
        <row r="1117">
          <cell r="T1117">
            <v>339193332</v>
          </cell>
          <cell r="U1117" t="str">
            <v>Soderholm Sales &amp; Leasing, Inc.</v>
          </cell>
          <cell r="V1117">
            <v>192911</v>
          </cell>
          <cell r="W1117" t="str">
            <v>Soderholm Sales &amp; Leasing, Inc.</v>
          </cell>
          <cell r="X1117" t="str">
            <v>Existing Principal</v>
          </cell>
          <cell r="Y1117" t="str">
            <v>Exposure Below $1M; Do Not Score</v>
          </cell>
          <cell r="Z1117" t="str">
            <v/>
          </cell>
          <cell r="AA1117" t="str">
            <v>United States</v>
          </cell>
          <cell r="AE1117" t="str">
            <v>Core Commercial</v>
          </cell>
        </row>
        <row r="1118">
          <cell r="T1118">
            <v>122106842</v>
          </cell>
          <cell r="U1118" t="str">
            <v>Solar BR Participa oes</v>
          </cell>
          <cell r="V1118">
            <v>208644</v>
          </cell>
          <cell r="W1118" t="str">
            <v>Solar BR Participa oes</v>
          </cell>
          <cell r="X1118" t="str">
            <v>Existing Principal</v>
          </cell>
          <cell r="Y1118" t="str">
            <v>Exposure Below $1M; Do Not Score</v>
          </cell>
          <cell r="Z1118" t="str">
            <v>UNASSIGNED</v>
          </cell>
          <cell r="AA1118" t="str">
            <v>Brazil</v>
          </cell>
          <cell r="AE1118" t="str">
            <v>Specialty Commercial</v>
          </cell>
          <cell r="AF1118" t="str">
            <v>Electric, Gas &amp; Water Utilities</v>
          </cell>
        </row>
        <row r="1119">
          <cell r="T1119">
            <v>159262732</v>
          </cell>
          <cell r="U1119" t="str">
            <v>Solarpack Corporaci n Tecnol gica, S.L.</v>
          </cell>
          <cell r="V1119">
            <v>195467</v>
          </cell>
          <cell r="W1119" t="str">
            <v>Solarpack Corporaci n Tecnol gica, S.L.</v>
          </cell>
          <cell r="X1119" t="str">
            <v>Existing Principal</v>
          </cell>
          <cell r="Y1119" t="str">
            <v>Exposure Below $1M; Do Not Score</v>
          </cell>
          <cell r="Z1119" t="str">
            <v>UNASSIGNED</v>
          </cell>
          <cell r="AA1119" t="str">
            <v>Spain</v>
          </cell>
          <cell r="AE1119" t="str">
            <v>Specialty Commercial</v>
          </cell>
          <cell r="AF1119" t="str">
            <v>Engineering &amp; Construction</v>
          </cell>
        </row>
        <row r="1120">
          <cell r="T1120">
            <v>296522412</v>
          </cell>
          <cell r="U1120" t="str">
            <v>Abril Educa  o S.A.</v>
          </cell>
          <cell r="V1120">
            <v>188323</v>
          </cell>
          <cell r="W1120" t="str">
            <v>Somos Educa  o S.A.</v>
          </cell>
          <cell r="X1120" t="str">
            <v>Existing Principal</v>
          </cell>
          <cell r="Y1120" t="str">
            <v>Exposure Below $1M; Do Not Score</v>
          </cell>
          <cell r="Z1120" t="str">
            <v/>
          </cell>
          <cell r="AA1120" t="str">
            <v>Brazil</v>
          </cell>
          <cell r="AE1120" t="str">
            <v>Specialty Commercial</v>
          </cell>
        </row>
        <row r="1121">
          <cell r="T1121">
            <v>402105442</v>
          </cell>
          <cell r="U1121" t="str">
            <v>Soucy Aquatik Inc.</v>
          </cell>
          <cell r="V1121">
            <v>209190</v>
          </cell>
          <cell r="W1121" t="str">
            <v>Soucy Aquatik Inc.</v>
          </cell>
          <cell r="X1121" t="str">
            <v>Existing Principal</v>
          </cell>
          <cell r="Y1121" t="str">
            <v>Exposure Below $1M; Do Not Score</v>
          </cell>
          <cell r="Z1121" t="str">
            <v>UNASSIGNED</v>
          </cell>
          <cell r="AA1121" t="str">
            <v>Canada</v>
          </cell>
          <cell r="AE1121" t="str">
            <v>Specialty Contract</v>
          </cell>
          <cell r="AF1121" t="str">
            <v>Engineering &amp; Construction</v>
          </cell>
        </row>
        <row r="1122">
          <cell r="T1122">
            <v>615347012</v>
          </cell>
          <cell r="U1122" t="str">
            <v>South Jersey Transportation Authority</v>
          </cell>
          <cell r="V1122">
            <v>141400</v>
          </cell>
          <cell r="W1122" t="str">
            <v>South Jersey Transportation Authority</v>
          </cell>
          <cell r="X1122" t="str">
            <v>Existing Principal</v>
          </cell>
          <cell r="Y1122" t="str">
            <v>Exposure Below $1M; Do Not Score</v>
          </cell>
          <cell r="Z1122" t="str">
            <v/>
          </cell>
          <cell r="AA1122" t="str">
            <v>United States</v>
          </cell>
          <cell r="AE1122" t="str">
            <v>Core Commercial</v>
          </cell>
        </row>
        <row r="1123">
          <cell r="T1123">
            <v>651820842</v>
          </cell>
          <cell r="U1123" t="str">
            <v>Southeast Georgia Health System</v>
          </cell>
          <cell r="V1123">
            <v>201472</v>
          </cell>
          <cell r="W1123" t="str">
            <v>Southeast Georgia Health System</v>
          </cell>
          <cell r="X1123" t="str">
            <v>Existing Principal</v>
          </cell>
          <cell r="Y1123" t="str">
            <v>Exposure Below $1M; Do Not Score</v>
          </cell>
          <cell r="Z1123" t="str">
            <v>UNASSIGNED</v>
          </cell>
          <cell r="AA1123" t="str">
            <v>United States</v>
          </cell>
          <cell r="AE1123" t="str">
            <v>Core Commercial</v>
          </cell>
          <cell r="AF1123" t="str">
            <v>Hospital &amp; Medical Services</v>
          </cell>
        </row>
        <row r="1124">
          <cell r="T1124">
            <v>369195932</v>
          </cell>
          <cell r="U1124" t="str">
            <v>SOUZA CRUZ S.A.</v>
          </cell>
          <cell r="V1124">
            <v>192925</v>
          </cell>
          <cell r="W1124" t="str">
            <v>SOUZA CRUZ S.A.</v>
          </cell>
          <cell r="X1124" t="str">
            <v>Existing Principal</v>
          </cell>
          <cell r="Y1124" t="str">
            <v>Exposure Below $1M; Do Not Score</v>
          </cell>
          <cell r="Z1124" t="str">
            <v>UNASSIGNED</v>
          </cell>
          <cell r="AA1124" t="str">
            <v>Brazil</v>
          </cell>
          <cell r="AE1124" t="str">
            <v>Specialty Commercial</v>
          </cell>
          <cell r="AF1124" t="str">
            <v>Retail</v>
          </cell>
        </row>
        <row r="1125">
          <cell r="T1125">
            <v>532058842</v>
          </cell>
          <cell r="U1125" t="str">
            <v>Spaceflight Inc</v>
          </cell>
          <cell r="V1125">
            <v>207705</v>
          </cell>
          <cell r="W1125" t="str">
            <v>Spaceflight Inc</v>
          </cell>
          <cell r="X1125" t="str">
            <v>Existing Principal</v>
          </cell>
          <cell r="Y1125" t="str">
            <v>Exposure Below $1M; Do Not Score</v>
          </cell>
          <cell r="Z1125" t="str">
            <v>AEROSPACE &amp; DEFENSE</v>
          </cell>
          <cell r="AA1125" t="str">
            <v>United States</v>
          </cell>
          <cell r="AE1125" t="str">
            <v>Specialty Contract</v>
          </cell>
          <cell r="AF1125" t="str">
            <v>Aerospace / Defense</v>
          </cell>
        </row>
        <row r="1126">
          <cell r="T1126">
            <v>401662042</v>
          </cell>
          <cell r="U1126" t="str">
            <v>SPAL INDUSTRIA E COMERCIO DE BEBIDAS S.A</v>
          </cell>
          <cell r="V1126">
            <v>197376</v>
          </cell>
          <cell r="W1126" t="str">
            <v>SPAL INDUSTRIA E COMERCIO DE BEBIDAS S.A</v>
          </cell>
          <cell r="X1126" t="str">
            <v>Existing Principal</v>
          </cell>
          <cell r="Y1126" t="str">
            <v>Exposure Below $1M; Do Not Score</v>
          </cell>
          <cell r="Z1126" t="str">
            <v>UNASSIGNED</v>
          </cell>
          <cell r="AA1126" t="str">
            <v>Brazil</v>
          </cell>
          <cell r="AE1126" t="str">
            <v>Specialty Commercial</v>
          </cell>
          <cell r="AF1126" t="str">
            <v>Beverage Industry</v>
          </cell>
        </row>
        <row r="1127">
          <cell r="T1127">
            <v>85477821</v>
          </cell>
          <cell r="U1127" t="str">
            <v>Spang and Company</v>
          </cell>
          <cell r="V1127">
            <v>161305</v>
          </cell>
          <cell r="W1127" t="str">
            <v>Spang &amp; Company</v>
          </cell>
          <cell r="X1127" t="str">
            <v>Existing Principal</v>
          </cell>
          <cell r="Y1127" t="str">
            <v>Exposure Below $1M; Do Not Score</v>
          </cell>
          <cell r="Z1127" t="str">
            <v/>
          </cell>
          <cell r="AA1127" t="str">
            <v>United States</v>
          </cell>
        </row>
        <row r="1128">
          <cell r="T1128">
            <v>953874011</v>
          </cell>
          <cell r="U1128" t="str">
            <v>Speedy Cash Intermediate Holdings</v>
          </cell>
          <cell r="V1128">
            <v>160620</v>
          </cell>
          <cell r="W1128" t="str">
            <v>Speedy Cash Holdings Corp and Subsidiaries</v>
          </cell>
          <cell r="X1128" t="str">
            <v>Existing Principal</v>
          </cell>
          <cell r="Y1128" t="str">
            <v>Exposure Below $1M; Do Not Score</v>
          </cell>
          <cell r="Z1128" t="str">
            <v/>
          </cell>
          <cell r="AA1128" t="str">
            <v>United States</v>
          </cell>
        </row>
        <row r="1129">
          <cell r="T1129">
            <v>225542321</v>
          </cell>
          <cell r="U1129" t="str">
            <v>SSP Group Limited</v>
          </cell>
          <cell r="V1129">
            <v>170858</v>
          </cell>
          <cell r="W1129" t="str">
            <v>SSP America, Inc.</v>
          </cell>
          <cell r="X1129" t="str">
            <v>Existing Principal</v>
          </cell>
          <cell r="Y1129" t="str">
            <v>Exposure Below $1M; Do Not Score</v>
          </cell>
          <cell r="Z1129" t="str">
            <v/>
          </cell>
          <cell r="AA1129" t="str">
            <v>United Kingdom</v>
          </cell>
        </row>
        <row r="1130">
          <cell r="T1130">
            <v>376437512</v>
          </cell>
          <cell r="U1130" t="str">
            <v>St Andrew Goldfields Ltd.</v>
          </cell>
          <cell r="V1130">
            <v>185657</v>
          </cell>
          <cell r="W1130" t="str">
            <v>St Andrew Goldfields Ltd.</v>
          </cell>
          <cell r="X1130" t="str">
            <v>Existing Principal</v>
          </cell>
          <cell r="Y1130" t="str">
            <v>Exposure Below $1M; Do Not Score</v>
          </cell>
          <cell r="Z1130" t="str">
            <v>MINING</v>
          </cell>
          <cell r="AA1130" t="str">
            <v>Canada</v>
          </cell>
          <cell r="AE1130" t="str">
            <v>Core Commercial</v>
          </cell>
        </row>
        <row r="1131">
          <cell r="T1131">
            <v>885216851</v>
          </cell>
          <cell r="U1131" t="str">
            <v>St. Barnabas Hospital</v>
          </cell>
          <cell r="V1131">
            <v>127581</v>
          </cell>
          <cell r="W1131" t="str">
            <v>St. Barnabas Hospital</v>
          </cell>
          <cell r="X1131" t="str">
            <v>Existing Principal</v>
          </cell>
          <cell r="Y1131" t="str">
            <v>Exposure Below $1M; Do Not Score</v>
          </cell>
          <cell r="Z1131" t="str">
            <v/>
          </cell>
          <cell r="AA1131" t="str">
            <v>United States</v>
          </cell>
          <cell r="AE1131" t="str">
            <v>Core Commercial</v>
          </cell>
        </row>
        <row r="1132">
          <cell r="T1132">
            <v>471671542</v>
          </cell>
          <cell r="U1132" t="str">
            <v>St. Clair Health Corporation</v>
          </cell>
          <cell r="V1132">
            <v>197712</v>
          </cell>
          <cell r="W1132" t="str">
            <v>St. Clair Health Corporation</v>
          </cell>
          <cell r="X1132" t="str">
            <v>Existing Principal</v>
          </cell>
          <cell r="Y1132" t="str">
            <v>Exposure Below $1M; Do Not Score</v>
          </cell>
          <cell r="Z1132" t="str">
            <v>UNASSIGNED</v>
          </cell>
          <cell r="AA1132" t="str">
            <v>United States</v>
          </cell>
          <cell r="AE1132" t="str">
            <v>Core Commercial</v>
          </cell>
          <cell r="AF1132" t="str">
            <v>Hospital &amp; Medical Services</v>
          </cell>
        </row>
        <row r="1133">
          <cell r="T1133">
            <v>946390412</v>
          </cell>
          <cell r="U1133" t="str">
            <v>St. Joseph Health System &amp; Affiliates</v>
          </cell>
          <cell r="V1133">
            <v>116277</v>
          </cell>
          <cell r="W1133" t="str">
            <v>St. Joseph Health System &amp; Affiliates</v>
          </cell>
          <cell r="X1133" t="str">
            <v>Existing Principal</v>
          </cell>
          <cell r="Y1133" t="str">
            <v>Exposure Below $1M; Do Not Score</v>
          </cell>
          <cell r="Z1133" t="str">
            <v>UNASSIGNED</v>
          </cell>
          <cell r="AA1133" t="str">
            <v>United States</v>
          </cell>
          <cell r="AE1133" t="str">
            <v>Core Commercial</v>
          </cell>
          <cell r="AF1133" t="str">
            <v>Hospital &amp; Medical Services</v>
          </cell>
        </row>
        <row r="1134">
          <cell r="T1134">
            <v>986423512</v>
          </cell>
          <cell r="U1134" t="str">
            <v>St. Joseph's Healthcare System, Inc.</v>
          </cell>
          <cell r="V1134">
            <v>159984</v>
          </cell>
          <cell r="W1134" t="str">
            <v>St. Joseph's Healthcare System, Inc.</v>
          </cell>
          <cell r="X1134" t="str">
            <v>Existing Principal</v>
          </cell>
          <cell r="Y1134" t="str">
            <v>Exposure Below $1M; Do Not Score</v>
          </cell>
          <cell r="Z1134" t="str">
            <v/>
          </cell>
          <cell r="AA1134" t="str">
            <v>United States</v>
          </cell>
        </row>
        <row r="1135">
          <cell r="T1135">
            <v>956431812</v>
          </cell>
          <cell r="U1135" t="str">
            <v>Stadler Rail Group</v>
          </cell>
          <cell r="V1135">
            <v>183970</v>
          </cell>
          <cell r="W1135" t="str">
            <v>Stadler Rail Group</v>
          </cell>
          <cell r="X1135" t="str">
            <v>Existing Principal</v>
          </cell>
          <cell r="Y1135" t="str">
            <v>Score it</v>
          </cell>
          <cell r="Z1135" t="str">
            <v>TRANSPORTATION EQUIPMENT</v>
          </cell>
          <cell r="AA1135" t="str">
            <v>Switzerland</v>
          </cell>
          <cell r="AB1135">
            <v>183970</v>
          </cell>
          <cell r="AD1135">
            <v>183970</v>
          </cell>
          <cell r="AE1135" t="str">
            <v>Specialty Commercial</v>
          </cell>
          <cell r="AF1135" t="str">
            <v>Machinery &amp; Industrial</v>
          </cell>
        </row>
        <row r="1136">
          <cell r="T1136">
            <v>175366121</v>
          </cell>
          <cell r="U1136" t="str">
            <v>Stage Technologies, Inc.</v>
          </cell>
          <cell r="V1136">
            <v>110260</v>
          </cell>
          <cell r="W1136" t="str">
            <v>Stage Technologies, Inc.</v>
          </cell>
          <cell r="X1136" t="str">
            <v>Existing Principal</v>
          </cell>
          <cell r="Y1136" t="str">
            <v>Exposure Below $1M; Do Not Score</v>
          </cell>
          <cell r="Z1136" t="str">
            <v/>
          </cell>
          <cell r="AA1136" t="str">
            <v>United States</v>
          </cell>
          <cell r="AE1136" t="str">
            <v>Core Commercial</v>
          </cell>
        </row>
        <row r="1137">
          <cell r="T1137">
            <v>535364121</v>
          </cell>
          <cell r="U1137" t="str">
            <v>Stage Technologies Limited</v>
          </cell>
          <cell r="V1137">
            <v>110260</v>
          </cell>
          <cell r="W1137" t="str">
            <v>Stage Technologies, Inc.</v>
          </cell>
          <cell r="X1137" t="str">
            <v>Existing Principal</v>
          </cell>
          <cell r="Y1137" t="str">
            <v>Exposure Below $1M; Do Not Score</v>
          </cell>
          <cell r="Z1137" t="str">
            <v/>
          </cell>
          <cell r="AA1137" t="str">
            <v>United Kingdom</v>
          </cell>
        </row>
        <row r="1138">
          <cell r="T1138">
            <v>35668421</v>
          </cell>
          <cell r="U1138" t="str">
            <v>Standard Register</v>
          </cell>
          <cell r="V1138">
            <v>179132</v>
          </cell>
          <cell r="W1138" t="str">
            <v>Standard Register Company</v>
          </cell>
          <cell r="X1138" t="str">
            <v>Existing Principal</v>
          </cell>
          <cell r="Y1138" t="str">
            <v>Exposure Below $1M; Do Not Score</v>
          </cell>
          <cell r="Z1138" t="str">
            <v/>
          </cell>
          <cell r="AA1138" t="str">
            <v>United States</v>
          </cell>
        </row>
        <row r="1139">
          <cell r="T1139">
            <v>471662042</v>
          </cell>
          <cell r="U1139" t="str">
            <v xml:space="preserve"> St-Denis Thompson Inc.</v>
          </cell>
          <cell r="V1139">
            <v>197398</v>
          </cell>
          <cell r="W1139" t="str">
            <v>St-Denis Thompson Inc.</v>
          </cell>
          <cell r="X1139" t="str">
            <v>Existing Principal</v>
          </cell>
          <cell r="Y1139" t="str">
            <v>Exposure Below $1M; Do Not Score</v>
          </cell>
          <cell r="Z1139" t="str">
            <v>UNASSIGNED</v>
          </cell>
          <cell r="AA1139" t="str">
            <v>Canada</v>
          </cell>
          <cell r="AE1139" t="str">
            <v>Specialty Contract</v>
          </cell>
          <cell r="AF1139" t="str">
            <v>Engineering &amp; Construction</v>
          </cell>
        </row>
        <row r="1140">
          <cell r="T1140">
            <v>916506412</v>
          </cell>
          <cell r="U1140" t="str">
            <v>Sterigenics-Nordion Holdings, LLC</v>
          </cell>
          <cell r="V1140">
            <v>191273</v>
          </cell>
          <cell r="W1140" t="str">
            <v>Sterigenics-Nordion Holdings, LLC</v>
          </cell>
          <cell r="X1140" t="str">
            <v>Existing Principal</v>
          </cell>
          <cell r="Y1140" t="str">
            <v>Exposure Below $1M; Do Not Score</v>
          </cell>
          <cell r="Z1140" t="str">
            <v>UNASSIGNED</v>
          </cell>
          <cell r="AA1140" t="str">
            <v>United States</v>
          </cell>
          <cell r="AE1140" t="str">
            <v>Specialty Commercial</v>
          </cell>
          <cell r="AF1140" t="str">
            <v>Machinery &amp; Industrial</v>
          </cell>
        </row>
        <row r="1141">
          <cell r="T1141">
            <v>956417812</v>
          </cell>
          <cell r="U1141" t="str">
            <v>Stewart &amp; Stevenson LLC</v>
          </cell>
          <cell r="V1141">
            <v>174751</v>
          </cell>
          <cell r="W1141" t="str">
            <v>Stewart &amp; Stevenson LLC</v>
          </cell>
          <cell r="X1141" t="str">
            <v>Existing Principal</v>
          </cell>
          <cell r="Y1141" t="str">
            <v>Exposure Below $1M; Do Not Score</v>
          </cell>
          <cell r="Z1141" t="str">
            <v/>
          </cell>
          <cell r="AA1141" t="str">
            <v>United States</v>
          </cell>
        </row>
        <row r="1142">
          <cell r="T1142">
            <v>435206251</v>
          </cell>
          <cell r="U1142" t="str">
            <v>S.E. CEMETERIES OF VA</v>
          </cell>
          <cell r="V1142">
            <v>100027</v>
          </cell>
          <cell r="W1142" t="str">
            <v>STEWART ENTERPRISES, INC.</v>
          </cell>
          <cell r="X1142" t="str">
            <v>Existing Principal</v>
          </cell>
          <cell r="Y1142" t="str">
            <v>Exposure Below $1M; Do Not Score</v>
          </cell>
          <cell r="Z1142" t="str">
            <v/>
          </cell>
          <cell r="AA1142" t="str">
            <v>United States</v>
          </cell>
          <cell r="AE1142" t="str">
            <v>Core Commercial</v>
          </cell>
        </row>
        <row r="1143">
          <cell r="T1143">
            <v>869179632</v>
          </cell>
          <cell r="U1143" t="str">
            <v>Stillwater Ventures Inc. o/a Vision-scapes Landscaping</v>
          </cell>
          <cell r="V1143">
            <v>193392</v>
          </cell>
          <cell r="W1143" t="str">
            <v>Stillwater Ventures Inc. o/a Vision-scapes Landscaping</v>
          </cell>
          <cell r="X1143" t="str">
            <v>Existing Principal</v>
          </cell>
          <cell r="Y1143" t="str">
            <v>Exposure Below $1M; Do Not Score</v>
          </cell>
          <cell r="Z1143" t="str">
            <v/>
          </cell>
          <cell r="AA1143" t="str">
            <v>Canada</v>
          </cell>
          <cell r="AE1143" t="str">
            <v>Core Commercial</v>
          </cell>
        </row>
        <row r="1144">
          <cell r="T1144">
            <v>56548112</v>
          </cell>
          <cell r="U1144" t="str">
            <v>Stoller Group, Inc.</v>
          </cell>
          <cell r="V1144">
            <v>189180</v>
          </cell>
          <cell r="W1144" t="str">
            <v>Stoller Group, Inc.</v>
          </cell>
          <cell r="X1144" t="str">
            <v>Existing Principal</v>
          </cell>
          <cell r="Y1144" t="str">
            <v>Exposure Below $1M; Do Not Score</v>
          </cell>
          <cell r="Z1144" t="str">
            <v/>
          </cell>
          <cell r="AA1144" t="str">
            <v>United States</v>
          </cell>
        </row>
        <row r="1145">
          <cell r="T1145">
            <v>796380712</v>
          </cell>
          <cell r="U1145" t="str">
            <v>Sunroad Holding Corporation</v>
          </cell>
          <cell r="V1145">
            <v>184120</v>
          </cell>
          <cell r="W1145" t="str">
            <v>Sunroad Holding Corporation</v>
          </cell>
          <cell r="X1145" t="str">
            <v>Existing Principal</v>
          </cell>
          <cell r="Y1145" t="str">
            <v>Exposure Below $1M; Do Not Score</v>
          </cell>
          <cell r="Z1145" t="str">
            <v/>
          </cell>
          <cell r="AA1145" t="str">
            <v>United States</v>
          </cell>
        </row>
        <row r="1146">
          <cell r="T1146">
            <v>486395412</v>
          </cell>
          <cell r="U1146" t="str">
            <v>SunTree, LLC</v>
          </cell>
          <cell r="V1146">
            <v>183597</v>
          </cell>
          <cell r="W1146" t="str">
            <v>SunTree, LLC</v>
          </cell>
          <cell r="X1146" t="str">
            <v>Existing Principal</v>
          </cell>
          <cell r="Y1146" t="str">
            <v>Exposure Below $1M; Do Not Score</v>
          </cell>
          <cell r="Z1146" t="str">
            <v/>
          </cell>
          <cell r="AA1146" t="str">
            <v>United States</v>
          </cell>
        </row>
        <row r="1147">
          <cell r="T1147">
            <v>791900542</v>
          </cell>
          <cell r="U1147" t="str">
            <v>Super Center Concepts, Inc.</v>
          </cell>
          <cell r="V1147">
            <v>204335</v>
          </cell>
          <cell r="W1147" t="str">
            <v>Super Center Concepts, Inc.</v>
          </cell>
          <cell r="X1147" t="str">
            <v>Existing Principal</v>
          </cell>
          <cell r="Y1147" t="str">
            <v>Exposure Below $1M; Do Not Score</v>
          </cell>
          <cell r="Z1147" t="str">
            <v>UNASSIGNED</v>
          </cell>
          <cell r="AA1147" t="str">
            <v>United States</v>
          </cell>
          <cell r="AE1147" t="str">
            <v>Core Commercial</v>
          </cell>
          <cell r="AF1147" t="str">
            <v>Beverage Industry</v>
          </cell>
        </row>
        <row r="1148">
          <cell r="T1148">
            <v>939280432</v>
          </cell>
          <cell r="U1148" t="str">
            <v>Surmont Group Inc.</v>
          </cell>
          <cell r="V1148">
            <v>199506</v>
          </cell>
          <cell r="W1148" t="str">
            <v>Surmont Group Inc.</v>
          </cell>
          <cell r="X1148" t="str">
            <v>Existing Principal</v>
          </cell>
          <cell r="Y1148" t="str">
            <v>Exposure Below $1M; Do Not Score</v>
          </cell>
          <cell r="Z1148" t="str">
            <v>UNASSIGNED</v>
          </cell>
          <cell r="AA1148" t="str">
            <v>Canada</v>
          </cell>
          <cell r="AE1148" t="str">
            <v>Specialty Commercial</v>
          </cell>
          <cell r="AF1148" t="str">
            <v>Oil, Gas &amp; Coal Expl/Prod</v>
          </cell>
        </row>
        <row r="1149">
          <cell r="T1149">
            <v>976423512</v>
          </cell>
          <cell r="U1149" t="str">
            <v>SWEDISH HEALTH SERVICES</v>
          </cell>
          <cell r="V1149">
            <v>100097</v>
          </cell>
          <cell r="W1149" t="str">
            <v>SWEDISH HEALTH SERVICES</v>
          </cell>
          <cell r="X1149" t="str">
            <v>Existing Principal</v>
          </cell>
          <cell r="Y1149" t="str">
            <v>Exposure Below $1M; Do Not Score</v>
          </cell>
          <cell r="Z1149" t="str">
            <v/>
          </cell>
          <cell r="AA1149" t="str">
            <v>United States</v>
          </cell>
        </row>
        <row r="1150">
          <cell r="T1150">
            <v>99240432</v>
          </cell>
          <cell r="U1150" t="str">
            <v>SWISS RE CORPORATE SOLUTIONS BRASIL SEGUROS S.A</v>
          </cell>
          <cell r="V1150">
            <v>194409</v>
          </cell>
          <cell r="W1150" t="str">
            <v>SWISS RE CORPORATE SOLUTIONS BRASIL SEGUROS S.A</v>
          </cell>
          <cell r="X1150" t="str">
            <v>Existing Principal</v>
          </cell>
          <cell r="Y1150" t="str">
            <v>Exposure Below $1M; Do Not Score</v>
          </cell>
          <cell r="Z1150" t="str">
            <v>UNASSIGNED</v>
          </cell>
          <cell r="AA1150" t="str">
            <v>Brazil</v>
          </cell>
          <cell r="AE1150" t="str">
            <v>Specialty Commercial</v>
          </cell>
          <cell r="AF1150" t="str">
            <v>Insurance &amp; Financial Services</v>
          </cell>
        </row>
        <row r="1151">
          <cell r="T1151">
            <v>411675242</v>
          </cell>
          <cell r="U1151" t="str">
            <v>Syngenta AG</v>
          </cell>
          <cell r="V1151">
            <v>197691</v>
          </cell>
          <cell r="W1151" t="str">
            <v>Syngenta AG</v>
          </cell>
          <cell r="X1151" t="str">
            <v>Existing Principal</v>
          </cell>
          <cell r="Y1151" t="str">
            <v>Exposure Below $1M; Do Not Score</v>
          </cell>
          <cell r="Z1151" t="str">
            <v>UNASSIGNED</v>
          </cell>
          <cell r="AA1151" t="str">
            <v>Switzerland</v>
          </cell>
          <cell r="AE1151" t="str">
            <v>Core Commercial</v>
          </cell>
          <cell r="AF1151" t="str">
            <v>Chemical Industry</v>
          </cell>
        </row>
        <row r="1152">
          <cell r="T1152">
            <v>385532621</v>
          </cell>
          <cell r="U1152" t="str">
            <v>Talos Energy LLC</v>
          </cell>
          <cell r="V1152">
            <v>169016</v>
          </cell>
          <cell r="W1152" t="str">
            <v>Talos Energy LLC</v>
          </cell>
          <cell r="X1152" t="str">
            <v>Existing Principal</v>
          </cell>
          <cell r="Y1152" t="str">
            <v>Exposure Below $1M; Do Not Score</v>
          </cell>
          <cell r="Z1152" t="str">
            <v>UNASSIGNED</v>
          </cell>
          <cell r="AA1152" t="str">
            <v>United States</v>
          </cell>
          <cell r="AE1152" t="str">
            <v>Core Commercial</v>
          </cell>
          <cell r="AF1152" t="str">
            <v>Oil, Gas &amp; Coal Expl/Prod</v>
          </cell>
        </row>
        <row r="1153">
          <cell r="T1153">
            <v>751782742</v>
          </cell>
          <cell r="U1153" t="str">
            <v>TAM S.A.</v>
          </cell>
          <cell r="V1153">
            <v>202111</v>
          </cell>
          <cell r="W1153" t="str">
            <v>TAM S.A.</v>
          </cell>
          <cell r="X1153" t="str">
            <v>Existing Principal</v>
          </cell>
          <cell r="Y1153" t="str">
            <v>Exposure Below $1M; Do Not Score</v>
          </cell>
          <cell r="Z1153" t="str">
            <v>UNASSIGNED</v>
          </cell>
          <cell r="AA1153" t="str">
            <v>Brazil</v>
          </cell>
          <cell r="AE1153" t="str">
            <v>Specialty Commercial</v>
          </cell>
          <cell r="AF1153" t="str">
            <v>Air Transport</v>
          </cell>
        </row>
        <row r="1154">
          <cell r="T1154">
            <v>149210932</v>
          </cell>
          <cell r="U1154" t="str">
            <v>Techint E&amp;C S.A.</v>
          </cell>
          <cell r="V1154">
            <v>193431</v>
          </cell>
          <cell r="W1154" t="str">
            <v>Techint E&amp;C S.A.</v>
          </cell>
          <cell r="X1154" t="str">
            <v>Existing Principal</v>
          </cell>
          <cell r="Y1154" t="str">
            <v>Exposure Below $1M; Do Not Score</v>
          </cell>
          <cell r="Z1154" t="str">
            <v>UNASSIGNED</v>
          </cell>
          <cell r="AA1154" t="str">
            <v>Brazil</v>
          </cell>
          <cell r="AE1154" t="str">
            <v>Specialty Contract</v>
          </cell>
          <cell r="AF1154" t="str">
            <v>Engineering &amp; Construction</v>
          </cell>
        </row>
        <row r="1155">
          <cell r="T1155">
            <v>481907442</v>
          </cell>
          <cell r="U1155" t="str">
            <v>CI Energia Solar S.A. E. S. Windows</v>
          </cell>
          <cell r="V1155">
            <v>203910</v>
          </cell>
          <cell r="W1155" t="str">
            <v>Tecnoglass Inc.</v>
          </cell>
          <cell r="X1155" t="str">
            <v>Existing Principal</v>
          </cell>
          <cell r="Y1155" t="str">
            <v>Exposure Below $1M; Do Not Score</v>
          </cell>
          <cell r="Z1155" t="str">
            <v>UNASSIGNED</v>
          </cell>
          <cell r="AA1155" t="str">
            <v>Colombia</v>
          </cell>
          <cell r="AE1155" t="str">
            <v>Specialty Commercial</v>
          </cell>
          <cell r="AF1155" t="str">
            <v>Building Materials</v>
          </cell>
        </row>
        <row r="1156">
          <cell r="T1156">
            <v>609171832</v>
          </cell>
          <cell r="U1156" t="str">
            <v>Tecnologia Bancaria S.A.</v>
          </cell>
          <cell r="V1156">
            <v>192101</v>
          </cell>
          <cell r="W1156" t="str">
            <v>Tecnologia Bancaria S.A.</v>
          </cell>
          <cell r="X1156" t="str">
            <v>Existing Principal</v>
          </cell>
          <cell r="Y1156" t="str">
            <v>Exposure Below $1M; Do Not Score</v>
          </cell>
          <cell r="Z1156" t="str">
            <v>BANKS AND S&amp;LS</v>
          </cell>
          <cell r="AA1156" t="str">
            <v>Brazil</v>
          </cell>
          <cell r="AB1156" t="str">
            <v>BRZ1211</v>
          </cell>
          <cell r="AD1156">
            <v>192101</v>
          </cell>
          <cell r="AE1156" t="str">
            <v>Specialty Commercial</v>
          </cell>
          <cell r="AF1156" t="str">
            <v>Insurance &amp; Financial Services</v>
          </cell>
        </row>
        <row r="1157">
          <cell r="T1157">
            <v>701737542</v>
          </cell>
          <cell r="U1157" t="str">
            <v>Tedlon Services Inc.</v>
          </cell>
          <cell r="V1157">
            <v>199894</v>
          </cell>
          <cell r="W1157" t="str">
            <v>Tedlon Services Inc.</v>
          </cell>
          <cell r="X1157" t="str">
            <v>Existing Principal</v>
          </cell>
          <cell r="Y1157" t="str">
            <v>Exposure Below $1M; Do Not Score</v>
          </cell>
          <cell r="Z1157" t="str">
            <v/>
          </cell>
          <cell r="AA1157" t="str">
            <v>Canada</v>
          </cell>
          <cell r="AE1157" t="str">
            <v>Specialty Commercial</v>
          </cell>
        </row>
        <row r="1158">
          <cell r="T1158">
            <v>821900442</v>
          </cell>
          <cell r="U1158" t="str">
            <v>Teleatento del Peru S.A.C.</v>
          </cell>
          <cell r="V1158">
            <v>204380</v>
          </cell>
          <cell r="W1158" t="str">
            <v>Teleatento del Peru S.A.C.</v>
          </cell>
          <cell r="X1158" t="str">
            <v>Existing Principal</v>
          </cell>
          <cell r="Y1158" t="str">
            <v>Exposure Below $1M; Do Not Score</v>
          </cell>
          <cell r="Z1158" t="str">
            <v>UNASSIGNED</v>
          </cell>
          <cell r="AA1158" t="str">
            <v>Peru</v>
          </cell>
          <cell r="AE1158" t="str">
            <v>Specialty Commercial</v>
          </cell>
          <cell r="AF1158" t="str">
            <v>Business Services</v>
          </cell>
        </row>
        <row r="1159">
          <cell r="T1159">
            <v>911906942</v>
          </cell>
          <cell r="U1159" t="str">
            <v>TELMEX Colombia S.A.</v>
          </cell>
          <cell r="V1159">
            <v>208316</v>
          </cell>
          <cell r="W1159" t="str">
            <v>TELMEX Colombia S.A.</v>
          </cell>
          <cell r="X1159" t="str">
            <v>Existing Principal</v>
          </cell>
          <cell r="Y1159" t="str">
            <v>Exposure Below $1M; Do Not Score</v>
          </cell>
          <cell r="Z1159" t="str">
            <v>UNASSIGNED</v>
          </cell>
          <cell r="AA1159" t="str">
            <v>Colombia</v>
          </cell>
          <cell r="AE1159" t="str">
            <v>Specialty Commercial</v>
          </cell>
          <cell r="AF1159" t="str">
            <v>Telecom Equipment &amp; Utility Services</v>
          </cell>
        </row>
        <row r="1160">
          <cell r="T1160">
            <v>159230532</v>
          </cell>
          <cell r="U1160" t="str">
            <v>ELETROPAULO METROPOLITANA ELETRICIDADE DE S O PAULO S.A- AES ELETROPAULO S.A</v>
          </cell>
          <cell r="V1160">
            <v>194110</v>
          </cell>
          <cell r="W1160" t="str">
            <v>THE AES CORPORATION</v>
          </cell>
          <cell r="X1160" t="str">
            <v>Existing Principal</v>
          </cell>
          <cell r="Y1160" t="str">
            <v>Exposure Below $1M; Do Not Score</v>
          </cell>
          <cell r="Z1160" t="str">
            <v>UNASSIGNED</v>
          </cell>
          <cell r="AA1160" t="str">
            <v>Brazil</v>
          </cell>
          <cell r="AE1160" t="str">
            <v>Specialty Commercial</v>
          </cell>
          <cell r="AF1160" t="str">
            <v>Electric, Gas &amp; Water Utilities</v>
          </cell>
        </row>
        <row r="1161">
          <cell r="T1161">
            <v>956415712</v>
          </cell>
          <cell r="U1161" t="str">
            <v>The Churchill Corporation</v>
          </cell>
          <cell r="V1161">
            <v>173138</v>
          </cell>
          <cell r="W1161" t="str">
            <v>The Churchill Corporation</v>
          </cell>
          <cell r="X1161" t="str">
            <v>Existing Principal</v>
          </cell>
          <cell r="Y1161" t="str">
            <v>Exposure Below $1M; Do Not Score</v>
          </cell>
          <cell r="Z1161" t="str">
            <v/>
          </cell>
          <cell r="AA1161" t="str">
            <v>United States</v>
          </cell>
        </row>
        <row r="1162">
          <cell r="T1162">
            <v>705452021</v>
          </cell>
          <cell r="U1162" t="str">
            <v>The Golub Corporation</v>
          </cell>
          <cell r="V1162">
            <v>161217</v>
          </cell>
          <cell r="W1162" t="str">
            <v>The Golub Corporation</v>
          </cell>
          <cell r="X1162" t="str">
            <v>Existing Principal</v>
          </cell>
          <cell r="Y1162" t="str">
            <v>Exposure Below $1M; Do Not Score</v>
          </cell>
          <cell r="Z1162" t="str">
            <v>UNASSIGNED</v>
          </cell>
          <cell r="AA1162" t="str">
            <v>United States</v>
          </cell>
          <cell r="AE1162" t="str">
            <v>Core Commercial</v>
          </cell>
          <cell r="AF1162" t="str">
            <v>Beverage Industry</v>
          </cell>
        </row>
        <row r="1163">
          <cell r="T1163">
            <v>895211621</v>
          </cell>
          <cell r="U1163" t="str">
            <v>The Gymboree Corporation</v>
          </cell>
          <cell r="V1163">
            <v>53945</v>
          </cell>
          <cell r="W1163" t="str">
            <v>The Gymboree Corporation</v>
          </cell>
          <cell r="X1163" t="str">
            <v>Existing Principal</v>
          </cell>
          <cell r="Y1163" t="str">
            <v>Exposure Below $1M; Do Not Score</v>
          </cell>
          <cell r="Z1163" t="str">
            <v/>
          </cell>
          <cell r="AA1163" t="str">
            <v>United States</v>
          </cell>
          <cell r="AE1163" t="str">
            <v>Core Commercial</v>
          </cell>
        </row>
        <row r="1164">
          <cell r="T1164">
            <v>803924411</v>
          </cell>
          <cell r="U1164" t="str">
            <v>The Hallwood Group Incorporated</v>
          </cell>
          <cell r="V1164">
            <v>159118</v>
          </cell>
          <cell r="W1164" t="str">
            <v>The Hallwood Group Incorporated</v>
          </cell>
          <cell r="X1164" t="str">
            <v>Existing Principal</v>
          </cell>
          <cell r="Y1164" t="str">
            <v>Exposure Below $1M; Do Not Score</v>
          </cell>
          <cell r="Z1164" t="str">
            <v/>
          </cell>
          <cell r="AA1164" t="str">
            <v>United States</v>
          </cell>
        </row>
        <row r="1165">
          <cell r="T1165">
            <v>669267332</v>
          </cell>
          <cell r="U1165" t="str">
            <v>Pacific Crane Maintenance Company, LLC</v>
          </cell>
          <cell r="V1165">
            <v>87603</v>
          </cell>
          <cell r="W1165" t="str">
            <v>The Pacific Crane Maintenance Company, LP</v>
          </cell>
          <cell r="X1165" t="str">
            <v>Existing Principal</v>
          </cell>
          <cell r="Y1165" t="str">
            <v>Exposure Below $1M; Do Not Score</v>
          </cell>
          <cell r="Z1165" t="str">
            <v/>
          </cell>
          <cell r="AA1165" t="str">
            <v>United States</v>
          </cell>
          <cell r="AE1165" t="str">
            <v>Core Commercial</v>
          </cell>
        </row>
        <row r="1166">
          <cell r="T1166">
            <v>45303821</v>
          </cell>
          <cell r="U1166" t="str">
            <v>Pacific Crane Maintenance Company, LP</v>
          </cell>
          <cell r="V1166">
            <v>87603</v>
          </cell>
          <cell r="W1166" t="str">
            <v>The Pacific Crane Maintenance Company, LP</v>
          </cell>
          <cell r="X1166" t="str">
            <v>Existing Principal</v>
          </cell>
          <cell r="Y1166" t="str">
            <v>Exposure Below $1M; Do Not Score</v>
          </cell>
          <cell r="Z1166" t="str">
            <v/>
          </cell>
          <cell r="AA1166" t="str">
            <v>United States</v>
          </cell>
          <cell r="AE1166" t="str">
            <v>Core Commercial</v>
          </cell>
        </row>
        <row r="1167">
          <cell r="T1167">
            <v>966415112</v>
          </cell>
          <cell r="U1167" t="str">
            <v>The Sinclair Companies</v>
          </cell>
          <cell r="V1167">
            <v>41275</v>
          </cell>
          <cell r="W1167" t="str">
            <v>The Sinclair Companies</v>
          </cell>
          <cell r="X1167" t="str">
            <v>Existing Principal</v>
          </cell>
          <cell r="Y1167" t="str">
            <v>Exposure Below $1M; Do Not Score</v>
          </cell>
          <cell r="Z1167" t="str">
            <v/>
          </cell>
          <cell r="AA1167" t="str">
            <v>United States</v>
          </cell>
        </row>
        <row r="1168">
          <cell r="T1168">
            <v>702062842</v>
          </cell>
          <cell r="U1168" t="str">
            <v>THE U.S. BAUER GROUP</v>
          </cell>
          <cell r="V1168">
            <v>208000</v>
          </cell>
          <cell r="W1168" t="str">
            <v>THE U.S. BAUER GROUP</v>
          </cell>
          <cell r="X1168" t="str">
            <v>Existing Principal</v>
          </cell>
          <cell r="Y1168" t="str">
            <v>Exposure Below $1M; Do Not Score</v>
          </cell>
          <cell r="Z1168" t="str">
            <v>BUSINESS PRODUCTS WHSL</v>
          </cell>
          <cell r="AA1168" t="str">
            <v>United States</v>
          </cell>
          <cell r="AB1168">
            <v>208000</v>
          </cell>
          <cell r="AD1168">
            <v>208000</v>
          </cell>
          <cell r="AE1168" t="str">
            <v>Specialty Commercial</v>
          </cell>
          <cell r="AF1168" t="str">
            <v>Entertainment &amp; Cable</v>
          </cell>
        </row>
        <row r="1169">
          <cell r="T1169">
            <v>95566021</v>
          </cell>
          <cell r="U1169" t="str">
            <v>Waterbury Hospital</v>
          </cell>
          <cell r="V1169">
            <v>173630</v>
          </cell>
          <cell r="W1169" t="str">
            <v>The Waterbury Hospital and Subsidiaries</v>
          </cell>
          <cell r="X1169" t="str">
            <v>Existing Principal</v>
          </cell>
          <cell r="Y1169" t="str">
            <v>Exposure Below $1M; Do Not Score</v>
          </cell>
          <cell r="Z1169" t="str">
            <v/>
          </cell>
          <cell r="AA1169" t="str">
            <v>United States</v>
          </cell>
        </row>
        <row r="1170">
          <cell r="T1170">
            <v>499273332</v>
          </cell>
          <cell r="U1170" t="str">
            <v>THE WHITEWATER GROUP OF COMPANIES</v>
          </cell>
          <cell r="V1170">
            <v>196367</v>
          </cell>
          <cell r="W1170" t="str">
            <v>THE WHITEWATER GROUP OF COMPANIES</v>
          </cell>
          <cell r="X1170" t="str">
            <v>Existing Principal</v>
          </cell>
          <cell r="Y1170" t="str">
            <v>Exposure Below $1M; Do Not Score</v>
          </cell>
          <cell r="Z1170" t="str">
            <v>UNASSIGNED</v>
          </cell>
          <cell r="AA1170" t="str">
            <v>United States</v>
          </cell>
          <cell r="AE1170" t="str">
            <v>Specialty Contract</v>
          </cell>
          <cell r="AF1170" t="str">
            <v>Computer Hardware, Software</v>
          </cell>
        </row>
        <row r="1171">
          <cell r="T1171">
            <v>631690642</v>
          </cell>
          <cell r="U1171" t="str">
            <v>Thermal Systems KWC Ltd.</v>
          </cell>
          <cell r="V1171">
            <v>198759</v>
          </cell>
          <cell r="W1171" t="str">
            <v>Thermal Systems KWC Ltd.</v>
          </cell>
          <cell r="X1171" t="str">
            <v>Existing Principal</v>
          </cell>
          <cell r="Y1171" t="str">
            <v>Exposure Below $1M; Do Not Score</v>
          </cell>
          <cell r="Z1171" t="str">
            <v>UNASSIGNED</v>
          </cell>
          <cell r="AA1171" t="str">
            <v>Canada</v>
          </cell>
          <cell r="AE1171" t="str">
            <v>Specialty Contract</v>
          </cell>
          <cell r="AF1171" t="str">
            <v>Engineering &amp; Construction</v>
          </cell>
        </row>
        <row r="1172">
          <cell r="T1172">
            <v>983873611</v>
          </cell>
          <cell r="U1172" t="str">
            <v>Cyprus Thompson Creek Mining Company</v>
          </cell>
          <cell r="V1172">
            <v>112064</v>
          </cell>
          <cell r="W1172" t="str">
            <v>Thompson Creek Metals Company, Inc.</v>
          </cell>
          <cell r="X1172" t="str">
            <v>Existing Principal</v>
          </cell>
          <cell r="Y1172" t="str">
            <v>Exposure Below $1M; Do Not Score</v>
          </cell>
          <cell r="Z1172" t="str">
            <v/>
          </cell>
          <cell r="AA1172" t="str">
            <v>United States</v>
          </cell>
          <cell r="AE1172" t="str">
            <v>Core Commercial</v>
          </cell>
        </row>
        <row r="1173">
          <cell r="T1173">
            <v>485408412</v>
          </cell>
          <cell r="U1173" t="str">
            <v>TIBCO Software, Inc.</v>
          </cell>
          <cell r="V1173">
            <v>139809</v>
          </cell>
          <cell r="W1173" t="str">
            <v>TIBCO Software, Inc.</v>
          </cell>
          <cell r="X1173" t="str">
            <v>Existing Principal</v>
          </cell>
          <cell r="Y1173" t="str">
            <v>Exposure Below $1M; Do Not Score</v>
          </cell>
          <cell r="Z1173" t="str">
            <v/>
          </cell>
          <cell r="AA1173" t="str">
            <v>United States</v>
          </cell>
          <cell r="AE1173" t="str">
            <v>Core Commercial</v>
          </cell>
        </row>
        <row r="1174">
          <cell r="T1174">
            <v>12013042</v>
          </cell>
          <cell r="U1174" t="str">
            <v>Tipalti</v>
          </cell>
          <cell r="V1174">
            <v>205783</v>
          </cell>
          <cell r="W1174" t="str">
            <v>Tipalti</v>
          </cell>
          <cell r="X1174" t="str">
            <v>Existing Principal</v>
          </cell>
          <cell r="Y1174" t="str">
            <v>Exposure Below $1M; Do Not Score</v>
          </cell>
          <cell r="Z1174" t="str">
            <v>UNASSIGNED</v>
          </cell>
          <cell r="AA1174" t="str">
            <v>United States</v>
          </cell>
          <cell r="AE1174" t="str">
            <v>Core Commercial</v>
          </cell>
          <cell r="AF1174" t="str">
            <v>Computer Hardware, Software</v>
          </cell>
        </row>
        <row r="1175">
          <cell r="T1175">
            <v>169189132</v>
          </cell>
          <cell r="U1175" t="str">
            <v>TIVIT Terceiriza  o de Processos, Servi os e Tecnologia S.A.</v>
          </cell>
          <cell r="V1175">
            <v>189866</v>
          </cell>
          <cell r="W1175" t="str">
            <v>TIVIT Terceiriza  o de Processos, Servi os e Tecnologia S.A.</v>
          </cell>
          <cell r="X1175" t="str">
            <v>Existing Principal</v>
          </cell>
          <cell r="Y1175" t="str">
            <v>Exposure Below $1M; Do Not Score</v>
          </cell>
          <cell r="Z1175" t="str">
            <v>UNASSIGNED</v>
          </cell>
          <cell r="AA1175" t="str">
            <v>Brazil</v>
          </cell>
          <cell r="AE1175" t="str">
            <v>Specialty Commercial</v>
          </cell>
          <cell r="AF1175" t="str">
            <v>Computer Hardware, Software</v>
          </cell>
        </row>
        <row r="1176">
          <cell r="T1176">
            <v>495567821</v>
          </cell>
          <cell r="U1176" t="str">
            <v>TIVO INC.</v>
          </cell>
          <cell r="V1176">
            <v>173366</v>
          </cell>
          <cell r="W1176" t="str">
            <v>TIVO Inc.</v>
          </cell>
          <cell r="X1176" t="str">
            <v>Existing Principal</v>
          </cell>
          <cell r="Y1176" t="str">
            <v>Exposure Below $1M; Do Not Score</v>
          </cell>
          <cell r="Z1176" t="str">
            <v/>
          </cell>
          <cell r="AA1176" t="str">
            <v>United States</v>
          </cell>
          <cell r="AE1176" t="str">
            <v>Core Commercial</v>
          </cell>
        </row>
        <row r="1177">
          <cell r="T1177">
            <v>146531212</v>
          </cell>
          <cell r="U1177" t="str">
            <v>TMMI Holding Company</v>
          </cell>
          <cell r="V1177">
            <v>188608</v>
          </cell>
          <cell r="W1177" t="str">
            <v>TMM SCP Holdings, Inc. and Subsidiary</v>
          </cell>
          <cell r="X1177" t="str">
            <v>Existing Principal</v>
          </cell>
          <cell r="Y1177" t="str">
            <v>Exposure Below $1M; Do Not Score</v>
          </cell>
          <cell r="Z1177" t="str">
            <v/>
          </cell>
          <cell r="AA1177" t="str">
            <v>United States</v>
          </cell>
          <cell r="AE1177" t="str">
            <v>Core Commercial</v>
          </cell>
        </row>
        <row r="1178">
          <cell r="T1178">
            <v>311678942</v>
          </cell>
          <cell r="U1178" t="str">
            <v>TMX Finance LLC</v>
          </cell>
          <cell r="V1178">
            <v>198070</v>
          </cell>
          <cell r="W1178" t="str">
            <v>TMX Finance LLC</v>
          </cell>
          <cell r="X1178" t="str">
            <v>Existing Principal</v>
          </cell>
          <cell r="Y1178" t="str">
            <v>Exposure Below $1M; Do Not Score</v>
          </cell>
          <cell r="Z1178" t="str">
            <v>UNASSIGNED</v>
          </cell>
          <cell r="AA1178" t="str">
            <v>United States</v>
          </cell>
          <cell r="AE1178" t="str">
            <v>Core Commercial</v>
          </cell>
          <cell r="AF1178" t="str">
            <v>Insurance &amp; Financial Services</v>
          </cell>
        </row>
        <row r="1179">
          <cell r="T1179">
            <v>977623522</v>
          </cell>
          <cell r="U1179" t="str">
            <v>Tom Malloy Corporaton dba:  Trench Shoring</v>
          </cell>
          <cell r="V1179">
            <v>176141</v>
          </cell>
          <cell r="W1179" t="str">
            <v>Tom Malloy Corporation</v>
          </cell>
          <cell r="X1179" t="str">
            <v>Existing Principal</v>
          </cell>
          <cell r="Y1179" t="str">
            <v>Exposure Below $1M; Do Not Score</v>
          </cell>
          <cell r="Z1179" t="str">
            <v>UNASSIGNED</v>
          </cell>
          <cell r="AA1179" t="str">
            <v>United States</v>
          </cell>
          <cell r="AE1179" t="str">
            <v>Core Commercial</v>
          </cell>
          <cell r="AF1179" t="str">
            <v>Machinery &amp; Industrial</v>
          </cell>
        </row>
        <row r="1180">
          <cell r="T1180">
            <v>459166432</v>
          </cell>
          <cell r="U1180" t="str">
            <v>Toronto Terminals Railway Company Limited</v>
          </cell>
          <cell r="V1180">
            <v>191681</v>
          </cell>
          <cell r="W1180" t="str">
            <v>Toronto Terminals Railway Company Limited</v>
          </cell>
          <cell r="X1180" t="str">
            <v>Existing Principal</v>
          </cell>
          <cell r="Y1180" t="str">
            <v>Exposure Below $1M; Do Not Score</v>
          </cell>
          <cell r="Z1180" t="str">
            <v>TRANSPORTATION</v>
          </cell>
          <cell r="AA1180" t="str">
            <v>Canada</v>
          </cell>
          <cell r="AB1180" t="str">
            <v>CAN1150</v>
          </cell>
          <cell r="AD1180">
            <v>300584</v>
          </cell>
          <cell r="AE1180" t="str">
            <v>Specialty Contract</v>
          </cell>
          <cell r="AF1180" t="str">
            <v>Rail, Trucking &amp; Transport Services</v>
          </cell>
        </row>
        <row r="1181">
          <cell r="T1181">
            <v>986385812</v>
          </cell>
          <cell r="U1181" t="str">
            <v>TOTES ISOTONER HOLDINGS CORPORATION</v>
          </cell>
          <cell r="V1181">
            <v>120651</v>
          </cell>
          <cell r="W1181" t="str">
            <v>TOTES ISOTONER HOLDINGS CORPORATION</v>
          </cell>
          <cell r="X1181" t="str">
            <v>Existing Principal</v>
          </cell>
          <cell r="Y1181" t="str">
            <v>Exposure Below $1M; Do Not Score</v>
          </cell>
          <cell r="Z1181" t="str">
            <v>UNASSIGNED</v>
          </cell>
          <cell r="AA1181" t="str">
            <v>United States</v>
          </cell>
          <cell r="AE1181" t="str">
            <v>Core Commercial</v>
          </cell>
          <cell r="AF1181" t="str">
            <v>Machinery &amp; Industrial</v>
          </cell>
        </row>
        <row r="1182">
          <cell r="T1182">
            <v>946416412</v>
          </cell>
          <cell r="U1182" t="str">
            <v>Touton U.S.A. Limited</v>
          </cell>
          <cell r="V1182">
            <v>142930</v>
          </cell>
          <cell r="W1182" t="str">
            <v>Touton U.S.A. Limited</v>
          </cell>
          <cell r="X1182" t="str">
            <v>Existing Principal</v>
          </cell>
          <cell r="Y1182" t="str">
            <v>Exposure Below $1M; Do Not Score</v>
          </cell>
          <cell r="Z1182" t="str">
            <v/>
          </cell>
          <cell r="AA1182" t="str">
            <v>United States</v>
          </cell>
        </row>
        <row r="1183">
          <cell r="T1183">
            <v>794195111</v>
          </cell>
          <cell r="U1183" t="str">
            <v>Towers of Mississippi II, LLC</v>
          </cell>
          <cell r="V1183">
            <v>158937</v>
          </cell>
          <cell r="W1183" t="str">
            <v>Towers of Mississippi II, LLC</v>
          </cell>
          <cell r="X1183" t="str">
            <v>Existing Principal</v>
          </cell>
          <cell r="Y1183" t="str">
            <v>Exposure Below $1M; Do Not Score</v>
          </cell>
          <cell r="Z1183" t="str">
            <v/>
          </cell>
          <cell r="AA1183" t="str">
            <v>United States</v>
          </cell>
        </row>
        <row r="1184">
          <cell r="T1184">
            <v>966397112</v>
          </cell>
          <cell r="U1184" t="str">
            <v>Tractebel Engineering Ltda</v>
          </cell>
          <cell r="V1184">
            <v>185238</v>
          </cell>
          <cell r="W1184" t="str">
            <v>Tractebel Engineering Ltda</v>
          </cell>
          <cell r="X1184" t="str">
            <v>Existing Principal</v>
          </cell>
          <cell r="Y1184" t="str">
            <v>Exposure Below $1M; Do Not Score</v>
          </cell>
          <cell r="Z1184" t="str">
            <v>CONSTRUCTION</v>
          </cell>
          <cell r="AA1184" t="str">
            <v>Brazil</v>
          </cell>
          <cell r="AB1184" t="str">
            <v>BRZ1197</v>
          </cell>
          <cell r="AC1184" t="str">
            <v>None - Private</v>
          </cell>
          <cell r="AE1184" t="str">
            <v>Specialty Contract</v>
          </cell>
          <cell r="AF1184" t="str">
            <v>Engineering &amp; Construction</v>
          </cell>
        </row>
        <row r="1185">
          <cell r="T1185">
            <v>139294332</v>
          </cell>
          <cell r="U1185" t="str">
            <v>Tradesmen Enterprises Limited Partnership</v>
          </cell>
          <cell r="V1185">
            <v>196909</v>
          </cell>
          <cell r="W1185" t="str">
            <v>Tradesmen Enterprises Limited Partnership</v>
          </cell>
          <cell r="X1185" t="str">
            <v>Existing Principal</v>
          </cell>
          <cell r="Y1185" t="str">
            <v>Exposure Below $1M; Do Not Score</v>
          </cell>
          <cell r="Z1185" t="str">
            <v>UNASSIGNED</v>
          </cell>
          <cell r="AA1185" t="str">
            <v>Canada</v>
          </cell>
          <cell r="AE1185" t="str">
            <v>Specialty Contract</v>
          </cell>
          <cell r="AF1185" t="str">
            <v>Engineering &amp; Construction</v>
          </cell>
        </row>
        <row r="1186">
          <cell r="T1186">
            <v>229220432</v>
          </cell>
          <cell r="U1186" t="str">
            <v>TransCanada Pipelines Limited</v>
          </cell>
          <cell r="V1186">
            <v>182423</v>
          </cell>
          <cell r="W1186" t="str">
            <v>TransCanada Corporation</v>
          </cell>
          <cell r="X1186" t="str">
            <v>Existing Principal</v>
          </cell>
          <cell r="Y1186" t="str">
            <v>Score it</v>
          </cell>
          <cell r="Z1186" t="str">
            <v>UNASSIGNED</v>
          </cell>
          <cell r="AA1186" t="str">
            <v>Canada</v>
          </cell>
          <cell r="AE1186" t="str">
            <v>Specialty Commercial</v>
          </cell>
          <cell r="AF1186" t="str">
            <v>Oil, Gas &amp; Coal Expl/Prod</v>
          </cell>
        </row>
        <row r="1187">
          <cell r="T1187">
            <v>861966542</v>
          </cell>
          <cell r="U1187" t="str">
            <v>Transformadores e Servicos de Energia das Americas Ltda (TSEA)</v>
          </cell>
          <cell r="V1187">
            <v>205620</v>
          </cell>
          <cell r="W1187" t="str">
            <v>Transformadores e Servicos de Energia das Americas Ltda (TSEA)</v>
          </cell>
          <cell r="X1187" t="str">
            <v>Existing Principal</v>
          </cell>
          <cell r="Y1187" t="str">
            <v>Exposure Below $1M; Do Not Score</v>
          </cell>
          <cell r="Z1187" t="str">
            <v>UNASSIGNED</v>
          </cell>
          <cell r="AA1187" t="str">
            <v>Brazil</v>
          </cell>
          <cell r="AE1187" t="str">
            <v>Specialty Commercial</v>
          </cell>
          <cell r="AF1187" t="str">
            <v>Electric, Gas &amp; Water Utilities</v>
          </cell>
        </row>
        <row r="1188">
          <cell r="T1188">
            <v>386515112</v>
          </cell>
          <cell r="U1188" t="str">
            <v>Transmissora Delmiro Gouveia S.A. - TDG</v>
          </cell>
          <cell r="V1188">
            <v>187880</v>
          </cell>
          <cell r="W1188" t="str">
            <v>Transmissora Delmiro Gouveia S.A. - TDG</v>
          </cell>
          <cell r="X1188" t="str">
            <v>Existing Principal</v>
          </cell>
          <cell r="Y1188" t="str">
            <v>Exposure Below $1M; Do Not Score</v>
          </cell>
          <cell r="Z1188" t="str">
            <v>UTILITIES, ELECTRIC</v>
          </cell>
          <cell r="AA1188" t="str">
            <v>Brazil</v>
          </cell>
          <cell r="AE1188" t="str">
            <v>Specialty Commercial</v>
          </cell>
          <cell r="AF1188" t="str">
            <v>Electric, Gas &amp; Water Utilities</v>
          </cell>
        </row>
        <row r="1189">
          <cell r="T1189">
            <v>179142832</v>
          </cell>
          <cell r="U1189" t="str">
            <v>Transurban Holdings Limited</v>
          </cell>
          <cell r="V1189">
            <v>190235</v>
          </cell>
          <cell r="W1189" t="str">
            <v>Transurban Holdings Limited</v>
          </cell>
          <cell r="X1189" t="str">
            <v>Existing Principal</v>
          </cell>
          <cell r="Y1189" t="str">
            <v>Exposure Below $1M; Do Not Score</v>
          </cell>
          <cell r="Z1189" t="str">
            <v>UNASSIGNED</v>
          </cell>
          <cell r="AA1189" t="str">
            <v>Australia</v>
          </cell>
          <cell r="AE1189" t="str">
            <v>Specialty Contract</v>
          </cell>
          <cell r="AF1189" t="str">
            <v>Rail, Trucking &amp; Transport Services</v>
          </cell>
        </row>
        <row r="1190">
          <cell r="T1190">
            <v>405329121</v>
          </cell>
          <cell r="U1190" t="str">
            <v>NCO Group, Inc.</v>
          </cell>
          <cell r="V1190">
            <v>81392</v>
          </cell>
          <cell r="W1190" t="str">
            <v>Transworld Systems Inc. (Formerly owned by NCO Group Inc.)</v>
          </cell>
          <cell r="X1190" t="str">
            <v>Existing Principal</v>
          </cell>
          <cell r="Y1190" t="str">
            <v>Exposure Below $1M; Do Not Score</v>
          </cell>
          <cell r="Z1190" t="str">
            <v/>
          </cell>
          <cell r="AA1190" t="str">
            <v>United States</v>
          </cell>
          <cell r="AE1190" t="str">
            <v>Core Commercial</v>
          </cell>
        </row>
        <row r="1191">
          <cell r="T1191">
            <v>566518512</v>
          </cell>
          <cell r="U1191" t="str">
            <v>Transworld Systems, Inc .</v>
          </cell>
          <cell r="V1191">
            <v>81392</v>
          </cell>
          <cell r="W1191" t="str">
            <v>Transworld Systems Inc. (Formerly owned by NCO Group Inc.)</v>
          </cell>
          <cell r="X1191" t="str">
            <v>Existing Principal</v>
          </cell>
          <cell r="Y1191" t="str">
            <v>Exposure Below $1M; Do Not Score</v>
          </cell>
          <cell r="Z1191" t="str">
            <v>UNASSIGNED</v>
          </cell>
          <cell r="AA1191" t="str">
            <v>United States</v>
          </cell>
          <cell r="AE1191" t="str">
            <v>Core Commercial</v>
          </cell>
          <cell r="AF1191" t="str">
            <v>Business Services</v>
          </cell>
        </row>
        <row r="1192">
          <cell r="T1192">
            <v>946413412</v>
          </cell>
          <cell r="U1192" t="str">
            <v>TRC Companies, Inc.</v>
          </cell>
          <cell r="V1192">
            <v>139065</v>
          </cell>
          <cell r="W1192" t="str">
            <v>TRC Companies, Inc.</v>
          </cell>
          <cell r="X1192" t="str">
            <v>Existing Principal</v>
          </cell>
          <cell r="Y1192" t="str">
            <v>Exposure Below $1M; Do Not Score</v>
          </cell>
          <cell r="Z1192" t="str">
            <v/>
          </cell>
          <cell r="AA1192" t="str">
            <v>United States</v>
          </cell>
        </row>
        <row r="1193">
          <cell r="T1193">
            <v>75396221</v>
          </cell>
          <cell r="U1193" t="str">
            <v>TruGreen LandCare LLC</v>
          </cell>
          <cell r="V1193">
            <v>132234</v>
          </cell>
          <cell r="W1193" t="str">
            <v>TruGreen Landcare, LLC</v>
          </cell>
          <cell r="X1193" t="str">
            <v>Existing Principal</v>
          </cell>
          <cell r="Y1193" t="str">
            <v>Exposure Below $1M; Do Not Score</v>
          </cell>
          <cell r="Z1193" t="str">
            <v/>
          </cell>
          <cell r="AA1193" t="str">
            <v>United States</v>
          </cell>
          <cell r="AE1193" t="str">
            <v>Core Commercial</v>
          </cell>
        </row>
        <row r="1194">
          <cell r="T1194">
            <v>732063842</v>
          </cell>
          <cell r="U1194" t="str">
            <v>Tupy M xico Slatillo, S.A. de C.V.</v>
          </cell>
          <cell r="V1194">
            <v>208033</v>
          </cell>
          <cell r="W1194" t="str">
            <v>Tupy M xico Slatillo, S.A. de C.V.</v>
          </cell>
          <cell r="X1194" t="str">
            <v>Existing Principal</v>
          </cell>
          <cell r="Y1194" t="str">
            <v>Exposure Below $1M; Do Not Score</v>
          </cell>
          <cell r="Z1194" t="str">
            <v>UNASSIGNED</v>
          </cell>
          <cell r="AA1194" t="str">
            <v>Mexico</v>
          </cell>
          <cell r="AE1194" t="str">
            <v>Specialty Commercial</v>
          </cell>
          <cell r="AF1194" t="str">
            <v>Machinery &amp; Industrial</v>
          </cell>
        </row>
        <row r="1195">
          <cell r="T1195">
            <v>426316512</v>
          </cell>
          <cell r="U1195" t="str">
            <v>tw telecom, inc.</v>
          </cell>
          <cell r="V1195">
            <v>180861</v>
          </cell>
          <cell r="W1195" t="str">
            <v>tw telecom, inc.</v>
          </cell>
          <cell r="X1195" t="str">
            <v>Existing Principal</v>
          </cell>
          <cell r="Y1195" t="str">
            <v>Exposure Below $1M; Do Not Score</v>
          </cell>
          <cell r="Z1195" t="str">
            <v/>
          </cell>
          <cell r="AA1195" t="str">
            <v>United States</v>
          </cell>
        </row>
        <row r="1196">
          <cell r="T1196">
            <v>512018442</v>
          </cell>
          <cell r="U1196" t="str">
            <v>UG Excavating Ltd.</v>
          </cell>
          <cell r="V1196">
            <v>206365</v>
          </cell>
          <cell r="W1196" t="str">
            <v>UG Excavating Ltd.</v>
          </cell>
          <cell r="X1196" t="str">
            <v>Existing Principal</v>
          </cell>
          <cell r="Y1196" t="str">
            <v>Exposure Below $1M; Do Not Score</v>
          </cell>
          <cell r="Z1196" t="str">
            <v/>
          </cell>
          <cell r="AA1196" t="str">
            <v>Canada</v>
          </cell>
          <cell r="AE1196" t="str">
            <v>Specialty Contract</v>
          </cell>
        </row>
        <row r="1197">
          <cell r="T1197">
            <v>179178632</v>
          </cell>
          <cell r="U1197" t="str">
            <v>Ipiranga Produtos de Petr leo S.A.</v>
          </cell>
          <cell r="V1197">
            <v>186725</v>
          </cell>
          <cell r="W1197" t="str">
            <v>Ultrapar SA</v>
          </cell>
          <cell r="X1197" t="str">
            <v>Existing Principal</v>
          </cell>
          <cell r="Y1197" t="str">
            <v>Exposure Below $1M; Do Not Score</v>
          </cell>
          <cell r="Z1197" t="str">
            <v>UNASSIGNED</v>
          </cell>
          <cell r="AA1197" t="str">
            <v>Brazil</v>
          </cell>
          <cell r="AE1197" t="str">
            <v>Specialty Commercial</v>
          </cell>
          <cell r="AF1197" t="str">
            <v>Oil, Gas &amp; Coal Expl/Prod</v>
          </cell>
        </row>
        <row r="1198">
          <cell r="T1198">
            <v>629170032</v>
          </cell>
          <cell r="U1198" t="str">
            <v>Oxiteno S.A. Ind stria e Com rcio</v>
          </cell>
          <cell r="V1198">
            <v>186725</v>
          </cell>
          <cell r="W1198" t="str">
            <v>Ultrapar SA</v>
          </cell>
          <cell r="X1198" t="str">
            <v>Existing Principal</v>
          </cell>
          <cell r="Y1198" t="str">
            <v>Exposure Below $1M; Do Not Score</v>
          </cell>
          <cell r="Z1198" t="str">
            <v>UNASSIGNED</v>
          </cell>
          <cell r="AA1198" t="str">
            <v>Brazil</v>
          </cell>
          <cell r="AE1198" t="str">
            <v>Specialty Commercial</v>
          </cell>
          <cell r="AF1198" t="str">
            <v>Oil, Gas &amp; Coal Expl/Prod</v>
          </cell>
        </row>
        <row r="1199">
          <cell r="T1199">
            <v>629169832</v>
          </cell>
          <cell r="U1199" t="str">
            <v>Ultracargo Opera  es Log sticas e Paricipa  es Ltda</v>
          </cell>
          <cell r="V1199">
            <v>186725</v>
          </cell>
          <cell r="W1199" t="str">
            <v>Ultrapar SA</v>
          </cell>
          <cell r="X1199" t="str">
            <v>Existing Principal</v>
          </cell>
          <cell r="Y1199" t="str">
            <v>Exposure Below $1M; Do Not Score</v>
          </cell>
          <cell r="Z1199" t="str">
            <v/>
          </cell>
          <cell r="AA1199" t="str">
            <v>Brazil</v>
          </cell>
          <cell r="AE1199" t="str">
            <v>Specialty Commercial</v>
          </cell>
        </row>
        <row r="1200">
          <cell r="T1200">
            <v>69180332</v>
          </cell>
          <cell r="U1200" t="str">
            <v>Umicore Brasil Ltda.</v>
          </cell>
          <cell r="V1200">
            <v>192274</v>
          </cell>
          <cell r="W1200" t="str">
            <v>Umicore Brasil Ltda.</v>
          </cell>
          <cell r="X1200" t="str">
            <v>Existing Principal</v>
          </cell>
          <cell r="Y1200" t="str">
            <v>Exposure Below $1M; Do Not Score</v>
          </cell>
          <cell r="Z1200" t="str">
            <v>UNASSIGNED</v>
          </cell>
          <cell r="AA1200" t="str">
            <v>Brazil</v>
          </cell>
          <cell r="AE1200" t="str">
            <v>Specialty Commercial</v>
          </cell>
          <cell r="AF1200" t="str">
            <v>Oil, Gas &amp; Coal Expl/Prod</v>
          </cell>
        </row>
        <row r="1201">
          <cell r="T1201">
            <v>269172332</v>
          </cell>
          <cell r="U1201" t="str">
            <v>UNE EPM TELECOMUNICACIONES S.A</v>
          </cell>
          <cell r="V1201">
            <v>191981</v>
          </cell>
          <cell r="W1201" t="str">
            <v>UNE EPM TELECOMUNICACIONES S.A</v>
          </cell>
          <cell r="X1201" t="str">
            <v>Existing Principal</v>
          </cell>
          <cell r="Y1201" t="str">
            <v>Exposure Below $1M; Do Not Score</v>
          </cell>
          <cell r="Z1201" t="str">
            <v>TELEPHONE</v>
          </cell>
          <cell r="AA1201" t="str">
            <v>Colombia</v>
          </cell>
          <cell r="AE1201" t="str">
            <v>Specialty Commercial</v>
          </cell>
          <cell r="AF1201" t="str">
            <v>Metals &amp; Mining Industry</v>
          </cell>
        </row>
        <row r="1202">
          <cell r="T1202">
            <v>371765542</v>
          </cell>
          <cell r="U1202" t="str">
            <v>Unimed Seguros</v>
          </cell>
          <cell r="V1202">
            <v>200433</v>
          </cell>
          <cell r="W1202" t="str">
            <v>Unimed Seguros</v>
          </cell>
          <cell r="X1202" t="str">
            <v>Existing Principal</v>
          </cell>
          <cell r="Y1202" t="str">
            <v>Exposure Below $1M; Do Not Score</v>
          </cell>
          <cell r="Z1202" t="str">
            <v>BUSINESS SERVICES</v>
          </cell>
          <cell r="AA1202" t="str">
            <v>Brazil</v>
          </cell>
          <cell r="AB1202" t="str">
            <v>BRZ1182</v>
          </cell>
          <cell r="AC1202" t="str">
            <v>None - Private</v>
          </cell>
          <cell r="AE1202" t="str">
            <v>Specialty Commercial</v>
          </cell>
        </row>
        <row r="1203">
          <cell r="T1203">
            <v>366514012</v>
          </cell>
          <cell r="U1203" t="str">
            <v>Union Supply Group</v>
          </cell>
          <cell r="V1203">
            <v>187860</v>
          </cell>
          <cell r="W1203" t="str">
            <v>Union Supply Group</v>
          </cell>
          <cell r="X1203" t="str">
            <v>Existing Principal</v>
          </cell>
          <cell r="Y1203" t="str">
            <v>Exposure Below $1M; Do Not Score</v>
          </cell>
          <cell r="Z1203" t="str">
            <v/>
          </cell>
          <cell r="AA1203" t="str">
            <v>United States</v>
          </cell>
          <cell r="AE1203" t="str">
            <v>Core Commercial</v>
          </cell>
        </row>
        <row r="1204">
          <cell r="T1204">
            <v>431690542</v>
          </cell>
          <cell r="U1204" t="str">
            <v>United Infrastructure Projects FZCO</v>
          </cell>
          <cell r="V1204">
            <v>198638</v>
          </cell>
          <cell r="W1204" t="str">
            <v>United Infrastructure Projects</v>
          </cell>
          <cell r="X1204" t="str">
            <v>Existing Principal</v>
          </cell>
          <cell r="Y1204" t="str">
            <v>Exposure Below $1M; Do Not Score</v>
          </cell>
          <cell r="Z1204" t="str">
            <v>UNASSIGNED</v>
          </cell>
          <cell r="AA1204" t="str">
            <v>United Arab Emirates</v>
          </cell>
          <cell r="AE1204" t="str">
            <v>Specialty Contract</v>
          </cell>
          <cell r="AF1204" t="str">
            <v>Telecom Equipment &amp; Utility Services</v>
          </cell>
        </row>
        <row r="1205">
          <cell r="T1205">
            <v>946426912</v>
          </cell>
          <cell r="U1205" t="str">
            <v>Universal Health Care Group, Inc.</v>
          </cell>
          <cell r="V1205">
            <v>166184</v>
          </cell>
          <cell r="W1205" t="str">
            <v>Universal Health Care Group, Inc.</v>
          </cell>
          <cell r="X1205" t="str">
            <v>Existing Principal</v>
          </cell>
          <cell r="Y1205" t="str">
            <v>Exposure Below $1M; Do Not Score</v>
          </cell>
          <cell r="Z1205" t="str">
            <v/>
          </cell>
          <cell r="AA1205" t="str">
            <v>United States</v>
          </cell>
        </row>
        <row r="1206">
          <cell r="T1206">
            <v>75512021</v>
          </cell>
          <cell r="U1206" t="str">
            <v>The University of Massachusetts</v>
          </cell>
          <cell r="V1206">
            <v>169176</v>
          </cell>
          <cell r="W1206" t="str">
            <v>University of Massachusetts</v>
          </cell>
          <cell r="X1206" t="str">
            <v>Existing Principal</v>
          </cell>
          <cell r="Y1206" t="str">
            <v>Exposure Below $1M; Do Not Score</v>
          </cell>
          <cell r="Z1206" t="str">
            <v/>
          </cell>
          <cell r="AA1206" t="str">
            <v>United States</v>
          </cell>
        </row>
        <row r="1207">
          <cell r="T1207">
            <v>121065691</v>
          </cell>
          <cell r="U1207" t="str">
            <v>UPMC HEALTH SYSTEM</v>
          </cell>
          <cell r="V1207">
            <v>99053</v>
          </cell>
          <cell r="W1207" t="str">
            <v>UPMC HEALTH SYSTEM</v>
          </cell>
          <cell r="X1207" t="str">
            <v>Existing Principal</v>
          </cell>
          <cell r="Y1207" t="str">
            <v>Exposure Below $1M; Do Not Score</v>
          </cell>
          <cell r="Z1207" t="str">
            <v>UNASSIGNED</v>
          </cell>
          <cell r="AA1207" t="str">
            <v>United States</v>
          </cell>
          <cell r="AE1207" t="str">
            <v>Core Commercial</v>
          </cell>
          <cell r="AF1207" t="str">
            <v>Hospital &amp; Medical Services</v>
          </cell>
        </row>
        <row r="1208">
          <cell r="T1208">
            <v>719187132</v>
          </cell>
          <cell r="U1208" t="str">
            <v>USINA TERMOEL LETRICA NORTE FLUMINENSE S.A</v>
          </cell>
          <cell r="V1208">
            <v>192766</v>
          </cell>
          <cell r="W1208" t="str">
            <v>USINA TERMOEL LETRICA NORTE FLUMINENSE S.A</v>
          </cell>
          <cell r="X1208" t="str">
            <v>Existing Principal</v>
          </cell>
          <cell r="Y1208" t="str">
            <v>Exposure Below $1M; Do Not Score</v>
          </cell>
          <cell r="Z1208" t="str">
            <v/>
          </cell>
          <cell r="AA1208" t="str">
            <v>Brazil</v>
          </cell>
        </row>
        <row r="1209">
          <cell r="T1209">
            <v>66463212</v>
          </cell>
          <cell r="U1209" t="str">
            <v>UTC ENGENHARIA, S.A.</v>
          </cell>
          <cell r="V1209">
            <v>186075</v>
          </cell>
          <cell r="W1209" t="str">
            <v>UTC Participa  es</v>
          </cell>
          <cell r="X1209" t="str">
            <v>Existing Principal</v>
          </cell>
          <cell r="Y1209" t="str">
            <v>Exposure Below $1M; Do Not Score</v>
          </cell>
          <cell r="Z1209" t="str">
            <v/>
          </cell>
          <cell r="AA1209" t="str">
            <v>Brazil</v>
          </cell>
        </row>
        <row r="1210">
          <cell r="T1210">
            <v>916514812</v>
          </cell>
          <cell r="U1210" t="str">
            <v>Vale Canada Limited</v>
          </cell>
          <cell r="V1210">
            <v>191275</v>
          </cell>
          <cell r="W1210" t="str">
            <v>Vale SA (Canadian Business)</v>
          </cell>
          <cell r="X1210" t="str">
            <v>Existing Principal</v>
          </cell>
          <cell r="Y1210" t="str">
            <v>Exposure Below $1M; Do Not Score</v>
          </cell>
          <cell r="Z1210" t="str">
            <v>UNASSIGNED</v>
          </cell>
          <cell r="AA1210" t="str">
            <v>Canada</v>
          </cell>
          <cell r="AE1210" t="str">
            <v>Specialty Commercial</v>
          </cell>
          <cell r="AF1210" t="str">
            <v>Metals &amp; Mining Industry</v>
          </cell>
        </row>
        <row r="1211">
          <cell r="T1211">
            <v>916511512</v>
          </cell>
          <cell r="U1211" t="str">
            <v>Vale SA (Canadian Business)</v>
          </cell>
          <cell r="V1211">
            <v>191275</v>
          </cell>
          <cell r="W1211" t="str">
            <v>Vale SA (Canadian Business)</v>
          </cell>
          <cell r="X1211" t="str">
            <v>Existing Principal</v>
          </cell>
          <cell r="Y1211" t="str">
            <v>Exposure Below $1M; Do Not Score</v>
          </cell>
          <cell r="Z1211" t="str">
            <v>UNASSIGNED</v>
          </cell>
          <cell r="AA1211" t="str">
            <v>Canada</v>
          </cell>
          <cell r="AE1211" t="str">
            <v>Specialty Commercial</v>
          </cell>
          <cell r="AF1211" t="str">
            <v>Metals &amp; Mining Industry</v>
          </cell>
        </row>
        <row r="1212">
          <cell r="T1212">
            <v>729191732</v>
          </cell>
          <cell r="U1212" t="str">
            <v>Valley View Bancshares, Inc.</v>
          </cell>
          <cell r="V1212">
            <v>192775</v>
          </cell>
          <cell r="W1212" t="str">
            <v>Valley View Bancshares, Inc.</v>
          </cell>
          <cell r="X1212" t="str">
            <v>Existing Principal</v>
          </cell>
          <cell r="Y1212" t="str">
            <v>Exposure Below $1M; Do Not Score</v>
          </cell>
          <cell r="Z1212" t="str">
            <v>UNASSIGNED</v>
          </cell>
          <cell r="AA1212" t="str">
            <v>United States</v>
          </cell>
          <cell r="AE1212" t="str">
            <v>Core Commercial</v>
          </cell>
          <cell r="AF1212" t="str">
            <v>Insurance &amp; Financial Services</v>
          </cell>
        </row>
        <row r="1213">
          <cell r="T1213">
            <v>939279332</v>
          </cell>
          <cell r="U1213" t="str">
            <v>Valour Decorating</v>
          </cell>
          <cell r="V1213">
            <v>199498</v>
          </cell>
          <cell r="W1213" t="str">
            <v>Valour Decorating</v>
          </cell>
          <cell r="X1213" t="str">
            <v>Existing Principal</v>
          </cell>
          <cell r="Y1213" t="str">
            <v>Exposure Below $1M; Do Not Score</v>
          </cell>
          <cell r="Z1213" t="str">
            <v>UNASSIGNED</v>
          </cell>
          <cell r="AA1213" t="str">
            <v>Canada</v>
          </cell>
          <cell r="AE1213" t="str">
            <v>Specialty Contract</v>
          </cell>
          <cell r="AF1213" t="str">
            <v>Business Services</v>
          </cell>
        </row>
        <row r="1214">
          <cell r="T1214">
            <v>219167632</v>
          </cell>
          <cell r="U1214" t="str">
            <v>Vector Foiltec GmbH</v>
          </cell>
          <cell r="V1214">
            <v>191565</v>
          </cell>
          <cell r="W1214" t="str">
            <v>Vector Foiltec GmbH</v>
          </cell>
          <cell r="X1214" t="str">
            <v>Existing Principal</v>
          </cell>
          <cell r="Y1214" t="str">
            <v>Exposure Below $1M; Do Not Score</v>
          </cell>
          <cell r="Z1214" t="str">
            <v/>
          </cell>
          <cell r="AA1214" t="str">
            <v>Germany</v>
          </cell>
        </row>
        <row r="1215">
          <cell r="T1215">
            <v>159168232</v>
          </cell>
          <cell r="U1215" t="str">
            <v>Vector Foiltec, LLC</v>
          </cell>
          <cell r="V1215">
            <v>191565</v>
          </cell>
          <cell r="W1215" t="str">
            <v>Vector Foiltec GmbH</v>
          </cell>
          <cell r="X1215" t="str">
            <v>Existing Principal</v>
          </cell>
          <cell r="Y1215" t="str">
            <v>Exposure Below $1M; Do Not Score</v>
          </cell>
          <cell r="Z1215" t="str">
            <v>UNASSIGNED</v>
          </cell>
          <cell r="AA1215" t="str">
            <v>United States</v>
          </cell>
          <cell r="AE1215" t="str">
            <v>Specialty Contract</v>
          </cell>
          <cell r="AF1215" t="str">
            <v>Building Materials</v>
          </cell>
        </row>
        <row r="1216">
          <cell r="T1216">
            <v>591675042</v>
          </cell>
          <cell r="U1216" t="str">
            <v>Proactiva Medio Ambiente M xico S.A. de C.V.</v>
          </cell>
          <cell r="V1216">
            <v>197776</v>
          </cell>
          <cell r="W1216" t="str">
            <v>Veolia Environnement SA</v>
          </cell>
          <cell r="X1216" t="str">
            <v>Existing Principal</v>
          </cell>
          <cell r="Y1216" t="str">
            <v>Exposure Below $1M; Do Not Score</v>
          </cell>
          <cell r="Z1216" t="str">
            <v/>
          </cell>
          <cell r="AA1216" t="str">
            <v>Mexico</v>
          </cell>
          <cell r="AE1216" t="str">
            <v>Specialty Commercial</v>
          </cell>
        </row>
        <row r="1217">
          <cell r="T1217">
            <v>581967542</v>
          </cell>
          <cell r="U1217" t="str">
            <v>Vertex Environmental Inc.</v>
          </cell>
          <cell r="V1217">
            <v>205333</v>
          </cell>
          <cell r="W1217" t="str">
            <v>Vertex Environmental Inc.</v>
          </cell>
          <cell r="X1217" t="str">
            <v>Existing Principal</v>
          </cell>
          <cell r="Y1217" t="str">
            <v>Exposure Below $1M; Do Not Score</v>
          </cell>
          <cell r="Z1217" t="str">
            <v>UNASSIGNED</v>
          </cell>
          <cell r="AA1217" t="str">
            <v>Canada</v>
          </cell>
          <cell r="AE1217" t="str">
            <v>Specialty Contract</v>
          </cell>
          <cell r="AF1217" t="str">
            <v>Engineering &amp; Construction</v>
          </cell>
        </row>
        <row r="1218">
          <cell r="T1218">
            <v>882059542</v>
          </cell>
          <cell r="U1218" t="str">
            <v>Viajes Beda</v>
          </cell>
          <cell r="V1218">
            <v>208252</v>
          </cell>
          <cell r="W1218" t="str">
            <v>Viajes Beda</v>
          </cell>
          <cell r="X1218" t="str">
            <v>Existing Principal</v>
          </cell>
          <cell r="Y1218" t="str">
            <v>Exposure Below $1M; Do Not Score</v>
          </cell>
          <cell r="Z1218" t="str">
            <v>UNASSIGNED</v>
          </cell>
          <cell r="AA1218" t="str">
            <v>Mexico</v>
          </cell>
          <cell r="AE1218" t="str">
            <v>Specialty Commercial</v>
          </cell>
          <cell r="AF1218" t="str">
            <v>Hospitality &amp; Gaming</v>
          </cell>
        </row>
        <row r="1219">
          <cell r="T1219">
            <v>985194451</v>
          </cell>
          <cell r="U1219" t="str">
            <v>Vintage Capital Group, LLC</v>
          </cell>
          <cell r="V1219">
            <v>161999</v>
          </cell>
          <cell r="W1219" t="str">
            <v>Vintage Capital Group, LLC</v>
          </cell>
          <cell r="X1219" t="str">
            <v>Existing Principal</v>
          </cell>
          <cell r="Y1219" t="str">
            <v>Exposure Below $1M; Do Not Score</v>
          </cell>
          <cell r="Z1219" t="str">
            <v/>
          </cell>
          <cell r="AA1219" t="str">
            <v>United States</v>
          </cell>
          <cell r="AE1219" t="str">
            <v>Core Commercial</v>
          </cell>
        </row>
        <row r="1220">
          <cell r="T1220">
            <v>19840832</v>
          </cell>
          <cell r="U1220" t="str">
            <v>Vix Mobility Pty Ltd</v>
          </cell>
          <cell r="V1220">
            <v>182087</v>
          </cell>
          <cell r="W1220" t="str">
            <v>Vix Technology Limited</v>
          </cell>
          <cell r="X1220" t="str">
            <v>Existing Principal</v>
          </cell>
          <cell r="Y1220" t="str">
            <v>Exposure Below $1M; Do Not Score</v>
          </cell>
          <cell r="Z1220" t="str">
            <v/>
          </cell>
          <cell r="AA1220" t="str">
            <v>Australia</v>
          </cell>
        </row>
        <row r="1221">
          <cell r="T1221">
            <v>301906442</v>
          </cell>
          <cell r="U1221" t="str">
            <v>ib vogt GmbH</v>
          </cell>
          <cell r="V1221">
            <v>203618</v>
          </cell>
          <cell r="W1221" t="str">
            <v>Vogt Solar Holdings, Inc.</v>
          </cell>
          <cell r="X1221" t="str">
            <v>Existing Principal</v>
          </cell>
          <cell r="Y1221" t="str">
            <v>Exposure Below $1M; Do Not Score</v>
          </cell>
          <cell r="Z1221" t="str">
            <v>UNASSIGNED</v>
          </cell>
          <cell r="AA1221" t="str">
            <v>Germany</v>
          </cell>
          <cell r="AE1221" t="str">
            <v>Core Commercial</v>
          </cell>
          <cell r="AF1221" t="str">
            <v>Electric, Gas &amp; Water Utilities</v>
          </cell>
        </row>
        <row r="1222">
          <cell r="T1222">
            <v>649258332</v>
          </cell>
          <cell r="U1222" t="str">
            <v>Volvo do Brasil Ve culos Ltda</v>
          </cell>
          <cell r="V1222">
            <v>195654</v>
          </cell>
          <cell r="W1222" t="str">
            <v>Volvo do Brasil Ve culos Ltda</v>
          </cell>
          <cell r="X1222" t="str">
            <v>Existing Principal</v>
          </cell>
          <cell r="Y1222" t="str">
            <v>Exposure Below $1M; Do Not Score</v>
          </cell>
          <cell r="Z1222" t="str">
            <v>UNASSIGNED</v>
          </cell>
          <cell r="AA1222" t="str">
            <v>Brazil</v>
          </cell>
          <cell r="AE1222" t="str">
            <v>Specialty Commercial</v>
          </cell>
          <cell r="AF1222" t="str">
            <v>Machinery &amp; Industrial</v>
          </cell>
        </row>
        <row r="1223">
          <cell r="T1223">
            <v>726473612</v>
          </cell>
          <cell r="U1223" t="str">
            <v>Vossloh Espana</v>
          </cell>
          <cell r="V1223">
            <v>186536</v>
          </cell>
          <cell r="W1223" t="str">
            <v>Vossloh Espana</v>
          </cell>
          <cell r="X1223" t="str">
            <v>Existing Principal</v>
          </cell>
          <cell r="Y1223" t="str">
            <v>Exposure Below $1M; Do Not Score</v>
          </cell>
          <cell r="Z1223" t="str">
            <v/>
          </cell>
          <cell r="AA1223" t="str">
            <v>Spain</v>
          </cell>
        </row>
        <row r="1224">
          <cell r="T1224">
            <v>266496412</v>
          </cell>
          <cell r="U1224" t="str">
            <v>Votorantim Cimentos S.A.</v>
          </cell>
          <cell r="V1224">
            <v>187294</v>
          </cell>
          <cell r="W1224" t="str">
            <v>Votorantim Cimentos S.A.</v>
          </cell>
          <cell r="X1224" t="str">
            <v>Existing Principal</v>
          </cell>
          <cell r="Y1224" t="str">
            <v>Exposure Below $1M; Do Not Score</v>
          </cell>
          <cell r="Z1224" t="str">
            <v>UNASSIGNED</v>
          </cell>
          <cell r="AA1224" t="str">
            <v>Brazil</v>
          </cell>
          <cell r="AE1224" t="str">
            <v>Specialty Commercial</v>
          </cell>
          <cell r="AF1224" t="str">
            <v>Building Materials</v>
          </cell>
        </row>
        <row r="1225">
          <cell r="T1225">
            <v>639158132</v>
          </cell>
          <cell r="U1225" t="str">
            <v>VOTORANTIM ENERGIA LTDA</v>
          </cell>
          <cell r="V1225">
            <v>191018</v>
          </cell>
          <cell r="W1225" t="str">
            <v>VOTORANTIM ENERGIA LTDA</v>
          </cell>
          <cell r="X1225" t="str">
            <v>Existing Principal</v>
          </cell>
          <cell r="Y1225" t="str">
            <v>Exposure Below $1M; Do Not Score</v>
          </cell>
          <cell r="Z1225" t="str">
            <v>UNASSIGNED</v>
          </cell>
          <cell r="AA1225" t="str">
            <v>Brazil</v>
          </cell>
          <cell r="AE1225" t="str">
            <v>Specialty Commercial</v>
          </cell>
          <cell r="AF1225" t="str">
            <v>Electric, Gas &amp; Water Utilities</v>
          </cell>
        </row>
        <row r="1226">
          <cell r="T1226">
            <v>389286132</v>
          </cell>
          <cell r="U1226" t="str">
            <v>Votorantim Metais Zinco SA</v>
          </cell>
          <cell r="V1226">
            <v>196672</v>
          </cell>
          <cell r="W1226" t="str">
            <v>Votorantim Metais Zinco SA</v>
          </cell>
          <cell r="X1226" t="str">
            <v>Existing Principal</v>
          </cell>
          <cell r="Y1226" t="str">
            <v>Exposure Below $1M; Do Not Score</v>
          </cell>
          <cell r="Z1226" t="str">
            <v>UNASSIGNED</v>
          </cell>
          <cell r="AA1226" t="str">
            <v>Brazil</v>
          </cell>
          <cell r="AE1226" t="str">
            <v>Specialty Commercial</v>
          </cell>
          <cell r="AF1226" t="str">
            <v>Metals &amp; Mining Industry</v>
          </cell>
        </row>
        <row r="1227">
          <cell r="T1227">
            <v>249282132</v>
          </cell>
          <cell r="U1227" t="str">
            <v>Votorantim S.A.</v>
          </cell>
          <cell r="V1227">
            <v>196628</v>
          </cell>
          <cell r="W1227" t="str">
            <v>Votorantim S.A.</v>
          </cell>
          <cell r="X1227" t="str">
            <v>Existing Principal</v>
          </cell>
          <cell r="Y1227" t="str">
            <v>Exposure Below $1M; Do Not Score</v>
          </cell>
          <cell r="Z1227" t="str">
            <v>UNASSIGNED</v>
          </cell>
          <cell r="AA1227" t="str">
            <v>Brazil</v>
          </cell>
          <cell r="AE1227" t="str">
            <v>Specialty Commercial</v>
          </cell>
          <cell r="AF1227" t="str">
            <v>Metals &amp; Mining Industry</v>
          </cell>
        </row>
        <row r="1228">
          <cell r="T1228">
            <v>675674021</v>
          </cell>
          <cell r="U1228" t="str">
            <v>VOX Network Solutions, Inc.</v>
          </cell>
          <cell r="V1228">
            <v>180260</v>
          </cell>
          <cell r="W1228" t="str">
            <v>VOX Network Solutions, Inc.</v>
          </cell>
          <cell r="X1228" t="str">
            <v>Existing Principal</v>
          </cell>
          <cell r="Y1228" t="str">
            <v>Exposure Below $1M; Do Not Score</v>
          </cell>
          <cell r="Z1228" t="str">
            <v/>
          </cell>
          <cell r="AA1228" t="str">
            <v>United States</v>
          </cell>
        </row>
        <row r="1229">
          <cell r="T1229">
            <v>946434112</v>
          </cell>
          <cell r="U1229" t="str">
            <v>Walter Energy, Inc.</v>
          </cell>
          <cell r="V1229">
            <v>170830</v>
          </cell>
          <cell r="W1229" t="str">
            <v>Walter Energy, Inc.</v>
          </cell>
          <cell r="X1229" t="str">
            <v>Existing Principal</v>
          </cell>
          <cell r="Y1229" t="str">
            <v>Exposure Below $1M; Do Not Score</v>
          </cell>
          <cell r="Z1229" t="str">
            <v/>
          </cell>
          <cell r="AA1229" t="str">
            <v>United States</v>
          </cell>
        </row>
        <row r="1230">
          <cell r="T1230">
            <v>79138232</v>
          </cell>
          <cell r="U1230" t="str">
            <v>Waterloo Holdings Inc.</v>
          </cell>
          <cell r="V1230">
            <v>190188</v>
          </cell>
          <cell r="W1230" t="str">
            <v>Waterloo Holdings Inc.</v>
          </cell>
          <cell r="X1230" t="str">
            <v>Existing Principal</v>
          </cell>
          <cell r="Y1230" t="str">
            <v>Exposure Below $1M; Do Not Score</v>
          </cell>
          <cell r="Z1230" t="str">
            <v>UNASSIGNED</v>
          </cell>
          <cell r="AA1230" t="str">
            <v>United States</v>
          </cell>
          <cell r="AE1230" t="str">
            <v>Core Commercial</v>
          </cell>
          <cell r="AF1230" t="str">
            <v>Insurance &amp; Financial Services</v>
          </cell>
        </row>
        <row r="1231">
          <cell r="T1231">
            <v>986401212</v>
          </cell>
          <cell r="U1231" t="str">
            <v>Welch Allyn Holdings , Inc.</v>
          </cell>
          <cell r="V1231">
            <v>142980</v>
          </cell>
          <cell r="W1231" t="str">
            <v>Welch Allyn Holdings , Inc.</v>
          </cell>
          <cell r="X1231" t="str">
            <v>Existing Principal</v>
          </cell>
          <cell r="Y1231" t="str">
            <v>Exposure Below $1M; Do Not Score</v>
          </cell>
          <cell r="Z1231" t="str">
            <v/>
          </cell>
          <cell r="AA1231" t="str">
            <v>United States</v>
          </cell>
        </row>
        <row r="1232">
          <cell r="T1232">
            <v>956422412</v>
          </cell>
          <cell r="U1232" t="str">
            <v>WellStar Health System, Inc. and Affiliates</v>
          </cell>
          <cell r="V1232">
            <v>178312</v>
          </cell>
          <cell r="W1232" t="str">
            <v>WellStar Health System, Inc. and Affiliates</v>
          </cell>
          <cell r="X1232" t="str">
            <v>Existing Principal</v>
          </cell>
          <cell r="Y1232" t="str">
            <v>Exposure Below $1M; Do Not Score</v>
          </cell>
          <cell r="Z1232" t="str">
            <v/>
          </cell>
          <cell r="AA1232" t="str">
            <v>United States</v>
          </cell>
        </row>
        <row r="1233">
          <cell r="T1233">
            <v>225490721</v>
          </cell>
          <cell r="U1233" t="str">
            <v>Wenger Corporation</v>
          </cell>
          <cell r="V1233">
            <v>168192</v>
          </cell>
          <cell r="W1233" t="str">
            <v>Wenger Corporation</v>
          </cell>
          <cell r="X1233" t="str">
            <v>Existing Principal</v>
          </cell>
          <cell r="Y1233" t="str">
            <v>Exposure Below $1M; Do Not Score</v>
          </cell>
          <cell r="Z1233" t="str">
            <v>UNASSIGNED</v>
          </cell>
          <cell r="AA1233" t="str">
            <v>United States</v>
          </cell>
          <cell r="AE1233" t="str">
            <v>Core Commercial</v>
          </cell>
          <cell r="AF1233" t="str">
            <v>Machinery &amp; Industrial</v>
          </cell>
        </row>
        <row r="1234">
          <cell r="T1234">
            <v>555058621</v>
          </cell>
          <cell r="U1234" t="str">
            <v>West Penn Allegheny Health System</v>
          </cell>
          <cell r="V1234">
            <v>15207</v>
          </cell>
          <cell r="W1234" t="str">
            <v>West Penn Allegheny Health System</v>
          </cell>
          <cell r="X1234" t="str">
            <v>Existing Principal</v>
          </cell>
          <cell r="Y1234" t="str">
            <v>Exposure Below $1M; Do Not Score</v>
          </cell>
          <cell r="Z1234" t="str">
            <v/>
          </cell>
          <cell r="AA1234" t="str">
            <v>United States</v>
          </cell>
          <cell r="AE1234" t="str">
            <v>Core Commercial</v>
          </cell>
        </row>
        <row r="1235">
          <cell r="T1235">
            <v>75322612</v>
          </cell>
          <cell r="U1235" t="str">
            <v>WESTERN REFINING COMPANY L.P.</v>
          </cell>
          <cell r="V1235">
            <v>100561</v>
          </cell>
          <cell r="W1235" t="str">
            <v>WESTERN REFINING INC.</v>
          </cell>
          <cell r="X1235" t="str">
            <v>Existing Principal</v>
          </cell>
          <cell r="Y1235" t="str">
            <v>Exposure Below $1M; Do Not Score</v>
          </cell>
          <cell r="Z1235" t="str">
            <v/>
          </cell>
          <cell r="AA1235" t="str">
            <v>United States</v>
          </cell>
          <cell r="AE1235" t="str">
            <v>Core Commercial</v>
          </cell>
        </row>
        <row r="1236">
          <cell r="T1236">
            <v>939279432</v>
          </cell>
          <cell r="U1236" t="str">
            <v>Westwood Mechanical</v>
          </cell>
          <cell r="V1236">
            <v>199499</v>
          </cell>
          <cell r="W1236" t="str">
            <v>Westwood Mechanical</v>
          </cell>
          <cell r="X1236" t="str">
            <v>Existing Principal</v>
          </cell>
          <cell r="Y1236" t="str">
            <v>Exposure Below $1M; Do Not Score</v>
          </cell>
          <cell r="Z1236" t="str">
            <v>UNASSIGNED</v>
          </cell>
          <cell r="AA1236" t="str">
            <v>Canada</v>
          </cell>
          <cell r="AE1236" t="str">
            <v>Specialty Contract</v>
          </cell>
          <cell r="AF1236" t="str">
            <v>Engineering &amp; Construction</v>
          </cell>
        </row>
        <row r="1237">
          <cell r="T1237">
            <v>655316212</v>
          </cell>
          <cell r="U1237" t="str">
            <v>Whitney Museum of American Art</v>
          </cell>
          <cell r="V1237">
            <v>141888</v>
          </cell>
          <cell r="W1237" t="str">
            <v>Whitney Museum of Art</v>
          </cell>
          <cell r="X1237" t="str">
            <v>Existing Principal</v>
          </cell>
          <cell r="Y1237" t="str">
            <v>Exposure Below $1M; Do Not Score</v>
          </cell>
          <cell r="Z1237" t="str">
            <v/>
          </cell>
          <cell r="AA1237" t="str">
            <v>United States</v>
          </cell>
          <cell r="AE1237" t="str">
            <v>Core Commercial</v>
          </cell>
        </row>
        <row r="1238">
          <cell r="T1238">
            <v>441875142</v>
          </cell>
          <cell r="U1238" t="str">
            <v>Whittier Holdings, Inc.</v>
          </cell>
          <cell r="V1238">
            <v>202531</v>
          </cell>
          <cell r="W1238" t="str">
            <v>Whittier Holdings, Inc.</v>
          </cell>
          <cell r="X1238" t="str">
            <v>Existing Principal</v>
          </cell>
          <cell r="Y1238" t="str">
            <v>Exposure Below $1M; Do Not Score</v>
          </cell>
          <cell r="Z1238" t="str">
            <v>UNASSIGNED</v>
          </cell>
          <cell r="AA1238" t="str">
            <v>United States</v>
          </cell>
          <cell r="AE1238" t="str">
            <v>Core Commercial</v>
          </cell>
          <cell r="AF1238" t="str">
            <v>Insurance &amp; Financial Services</v>
          </cell>
        </row>
        <row r="1239">
          <cell r="T1239">
            <v>733995911</v>
          </cell>
          <cell r="U1239" t="str">
            <v>Willamette Valley Company</v>
          </cell>
          <cell r="V1239">
            <v>151983</v>
          </cell>
          <cell r="W1239" t="str">
            <v>Willamette Valley Company</v>
          </cell>
          <cell r="X1239" t="str">
            <v>Existing Principal</v>
          </cell>
          <cell r="Y1239" t="str">
            <v>Exposure Below $1M; Do Not Score</v>
          </cell>
          <cell r="Z1239" t="str">
            <v/>
          </cell>
          <cell r="AA1239" t="str">
            <v>United States</v>
          </cell>
        </row>
        <row r="1240">
          <cell r="T1240">
            <v>872062242</v>
          </cell>
          <cell r="U1240" t="str">
            <v>Williams Industrial Services Group</v>
          </cell>
          <cell r="V1240">
            <v>208235</v>
          </cell>
          <cell r="W1240" t="str">
            <v>Williams Industrial Services Group</v>
          </cell>
          <cell r="X1240" t="str">
            <v>Existing Principal</v>
          </cell>
          <cell r="Y1240" t="str">
            <v>Score it</v>
          </cell>
          <cell r="Z1240" t="str">
            <v>CONSTRUCTION MATERIALS</v>
          </cell>
          <cell r="AA1240" t="str">
            <v>United States</v>
          </cell>
          <cell r="AE1240" t="str">
            <v>Core Commercial</v>
          </cell>
          <cell r="AF1240" t="str">
            <v>Engineering &amp; Construction</v>
          </cell>
        </row>
        <row r="1241">
          <cell r="T1241">
            <v>939288332</v>
          </cell>
          <cell r="U1241" t="str">
            <v>Woojin Industrial Systems Co., Ltd.</v>
          </cell>
          <cell r="V1241">
            <v>199478</v>
          </cell>
          <cell r="W1241" t="str">
            <v>Woojin Co. Ltd</v>
          </cell>
          <cell r="X1241" t="str">
            <v>Existing Principal</v>
          </cell>
          <cell r="Y1241" t="str">
            <v>Exposure Below $1M; Do Not Score</v>
          </cell>
          <cell r="Z1241" t="str">
            <v>UNASSIGNED</v>
          </cell>
          <cell r="AA1241" t="str">
            <v>Korea</v>
          </cell>
          <cell r="AE1241" t="str">
            <v>Core Commercial</v>
          </cell>
          <cell r="AF1241" t="str">
            <v>Automotive / Auto Parts MFG</v>
          </cell>
        </row>
        <row r="1242">
          <cell r="T1242">
            <v>939288232</v>
          </cell>
          <cell r="U1242" t="str">
            <v>Woojin Is America, Inc.</v>
          </cell>
          <cell r="V1242">
            <v>199478</v>
          </cell>
          <cell r="W1242" t="str">
            <v>Woojin Co. Ltd</v>
          </cell>
          <cell r="X1242" t="str">
            <v>Existing Principal</v>
          </cell>
          <cell r="Y1242" t="str">
            <v>Exposure Below $1M; Do Not Score</v>
          </cell>
          <cell r="Z1242" t="str">
            <v/>
          </cell>
          <cell r="AA1242" t="str">
            <v>United States</v>
          </cell>
          <cell r="AE1242" t="str">
            <v>Core Commercial</v>
          </cell>
        </row>
        <row r="1243">
          <cell r="T1243">
            <v>211738542</v>
          </cell>
          <cell r="U1243" t="str">
            <v>World Fiber Technologies, LLC</v>
          </cell>
          <cell r="V1243">
            <v>199665</v>
          </cell>
          <cell r="W1243" t="str">
            <v>World Fiber Technologies, LLC</v>
          </cell>
          <cell r="X1243" t="str">
            <v>Existing Principal</v>
          </cell>
          <cell r="Y1243" t="str">
            <v>Exposure Below $1M; Do Not Score</v>
          </cell>
          <cell r="Z1243" t="str">
            <v/>
          </cell>
          <cell r="AA1243" t="str">
            <v>United States</v>
          </cell>
          <cell r="AE1243" t="str">
            <v>Core Commercial</v>
          </cell>
        </row>
        <row r="1244">
          <cell r="T1244">
            <v>946409912</v>
          </cell>
          <cell r="U1244" t="str">
            <v>World Wide Technology Holdings Co., Inc.</v>
          </cell>
          <cell r="V1244">
            <v>134162</v>
          </cell>
          <cell r="W1244" t="str">
            <v>World Wide Technology Holdings Co., Inc.</v>
          </cell>
          <cell r="X1244" t="str">
            <v>Existing Principal</v>
          </cell>
          <cell r="Y1244" t="str">
            <v>Exposure Below $1M; Do Not Score</v>
          </cell>
          <cell r="Z1244" t="str">
            <v/>
          </cell>
          <cell r="AA1244" t="str">
            <v>United States</v>
          </cell>
        </row>
        <row r="1245">
          <cell r="T1245">
            <v>956423612</v>
          </cell>
          <cell r="U1245" t="str">
            <v>Worldwide Environmental Products, Inc.</v>
          </cell>
          <cell r="V1245">
            <v>179358</v>
          </cell>
          <cell r="W1245" t="str">
            <v>Worldwide Environmental Products, Inc.</v>
          </cell>
          <cell r="X1245" t="str">
            <v>Existing Principal</v>
          </cell>
          <cell r="Y1245" t="str">
            <v>Exposure Below $1M; Do Not Score</v>
          </cell>
          <cell r="Z1245" t="str">
            <v/>
          </cell>
          <cell r="AA1245" t="str">
            <v>United States</v>
          </cell>
        </row>
        <row r="1246">
          <cell r="T1246">
            <v>766387412</v>
          </cell>
          <cell r="U1246" t="str">
            <v>Wynn MA, LLC</v>
          </cell>
          <cell r="V1246">
            <v>183688</v>
          </cell>
          <cell r="W1246" t="str">
            <v>Wynn Resorts, Limited</v>
          </cell>
          <cell r="X1246" t="str">
            <v>Existing Principal</v>
          </cell>
          <cell r="Y1246" t="str">
            <v>Exposure Below $1M; Do Not Score</v>
          </cell>
          <cell r="Z1246" t="str">
            <v/>
          </cell>
          <cell r="AA1246" t="str">
            <v>United States</v>
          </cell>
        </row>
        <row r="1247">
          <cell r="T1247">
            <v>199282532</v>
          </cell>
          <cell r="U1247" t="str">
            <v>X-Elio Energy, S.L.</v>
          </cell>
          <cell r="V1247">
            <v>196606</v>
          </cell>
          <cell r="W1247" t="str">
            <v>X-Elio Energy, S.L.</v>
          </cell>
          <cell r="X1247" t="str">
            <v>Existing Principal</v>
          </cell>
          <cell r="Y1247" t="str">
            <v>Exposure Below $1M; Do Not Score</v>
          </cell>
          <cell r="Z1247" t="str">
            <v>UTILITIES, ELECTRIC</v>
          </cell>
          <cell r="AA1247" t="str">
            <v>Spain</v>
          </cell>
          <cell r="AE1247" t="str">
            <v>Specialty Contract</v>
          </cell>
          <cell r="AF1247" t="str">
            <v>Electric, Gas &amp; Water Utilities</v>
          </cell>
        </row>
        <row r="1248">
          <cell r="T1248">
            <v>659283532</v>
          </cell>
          <cell r="U1248" t="str">
            <v>XL Seguros Brasil S.A.</v>
          </cell>
          <cell r="V1248">
            <v>196770</v>
          </cell>
          <cell r="W1248" t="str">
            <v>XL Seguros Brasil S.A.</v>
          </cell>
          <cell r="X1248" t="str">
            <v>Existing Principal</v>
          </cell>
          <cell r="Y1248" t="str">
            <v>Exposure Below $1M; Do Not Score</v>
          </cell>
          <cell r="Z1248" t="str">
            <v>INSURANCE - PROP/CAS/HEALTH</v>
          </cell>
          <cell r="AA1248" t="str">
            <v>Brazil</v>
          </cell>
          <cell r="AE1248" t="str">
            <v>Specialty Commercial</v>
          </cell>
          <cell r="AF1248" t="str">
            <v>Insurance &amp; Financial Services</v>
          </cell>
        </row>
        <row r="1249">
          <cell r="T1249">
            <v>655639521</v>
          </cell>
          <cell r="U1249" t="str">
            <v>Yapstone, Inc.</v>
          </cell>
          <cell r="V1249">
            <v>178508</v>
          </cell>
          <cell r="W1249" t="str">
            <v>Yapstone, Inc.</v>
          </cell>
          <cell r="X1249" t="str">
            <v>Existing Principal</v>
          </cell>
          <cell r="Y1249" t="str">
            <v>Exposure Below $1M; Do Not Score</v>
          </cell>
          <cell r="Z1249" t="str">
            <v/>
          </cell>
          <cell r="AA1249" t="str">
            <v>United States</v>
          </cell>
          <cell r="AE1249" t="str">
            <v>Core Commercial</v>
          </cell>
        </row>
        <row r="1250">
          <cell r="T1250">
            <v>239165432</v>
          </cell>
          <cell r="U1250" t="str">
            <v>YPF Sociedad Anonima</v>
          </cell>
          <cell r="V1250">
            <v>191594</v>
          </cell>
          <cell r="W1250" t="str">
            <v>YPF Sociedad Anonima</v>
          </cell>
          <cell r="X1250" t="str">
            <v>Existing Principal</v>
          </cell>
          <cell r="Y1250" t="str">
            <v>Exposure Below $1M; Do Not Score</v>
          </cell>
          <cell r="Z1250" t="str">
            <v>UNASSIGNED</v>
          </cell>
          <cell r="AA1250" t="str">
            <v>Argentina</v>
          </cell>
          <cell r="AE1250" t="str">
            <v>Specialty Commercial</v>
          </cell>
          <cell r="AF1250" t="str">
            <v>Oil, Gas &amp; Coal Expl/Prod</v>
          </cell>
        </row>
        <row r="1251">
          <cell r="T1251">
            <v>235179851</v>
          </cell>
          <cell r="U1251" t="str">
            <v>ZALE CORPORATION</v>
          </cell>
          <cell r="V1251">
            <v>100591</v>
          </cell>
          <cell r="W1251" t="str">
            <v>ZALE CORPORATION</v>
          </cell>
          <cell r="X1251" t="str">
            <v>Existing Principal</v>
          </cell>
          <cell r="Y1251" t="str">
            <v>Exposure Below $1M; Do Not Score</v>
          </cell>
          <cell r="Z1251" t="str">
            <v/>
          </cell>
          <cell r="AA1251" t="str">
            <v>United States</v>
          </cell>
          <cell r="AE1251" t="str">
            <v>Core Commercial</v>
          </cell>
        </row>
        <row r="1252">
          <cell r="T1252">
            <v>119141832</v>
          </cell>
          <cell r="U1252" t="str">
            <v>Siemens Ltda.</v>
          </cell>
          <cell r="V1252">
            <v>190208</v>
          </cell>
          <cell r="W1252" t="str">
            <v>Siemens Ltda.</v>
          </cell>
          <cell r="X1252" t="str">
            <v>Existing Principal</v>
          </cell>
          <cell r="Y1252" t="str">
            <v>Exposure Below $1M; Do Not Score</v>
          </cell>
          <cell r="Z1252" t="str">
            <v>UNASSIGNED</v>
          </cell>
          <cell r="AA1252" t="str">
            <v>Brazil</v>
          </cell>
          <cell r="AE1252" t="str">
            <v>Specialty Commercial</v>
          </cell>
          <cell r="AF1252" t="str">
            <v>Electronics &amp; Semiconductor</v>
          </cell>
        </row>
        <row r="1253">
          <cell r="T1253">
            <v>414569352</v>
          </cell>
          <cell r="U1253" t="str">
            <v>Associac o Educacional Nove de Julho - Uninove</v>
          </cell>
          <cell r="V1253">
            <v>212639</v>
          </cell>
          <cell r="W1253" t="str">
            <v>Associac o Educacional Nove de Julho - Uninove</v>
          </cell>
          <cell r="X1253" t="str">
            <v>Existing Principal</v>
          </cell>
          <cell r="Y1253" t="str">
            <v>Exposure Below $1M; Do Not Score</v>
          </cell>
          <cell r="Z1253" t="str">
            <v/>
          </cell>
          <cell r="AA1253" t="str">
            <v>Brazil</v>
          </cell>
          <cell r="AE1253" t="str">
            <v>Specialty Commercial</v>
          </cell>
        </row>
        <row r="1254">
          <cell r="T1254">
            <v>822107842</v>
          </cell>
          <cell r="U1254" t="str">
            <v>Ocrim S.A Produtos Alimenticios</v>
          </cell>
          <cell r="V1254">
            <v>207848</v>
          </cell>
          <cell r="W1254" t="str">
            <v>Ocrim S.A Produtos Alimenticios</v>
          </cell>
          <cell r="X1254" t="str">
            <v>Existing Principal</v>
          </cell>
          <cell r="Y1254" t="str">
            <v>Exposure Below $1M; Do Not Score</v>
          </cell>
          <cell r="Z1254" t="str">
            <v/>
          </cell>
          <cell r="AA1254" t="str">
            <v>Brazil</v>
          </cell>
          <cell r="AE1254" t="str">
            <v>Specialty Commercial</v>
          </cell>
        </row>
        <row r="1255">
          <cell r="T1255">
            <v>842105642</v>
          </cell>
          <cell r="U1255" t="str">
            <v>VICAT</v>
          </cell>
          <cell r="V1255">
            <v>210382</v>
          </cell>
          <cell r="W1255" t="str">
            <v>VICAT</v>
          </cell>
          <cell r="X1255" t="str">
            <v>Existing Principal</v>
          </cell>
          <cell r="Y1255" t="str">
            <v>Exposure Below $1M; Do Not Score</v>
          </cell>
          <cell r="Z1255" t="str">
            <v>UNASSIGNED</v>
          </cell>
          <cell r="AA1255" t="str">
            <v>Brazil</v>
          </cell>
          <cell r="AE1255" t="str">
            <v>Specialty Commercial</v>
          </cell>
          <cell r="AF1255" t="str">
            <v>Building Materials</v>
          </cell>
        </row>
        <row r="1256">
          <cell r="T1256">
            <v>842105942</v>
          </cell>
          <cell r="U1256" t="str">
            <v>Cygnus Home Service</v>
          </cell>
          <cell r="V1256">
            <v>210385</v>
          </cell>
          <cell r="W1256" t="str">
            <v>Cygnus Home Service, LLC</v>
          </cell>
          <cell r="X1256" t="str">
            <v>Existing Principal</v>
          </cell>
          <cell r="Y1256" t="str">
            <v>Exposure Below $1M; Do Not Score</v>
          </cell>
          <cell r="Z1256" t="str">
            <v>TRANSPORTATION</v>
          </cell>
          <cell r="AA1256" t="str">
            <v>United States</v>
          </cell>
          <cell r="AB1256">
            <v>210385</v>
          </cell>
          <cell r="AE1256" t="str">
            <v>Core Commercial</v>
          </cell>
          <cell r="AF1256" t="str">
            <v>Rail, Trucking &amp; Transport Services</v>
          </cell>
        </row>
        <row r="1257">
          <cell r="T1257">
            <v>742106942</v>
          </cell>
          <cell r="U1257" t="str">
            <v>Mabarex Inc.</v>
          </cell>
          <cell r="V1257">
            <v>210155</v>
          </cell>
          <cell r="W1257" t="str">
            <v>Mabarex Inc.</v>
          </cell>
          <cell r="X1257" t="str">
            <v>Existing Principal</v>
          </cell>
          <cell r="Y1257" t="str">
            <v>Exposure Below $1M; Do Not Score</v>
          </cell>
          <cell r="Z1257" t="str">
            <v>UNASSIGNED</v>
          </cell>
          <cell r="AA1257" t="str">
            <v>Canada</v>
          </cell>
          <cell r="AE1257" t="str">
            <v>Specialty Contract</v>
          </cell>
          <cell r="AF1257" t="str">
            <v>Engineering &amp; Construction</v>
          </cell>
        </row>
        <row r="1258">
          <cell r="T1258">
            <v>12160642</v>
          </cell>
          <cell r="U1258" t="str">
            <v>Rincon Ltd.</v>
          </cell>
          <cell r="V1258">
            <v>210946</v>
          </cell>
          <cell r="W1258" t="str">
            <v>Rincon Ltd.</v>
          </cell>
          <cell r="X1258" t="str">
            <v>Existing Principal</v>
          </cell>
          <cell r="Y1258" t="str">
            <v>Exposure Below $1M; Do Not Score</v>
          </cell>
          <cell r="Z1258" t="str">
            <v>UNASSIGNED</v>
          </cell>
          <cell r="AA1258" t="str">
            <v>Canada</v>
          </cell>
          <cell r="AE1258" t="str">
            <v>Specialty Commercial</v>
          </cell>
          <cell r="AF1258" t="str">
            <v>Metals &amp; Mining Industry</v>
          </cell>
        </row>
        <row r="1259">
          <cell r="T1259">
            <v>802106042</v>
          </cell>
          <cell r="U1259" t="str">
            <v>Tri-R Transport Ltd.</v>
          </cell>
          <cell r="V1259">
            <v>210284</v>
          </cell>
          <cell r="W1259" t="str">
            <v>Tri-R Transport Ltd.</v>
          </cell>
          <cell r="X1259" t="str">
            <v>Existing Principal</v>
          </cell>
          <cell r="Y1259" t="str">
            <v>Exposure Below $1M; Do Not Score</v>
          </cell>
          <cell r="Z1259" t="str">
            <v/>
          </cell>
          <cell r="AA1259" t="str">
            <v>Canada</v>
          </cell>
          <cell r="AE1259" t="str">
            <v>Specialty Commercial</v>
          </cell>
        </row>
        <row r="1260">
          <cell r="T1260">
            <v>24570452</v>
          </cell>
          <cell r="U1260" t="str">
            <v>ICAFAL Inversiones S.A y Filiales</v>
          </cell>
          <cell r="V1260">
            <v>211019</v>
          </cell>
          <cell r="W1260" t="str">
            <v>ICAFAL Inversiones S.A y Filiales</v>
          </cell>
          <cell r="X1260" t="str">
            <v>Existing Principal</v>
          </cell>
          <cell r="Y1260" t="str">
            <v>Exposure Below $1M; Do Not Score</v>
          </cell>
          <cell r="Z1260" t="str">
            <v>UNASSIGNED</v>
          </cell>
          <cell r="AA1260" t="str">
            <v>Chile</v>
          </cell>
          <cell r="AE1260" t="str">
            <v>Specialty Contract</v>
          </cell>
          <cell r="AF1260" t="str">
            <v>Engineering &amp; Construction</v>
          </cell>
        </row>
        <row r="1261">
          <cell r="T1261">
            <v>692103242</v>
          </cell>
          <cell r="U1261" t="str">
            <v>Sky Airline S.A</v>
          </cell>
          <cell r="V1261">
            <v>210021</v>
          </cell>
          <cell r="W1261" t="str">
            <v>Sky Airline S.A</v>
          </cell>
          <cell r="X1261" t="str">
            <v>Existing Principal</v>
          </cell>
          <cell r="Y1261" t="str">
            <v>Exposure Below $1M; Do Not Score</v>
          </cell>
          <cell r="Z1261" t="str">
            <v>UNASSIGNED</v>
          </cell>
          <cell r="AA1261" t="str">
            <v>Chile</v>
          </cell>
          <cell r="AE1261" t="str">
            <v>Specialty Commercial</v>
          </cell>
          <cell r="AF1261" t="str">
            <v>Air Transport</v>
          </cell>
        </row>
        <row r="1262">
          <cell r="T1262">
            <v>752106142</v>
          </cell>
          <cell r="U1262" t="str">
            <v>Inversiones Valmar Limitada</v>
          </cell>
          <cell r="V1262">
            <v>210181</v>
          </cell>
          <cell r="W1262" t="str">
            <v>Inversiones Valmar Limitada</v>
          </cell>
          <cell r="X1262" t="str">
            <v>Existing Principal</v>
          </cell>
          <cell r="Y1262" t="str">
            <v>Exposure Below $1M; Do Not Score</v>
          </cell>
          <cell r="Z1262" t="str">
            <v>UNASSIGNED</v>
          </cell>
          <cell r="AA1262" t="str">
            <v>Chile</v>
          </cell>
          <cell r="AE1262" t="str">
            <v>Specialty Commercial</v>
          </cell>
          <cell r="AF1262" t="str">
            <v>Real Estate &amp; REITs</v>
          </cell>
        </row>
        <row r="1263">
          <cell r="T1263">
            <v>762100842</v>
          </cell>
          <cell r="U1263" t="str">
            <v>Ingenieria y Construccion Valmar Limitada</v>
          </cell>
          <cell r="V1263">
            <v>210181</v>
          </cell>
          <cell r="W1263" t="str">
            <v>Inversiones Valmar Limitada</v>
          </cell>
          <cell r="X1263" t="str">
            <v>Existing Principal</v>
          </cell>
          <cell r="Y1263" t="str">
            <v>Exposure Below $1M; Do Not Score</v>
          </cell>
          <cell r="Z1263" t="str">
            <v>UNASSIGNED</v>
          </cell>
          <cell r="AA1263" t="str">
            <v>Chile</v>
          </cell>
          <cell r="AE1263" t="str">
            <v>Specialty Commercial</v>
          </cell>
          <cell r="AF1263" t="str">
            <v>Real Estate &amp; REITs</v>
          </cell>
        </row>
        <row r="1264">
          <cell r="T1264">
            <v>762106242</v>
          </cell>
          <cell r="U1264" t="str">
            <v>Inmobiliaria Gestora Valmar Limitada</v>
          </cell>
          <cell r="V1264">
            <v>210181</v>
          </cell>
          <cell r="W1264" t="str">
            <v>Inversiones Valmar Limitada</v>
          </cell>
          <cell r="X1264" t="str">
            <v>Existing Principal</v>
          </cell>
          <cell r="Y1264" t="str">
            <v>Exposure Below $1M; Do Not Score</v>
          </cell>
          <cell r="Z1264" t="str">
            <v>UNASSIGNED</v>
          </cell>
          <cell r="AA1264" t="str">
            <v>Chile</v>
          </cell>
          <cell r="AE1264" t="str">
            <v>Specialty Commercial</v>
          </cell>
          <cell r="AF1264" t="str">
            <v>Real Estate &amp; REITs</v>
          </cell>
        </row>
        <row r="1265">
          <cell r="T1265">
            <v>921965642</v>
          </cell>
          <cell r="U1265" t="str">
            <v>Corporacion Nacional Del Cobre de Chile</v>
          </cell>
          <cell r="V1265">
            <v>210700</v>
          </cell>
          <cell r="W1265" t="str">
            <v>Corporacion Nacional Del Cobre de Chile (CODELCO)</v>
          </cell>
          <cell r="X1265" t="str">
            <v>Existing Principal</v>
          </cell>
          <cell r="Y1265" t="str">
            <v>Score it</v>
          </cell>
          <cell r="Z1265" t="str">
            <v>MINING</v>
          </cell>
          <cell r="AA1265" t="str">
            <v>Chile</v>
          </cell>
          <cell r="AB1265">
            <v>210700</v>
          </cell>
          <cell r="AE1265" t="str">
            <v>Specialty Contract</v>
          </cell>
          <cell r="AF1265" t="str">
            <v>Metals &amp; Mining Industry</v>
          </cell>
        </row>
        <row r="1266">
          <cell r="T1266">
            <v>922058342</v>
          </cell>
          <cell r="U1266" t="str">
            <v>COMPA  A DE INGENIER A DE SISTEMAS Y DESARROLLOS FUNCIONALES LIMITADA</v>
          </cell>
          <cell r="V1266">
            <v>210787</v>
          </cell>
          <cell r="W1266" t="str">
            <v>COMPA  A DE INGENIER A DE SISTEMAS Y DESARROLLOS FUNCIONALES LIMITADA</v>
          </cell>
          <cell r="X1266" t="str">
            <v>Existing Principal</v>
          </cell>
          <cell r="Y1266" t="str">
            <v>Exposure Below $1M; Do Not Score</v>
          </cell>
          <cell r="Z1266" t="str">
            <v>UNASSIGNED</v>
          </cell>
          <cell r="AA1266" t="str">
            <v>Chile</v>
          </cell>
          <cell r="AE1266" t="str">
            <v>Specialty Commercial</v>
          </cell>
          <cell r="AF1266" t="str">
            <v>Engineering &amp; Construction</v>
          </cell>
        </row>
        <row r="1267">
          <cell r="T1267">
            <v>931782042</v>
          </cell>
          <cell r="U1267" t="str">
            <v>Empresa Constructora Ingenieros S.A.</v>
          </cell>
          <cell r="V1267">
            <v>210853</v>
          </cell>
          <cell r="W1267" t="str">
            <v>Empresa Constructora Ingenieros S.A.</v>
          </cell>
          <cell r="X1267" t="str">
            <v>Existing Principal</v>
          </cell>
          <cell r="Y1267" t="str">
            <v>Exposure Below $1M; Do Not Score</v>
          </cell>
          <cell r="Z1267" t="str">
            <v>UNASSIGNED</v>
          </cell>
          <cell r="AA1267" t="str">
            <v>Chile</v>
          </cell>
          <cell r="AE1267" t="str">
            <v>Specialty Contract</v>
          </cell>
          <cell r="AF1267" t="str">
            <v>Engineering &amp; Construction</v>
          </cell>
        </row>
        <row r="1268">
          <cell r="T1268">
            <v>64571252</v>
          </cell>
          <cell r="U1268" t="str">
            <v>Exploraciones y Perforadora Central, S.A. de C.V.</v>
          </cell>
          <cell r="V1268">
            <v>211205</v>
          </cell>
          <cell r="W1268" t="str">
            <v>Exploraciones y Perforadora Central, S.A. de C.V.</v>
          </cell>
          <cell r="X1268" t="str">
            <v>Existing Principal</v>
          </cell>
          <cell r="Y1268" t="str">
            <v>Exposure Below $1M; Do Not Score</v>
          </cell>
          <cell r="Z1268" t="str">
            <v>UNASSIGNED</v>
          </cell>
          <cell r="AA1268" t="str">
            <v>Mexico</v>
          </cell>
          <cell r="AE1268" t="str">
            <v>Specialty Contract</v>
          </cell>
          <cell r="AF1268" t="str">
            <v>Oil, Gas &amp; Coal Expl/Prod</v>
          </cell>
        </row>
        <row r="1269">
          <cell r="T1269">
            <v>782108442</v>
          </cell>
          <cell r="U1269" t="str">
            <v>Globalvia</v>
          </cell>
          <cell r="V1269">
            <v>210241</v>
          </cell>
          <cell r="W1269" t="str">
            <v>Globalvia Inversiones S.A.</v>
          </cell>
          <cell r="X1269" t="str">
            <v>Existing Principal</v>
          </cell>
          <cell r="Y1269" t="str">
            <v>Exposure Below $1M; Do Not Score</v>
          </cell>
          <cell r="Z1269" t="str">
            <v>UNASSIGNED</v>
          </cell>
          <cell r="AA1269" t="str">
            <v>Spain</v>
          </cell>
          <cell r="AE1269" t="str">
            <v>Specialty Contract</v>
          </cell>
          <cell r="AF1269" t="str">
            <v>Engineering &amp; Construction</v>
          </cell>
        </row>
        <row r="1270">
          <cell r="T1270">
            <v>852104542</v>
          </cell>
          <cell r="U1270" t="str">
            <v>AIMS Companies</v>
          </cell>
          <cell r="V1270">
            <v>210406</v>
          </cell>
          <cell r="W1270" t="str">
            <v>AIMS Companies</v>
          </cell>
          <cell r="X1270" t="str">
            <v>Existing Principal</v>
          </cell>
          <cell r="Y1270" t="str">
            <v>Exposure Below $1M; Do Not Score</v>
          </cell>
          <cell r="Z1270" t="str">
            <v>UNASSIGNED</v>
          </cell>
          <cell r="AA1270" t="str">
            <v>United States</v>
          </cell>
          <cell r="AE1270" t="str">
            <v>Core Commercial</v>
          </cell>
          <cell r="AF1270" t="str">
            <v>Machinery &amp; Industrial</v>
          </cell>
        </row>
        <row r="1271">
          <cell r="T1271">
            <v>434570352</v>
          </cell>
          <cell r="U1271" t="str">
            <v>AMI SA</v>
          </cell>
          <cell r="V1271">
            <v>212702</v>
          </cell>
          <cell r="W1271" t="str">
            <v>AMI SA</v>
          </cell>
          <cell r="X1271" t="str">
            <v>Existing Principal</v>
          </cell>
          <cell r="Y1271" t="str">
            <v>Exposure Below $1M; Do Not Score</v>
          </cell>
          <cell r="Z1271" t="str">
            <v>UNASSIGNED</v>
          </cell>
          <cell r="AA1271" t="str">
            <v>Colombia</v>
          </cell>
          <cell r="AE1271" t="str">
            <v>Specialty Commercial</v>
          </cell>
          <cell r="AF1271" t="str">
            <v>Metals &amp; Mining Industry</v>
          </cell>
        </row>
        <row r="1272">
          <cell r="T1272">
            <v>474568952</v>
          </cell>
          <cell r="U1272" t="str">
            <v>Hyundai Engineering Co., Ltd.</v>
          </cell>
          <cell r="V1272">
            <v>212823</v>
          </cell>
          <cell r="W1272" t="str">
            <v>Hyundai Engineering Co., Ltd.</v>
          </cell>
          <cell r="X1272" t="str">
            <v>Existing Principal</v>
          </cell>
          <cell r="Y1272" t="str">
            <v>Score it</v>
          </cell>
          <cell r="Z1272" t="str">
            <v>CONSTRUCTION</v>
          </cell>
          <cell r="AA1272" t="str">
            <v>Korea</v>
          </cell>
          <cell r="AB1272" t="str">
            <v>APAC1013</v>
          </cell>
          <cell r="AD1272">
            <v>302912</v>
          </cell>
          <cell r="AE1272" t="str">
            <v>Specialty Contract</v>
          </cell>
          <cell r="AF1272" t="str">
            <v>Engineering &amp; Construction</v>
          </cell>
        </row>
        <row r="1273">
          <cell r="T1273">
            <v>484566852</v>
          </cell>
          <cell r="U1273" t="str">
            <v>Group Arsenal</v>
          </cell>
          <cell r="V1273">
            <v>212833</v>
          </cell>
          <cell r="W1273" t="str">
            <v>Group Arsenal</v>
          </cell>
          <cell r="X1273" t="str">
            <v>Existing Principal</v>
          </cell>
          <cell r="Y1273" t="str">
            <v>Exposure Below $1M; Do Not Score</v>
          </cell>
          <cell r="Z1273" t="str">
            <v>BUSINESS SERVICES</v>
          </cell>
          <cell r="AA1273" t="str">
            <v>Canada</v>
          </cell>
          <cell r="AE1273" t="str">
            <v>Specialty Contract</v>
          </cell>
        </row>
        <row r="1274">
          <cell r="T1274">
            <v>502160442</v>
          </cell>
          <cell r="U1274" t="str">
            <v>Prodinsa S.A y Filial</v>
          </cell>
          <cell r="V1274">
            <v>212903</v>
          </cell>
          <cell r="W1274" t="str">
            <v>Prodinsa S.A y Filial</v>
          </cell>
          <cell r="X1274" t="str">
            <v>Existing Principal</v>
          </cell>
          <cell r="Y1274" t="str">
            <v>Exposure Below $1M; Do Not Score</v>
          </cell>
          <cell r="Z1274" t="str">
            <v>UNASSIGNED</v>
          </cell>
          <cell r="AA1274" t="str">
            <v>Chile</v>
          </cell>
          <cell r="AE1274" t="str">
            <v>Specialty Contract</v>
          </cell>
          <cell r="AF1274" t="str">
            <v>Engineering &amp; Construction</v>
          </cell>
        </row>
        <row r="1275">
          <cell r="T1275">
            <v>544572652</v>
          </cell>
          <cell r="U1275" t="str">
            <v>Simeon S.r.l.</v>
          </cell>
          <cell r="V1275">
            <v>213019</v>
          </cell>
          <cell r="W1275" t="str">
            <v>Simeon S.r.l.</v>
          </cell>
          <cell r="X1275" t="str">
            <v>Existing Principal</v>
          </cell>
          <cell r="Y1275" t="str">
            <v>Exposure Below $1M; Do Not Score</v>
          </cell>
          <cell r="Z1275" t="str">
            <v>UNASSIGNED</v>
          </cell>
          <cell r="AA1275" t="str">
            <v>Italy</v>
          </cell>
          <cell r="AE1275" t="str">
            <v>Specialty Contract</v>
          </cell>
          <cell r="AF1275" t="str">
            <v>Building Materials</v>
          </cell>
        </row>
        <row r="1276">
          <cell r="T1276">
            <v>564569352</v>
          </cell>
          <cell r="U1276" t="str">
            <v>ICAFAL SA</v>
          </cell>
          <cell r="V1276">
            <v>211019</v>
          </cell>
          <cell r="W1276" t="str">
            <v>ICAFAL Inversiones S.A y Filiales</v>
          </cell>
          <cell r="X1276" t="str">
            <v>Existing Principal</v>
          </cell>
          <cell r="Y1276" t="str">
            <v>Exposure Below $1M; Do Not Score</v>
          </cell>
          <cell r="Z1276" t="str">
            <v>UNASSIGNED</v>
          </cell>
          <cell r="AA1276" t="str">
            <v>Chile</v>
          </cell>
          <cell r="AE1276" t="str">
            <v>Specialty Contract</v>
          </cell>
          <cell r="AF1276" t="str">
            <v>Engineering &amp; Construction</v>
          </cell>
        </row>
        <row r="1277">
          <cell r="T1277">
            <v>572015742</v>
          </cell>
          <cell r="U1277" t="str">
            <v>Inspirato, LLC</v>
          </cell>
          <cell r="V1277">
            <v>206425</v>
          </cell>
          <cell r="W1277" t="str">
            <v>Inspirato, LLC</v>
          </cell>
          <cell r="X1277" t="str">
            <v>Existing Principal</v>
          </cell>
          <cell r="Y1277" t="str">
            <v>Exposure Below $1M; Do Not Score</v>
          </cell>
          <cell r="Z1277" t="str">
            <v>UNASSIGNED</v>
          </cell>
          <cell r="AA1277" t="str">
            <v>United States</v>
          </cell>
          <cell r="AE1277" t="str">
            <v>Core Commercial</v>
          </cell>
          <cell r="AF1277" t="str">
            <v>Hospitality &amp; Gaming</v>
          </cell>
        </row>
        <row r="1278">
          <cell r="T1278">
            <v>592160942</v>
          </cell>
          <cell r="U1278" t="str">
            <v>Protein, S.A. de C.V.</v>
          </cell>
          <cell r="V1278">
            <v>213171</v>
          </cell>
          <cell r="W1278" t="str">
            <v>Protein, S.A. de C.V.</v>
          </cell>
          <cell r="X1278" t="str">
            <v>Existing Principal</v>
          </cell>
          <cell r="Y1278" t="str">
            <v>Exposure Below $1M; Do Not Score</v>
          </cell>
          <cell r="Z1278" t="str">
            <v>UNASSIGNED</v>
          </cell>
          <cell r="AA1278" t="str">
            <v>Mexico</v>
          </cell>
          <cell r="AE1278" t="str">
            <v>Specialty Commercial</v>
          </cell>
          <cell r="AF1278" t="str">
            <v>Chemical Industry</v>
          </cell>
        </row>
        <row r="1279">
          <cell r="T1279">
            <v>592161342</v>
          </cell>
          <cell r="U1279" t="str">
            <v>Construcciones Industriales Tapia, S.A. de C.V.</v>
          </cell>
          <cell r="V1279">
            <v>213174</v>
          </cell>
          <cell r="W1279" t="str">
            <v>Construcciones Industriales Tapia, S.A. de C.V.</v>
          </cell>
          <cell r="X1279" t="str">
            <v>Existing Principal</v>
          </cell>
          <cell r="Y1279" t="str">
            <v>Exposure Below $1M; Do Not Score</v>
          </cell>
          <cell r="Z1279" t="str">
            <v>UNASSIGNED</v>
          </cell>
          <cell r="AA1279" t="str">
            <v>Mexico</v>
          </cell>
          <cell r="AE1279" t="str">
            <v>Specialty Contract</v>
          </cell>
          <cell r="AF1279" t="str">
            <v>Steel &amp; Metals Manufacturing</v>
          </cell>
        </row>
        <row r="1280">
          <cell r="T1280">
            <v>604569652</v>
          </cell>
          <cell r="U1280" t="str">
            <v>Impresa Pizzarotti</v>
          </cell>
          <cell r="V1280">
            <v>213212</v>
          </cell>
          <cell r="W1280" t="str">
            <v>Impresa Pizzarotti</v>
          </cell>
          <cell r="X1280" t="str">
            <v>Existing Principal</v>
          </cell>
          <cell r="Y1280" t="str">
            <v>Exposure Below $1M; Do Not Score</v>
          </cell>
          <cell r="Z1280" t="str">
            <v>UNASSIGNED</v>
          </cell>
          <cell r="AA1280" t="str">
            <v>Italy</v>
          </cell>
          <cell r="AE1280" t="str">
            <v>Specialty Contract</v>
          </cell>
          <cell r="AF1280" t="str">
            <v>Engineering &amp; Construction</v>
          </cell>
        </row>
        <row r="1281">
          <cell r="T1281">
            <v>4649052</v>
          </cell>
          <cell r="U1281" t="str">
            <v>Enel Green Power Cachoeira Dourada</v>
          </cell>
          <cell r="X1281" t="str">
            <v>Existing Principal</v>
          </cell>
          <cell r="Y1281" t="str">
            <v>Exposure Below $1M; Do Not Score</v>
          </cell>
          <cell r="Z1281" t="str">
            <v>UNASSIGNED</v>
          </cell>
          <cell r="AA1281" t="str">
            <v>Brazil</v>
          </cell>
          <cell r="AB1281" t="str">
            <v>Need to Assign</v>
          </cell>
          <cell r="AE1281" t="str">
            <v>Specialty Commercial</v>
          </cell>
          <cell r="AF1281" t="str">
            <v>Electric, Gas &amp; Water Utilities</v>
          </cell>
        </row>
        <row r="1282">
          <cell r="T1282">
            <v>4662852</v>
          </cell>
          <cell r="U1282" t="str">
            <v>Arcor do Brasil Ltda.</v>
          </cell>
          <cell r="V1282">
            <v>257833</v>
          </cell>
          <cell r="W1282" t="str">
            <v>ARCOR S.A.I.C</v>
          </cell>
          <cell r="X1282" t="str">
            <v>Existing Principal</v>
          </cell>
          <cell r="Y1282" t="str">
            <v>Exposure Below $1M; Do Not Score</v>
          </cell>
          <cell r="Z1282" t="str">
            <v>UNASSIGNED</v>
          </cell>
          <cell r="AA1282" t="str">
            <v>Brazil</v>
          </cell>
          <cell r="AB1282" t="str">
            <v>Need to Assign</v>
          </cell>
          <cell r="AE1282" t="str">
            <v>Specialty Commercial</v>
          </cell>
          <cell r="AF1282" t="str">
            <v>Food Processing &amp; Distribution</v>
          </cell>
        </row>
        <row r="1283">
          <cell r="T1283">
            <v>4665752</v>
          </cell>
          <cell r="U1283" t="str">
            <v>Abertis Infraestructuras, S.A.</v>
          </cell>
          <cell r="V1283">
            <v>258889</v>
          </cell>
          <cell r="W1283" t="str">
            <v>Abertis Infraestructuras, S.A.</v>
          </cell>
          <cell r="X1283" t="str">
            <v>Existing Principal</v>
          </cell>
          <cell r="Y1283" t="str">
            <v>Exposure Below $1M; Do Not Score</v>
          </cell>
          <cell r="Z1283" t="str">
            <v>UNASSIGNED</v>
          </cell>
          <cell r="AA1283" t="str">
            <v>Spain</v>
          </cell>
          <cell r="AB1283" t="str">
            <v>Need to Assign</v>
          </cell>
          <cell r="AE1283" t="str">
            <v>Specialty Commercial</v>
          </cell>
          <cell r="AF1283" t="str">
            <v>Engineering &amp; Construction</v>
          </cell>
        </row>
        <row r="1284">
          <cell r="T1284">
            <v>14631052</v>
          </cell>
          <cell r="U1284" t="str">
            <v>Callison RTKL, Inc.</v>
          </cell>
          <cell r="V1284">
            <v>217561</v>
          </cell>
          <cell r="W1284" t="str">
            <v>Callison RKTL, Inc.</v>
          </cell>
          <cell r="X1284" t="str">
            <v>Existing Principal</v>
          </cell>
          <cell r="Y1284" t="str">
            <v>Exposure Below $1M; Do Not Score</v>
          </cell>
          <cell r="Z1284" t="str">
            <v>UNASSIGNED</v>
          </cell>
          <cell r="AA1284" t="str">
            <v>United States</v>
          </cell>
          <cell r="AE1284" t="str">
            <v>Specialty Contract</v>
          </cell>
          <cell r="AF1284" t="str">
            <v>Business Services</v>
          </cell>
        </row>
        <row r="1285">
          <cell r="T1285">
            <v>14631152</v>
          </cell>
          <cell r="U1285" t="str">
            <v>ICA Fluor Daniel, S. de R. L. de C. V</v>
          </cell>
          <cell r="V1285">
            <v>191099</v>
          </cell>
          <cell r="W1285" t="str">
            <v>ICA Fluor Daniel, S. de R. L. de C. V</v>
          </cell>
          <cell r="X1285" t="str">
            <v>Existing Principal</v>
          </cell>
          <cell r="Y1285" t="str">
            <v>Exposure Below $1M; Do Not Score</v>
          </cell>
          <cell r="Z1285" t="str">
            <v>UNASSIGNED</v>
          </cell>
          <cell r="AA1285" t="str">
            <v>Mexico</v>
          </cell>
          <cell r="AE1285" t="str">
            <v>Specialty Contract</v>
          </cell>
          <cell r="AF1285" t="str">
            <v>Engineering &amp; Construction</v>
          </cell>
        </row>
        <row r="1286">
          <cell r="T1286">
            <v>14653852</v>
          </cell>
          <cell r="U1286" t="str">
            <v>Acciona Energia, S.A.</v>
          </cell>
          <cell r="V1286">
            <v>257298</v>
          </cell>
          <cell r="W1286" t="str">
            <v>Acciona Energia, S.A.</v>
          </cell>
          <cell r="X1286" t="str">
            <v>Existing Principal</v>
          </cell>
          <cell r="Y1286" t="str">
            <v>Exposure Below $1M; Do Not Score</v>
          </cell>
          <cell r="Z1286" t="str">
            <v/>
          </cell>
          <cell r="AA1286" t="str">
            <v>Spain</v>
          </cell>
          <cell r="AE1286" t="str">
            <v>Specialty Contract</v>
          </cell>
        </row>
        <row r="1287">
          <cell r="T1287">
            <v>44628952</v>
          </cell>
          <cell r="U1287" t="str">
            <v>Cooperative Vela Holding U.S./CIMC Enric Tank and Process B.V.</v>
          </cell>
          <cell r="V1287">
            <v>256344</v>
          </cell>
          <cell r="W1287" t="str">
            <v>Cooperative Vela Holding U.S./CIMC Enric Tank and Process B.V.</v>
          </cell>
          <cell r="X1287" t="str">
            <v>Existing Principal</v>
          </cell>
          <cell r="Y1287" t="str">
            <v>Exposure Below $1M; Do Not Score</v>
          </cell>
          <cell r="Z1287" t="str">
            <v>UNASSIGNED</v>
          </cell>
          <cell r="AA1287" t="str">
            <v>Netherlands</v>
          </cell>
          <cell r="AE1287" t="str">
            <v>Specialty Contract</v>
          </cell>
          <cell r="AF1287" t="str">
            <v>Engineering &amp; Construction</v>
          </cell>
        </row>
        <row r="1288">
          <cell r="T1288">
            <v>54651052</v>
          </cell>
          <cell r="U1288" t="str">
            <v>ENEL CIEN SA</v>
          </cell>
          <cell r="X1288" t="str">
            <v>Existing Principal</v>
          </cell>
          <cell r="Y1288" t="str">
            <v>Exposure Below $1M; Do Not Score</v>
          </cell>
          <cell r="Z1288" t="str">
            <v>UNASSIGNED</v>
          </cell>
          <cell r="AA1288" t="str">
            <v>Brazil</v>
          </cell>
          <cell r="AE1288" t="str">
            <v>Specialty Commercial</v>
          </cell>
          <cell r="AF1288" t="str">
            <v>Electric, Gas &amp; Water Utilities</v>
          </cell>
        </row>
        <row r="1289">
          <cell r="T1289">
            <v>64619952</v>
          </cell>
          <cell r="U1289" t="str">
            <v>Ziemann Holvrieka GmbH</v>
          </cell>
          <cell r="V1289">
            <v>256344</v>
          </cell>
          <cell r="W1289" t="str">
            <v>Cooperative Vela Holding U.S./CIMC Enric Tank and Process B.V.</v>
          </cell>
          <cell r="X1289" t="str">
            <v>Existing Principal</v>
          </cell>
          <cell r="Y1289" t="str">
            <v>Exposure Below $1M; Do Not Score</v>
          </cell>
          <cell r="Z1289" t="str">
            <v>UNASSIGNED</v>
          </cell>
          <cell r="AA1289" t="str">
            <v>Germany</v>
          </cell>
          <cell r="AE1289" t="str">
            <v>Specialty Contract</v>
          </cell>
          <cell r="AF1289" t="str">
            <v>Engineering &amp; Construction</v>
          </cell>
        </row>
        <row r="1290">
          <cell r="T1290">
            <v>64629352</v>
          </cell>
          <cell r="U1290" t="str">
            <v>CIMC Enric Holdings Limited</v>
          </cell>
          <cell r="V1290">
            <v>256344</v>
          </cell>
          <cell r="W1290" t="str">
            <v>Cooperative Vela Holding U.S./CIMC Enric Tank and Process B.V.</v>
          </cell>
          <cell r="X1290" t="str">
            <v>Existing Principal</v>
          </cell>
          <cell r="Y1290" t="str">
            <v>Exposure Below $1M; Do Not Score</v>
          </cell>
          <cell r="Z1290" t="str">
            <v>UNASSIGNED</v>
          </cell>
          <cell r="AA1290" t="str">
            <v>Netherlands</v>
          </cell>
          <cell r="AE1290" t="str">
            <v>Specialty Contract</v>
          </cell>
          <cell r="AF1290" t="str">
            <v>Engineering &amp; Construction</v>
          </cell>
        </row>
        <row r="1291">
          <cell r="T1291">
            <v>84653552</v>
          </cell>
          <cell r="U1291" t="str">
            <v>Bari Inversiones Y Desarrollos SL Y Sociedades Dependientes</v>
          </cell>
          <cell r="V1291">
            <v>257546</v>
          </cell>
          <cell r="W1291" t="str">
            <v>Bari Inversiones Y Desarrollos SL Y Sociedades Dependientes</v>
          </cell>
          <cell r="X1291" t="str">
            <v>Existing Principal</v>
          </cell>
          <cell r="Y1291" t="str">
            <v>Exposure Below $1M; Do Not Score</v>
          </cell>
          <cell r="Z1291" t="str">
            <v>UNASSIGNED</v>
          </cell>
          <cell r="AA1291" t="str">
            <v>Spain</v>
          </cell>
          <cell r="AE1291" t="str">
            <v>Specialty Commercial</v>
          </cell>
          <cell r="AF1291" t="str">
            <v>Business Services</v>
          </cell>
        </row>
        <row r="1292">
          <cell r="T1292">
            <v>94621452</v>
          </cell>
          <cell r="U1292" t="str">
            <v>CELULOSE NIPO BRASILEIRA S/A - CENIBRA</v>
          </cell>
          <cell r="V1292">
            <v>256600</v>
          </cell>
          <cell r="W1292" t="str">
            <v>CELULOSE NIPO BRASILEIRA S/A - CENIBRA</v>
          </cell>
          <cell r="X1292" t="str">
            <v>Existing Principal</v>
          </cell>
          <cell r="Y1292" t="str">
            <v>Exposure Below $1M; Do Not Score</v>
          </cell>
          <cell r="Z1292" t="str">
            <v>UNASSIGNED</v>
          </cell>
          <cell r="AA1292" t="str">
            <v>Brazil</v>
          </cell>
          <cell r="AE1292" t="str">
            <v>Specialty Commercial</v>
          </cell>
          <cell r="AF1292" t="str">
            <v>Packaging Container &amp; Forest Products</v>
          </cell>
        </row>
        <row r="1293">
          <cell r="T1293">
            <v>94631052</v>
          </cell>
          <cell r="U1293" t="str">
            <v>Total Eren S.A.</v>
          </cell>
          <cell r="V1293">
            <v>256649</v>
          </cell>
          <cell r="W1293" t="str">
            <v>Total Eren S.A.</v>
          </cell>
          <cell r="X1293" t="str">
            <v>Existing Principal</v>
          </cell>
          <cell r="Y1293" t="str">
            <v>Exposure Below $1M; Do Not Score</v>
          </cell>
          <cell r="Z1293" t="str">
            <v>UNASSIGNED</v>
          </cell>
          <cell r="AA1293" t="str">
            <v>France</v>
          </cell>
          <cell r="AE1293" t="str">
            <v>Specialty Contract</v>
          </cell>
          <cell r="AF1293" t="str">
            <v>Electric, Gas &amp; Water Utilities</v>
          </cell>
        </row>
        <row r="1294">
          <cell r="T1294">
            <v>94631552</v>
          </cell>
          <cell r="U1294" t="str">
            <v>Ultrafertil S/A</v>
          </cell>
          <cell r="V1294">
            <v>256652</v>
          </cell>
          <cell r="W1294" t="str">
            <v>Ultrafertil S/A</v>
          </cell>
          <cell r="X1294" t="str">
            <v>Existing Principal</v>
          </cell>
          <cell r="Y1294" t="str">
            <v>Exposure Below $1M; Do Not Score</v>
          </cell>
          <cell r="Z1294" t="str">
            <v>UNASSIGNED</v>
          </cell>
          <cell r="AA1294" t="str">
            <v>Brazil</v>
          </cell>
          <cell r="AE1294" t="str">
            <v>Specialty Commercial</v>
          </cell>
          <cell r="AF1294" t="str">
            <v>Chemical Industry</v>
          </cell>
        </row>
        <row r="1295">
          <cell r="T1295">
            <v>104647052</v>
          </cell>
          <cell r="U1295" t="str">
            <v>Sherbrooke O.E.M. Ltd</v>
          </cell>
          <cell r="V1295">
            <v>257596</v>
          </cell>
          <cell r="W1295" t="str">
            <v>Sherbrooke O.E.M. Ltd</v>
          </cell>
          <cell r="X1295" t="str">
            <v>Existing Principal</v>
          </cell>
          <cell r="Y1295" t="str">
            <v>Exposure Below $1M; Do Not Score</v>
          </cell>
          <cell r="Z1295" t="str">
            <v>UNASSIGNED</v>
          </cell>
          <cell r="AA1295" t="str">
            <v>Canada</v>
          </cell>
          <cell r="AE1295" t="str">
            <v>Specialty Contract</v>
          </cell>
          <cell r="AF1295" t="str">
            <v>Machinery &amp; Industrial</v>
          </cell>
        </row>
        <row r="1296">
          <cell r="T1296">
            <v>104648852</v>
          </cell>
          <cell r="U1296" t="str">
            <v>Greenlane Renewables Inc.</v>
          </cell>
          <cell r="V1296">
            <v>257603</v>
          </cell>
          <cell r="W1296" t="str">
            <v>Greenlane Renewables Inc.</v>
          </cell>
          <cell r="X1296" t="str">
            <v>Existing Principal</v>
          </cell>
          <cell r="Y1296" t="str">
            <v>Exposure Below $1M; Do Not Score</v>
          </cell>
          <cell r="Z1296" t="str">
            <v>UTILITIES, ELECTRIC</v>
          </cell>
          <cell r="AA1296" t="str">
            <v>Canada</v>
          </cell>
          <cell r="AE1296" t="str">
            <v>Specialty Contract</v>
          </cell>
        </row>
        <row r="1297">
          <cell r="T1297">
            <v>104651852</v>
          </cell>
          <cell r="U1297" t="str">
            <v>Roterra Piling Ltd.</v>
          </cell>
          <cell r="V1297">
            <v>257621</v>
          </cell>
          <cell r="W1297" t="str">
            <v>Roterra Piling Ltd.</v>
          </cell>
          <cell r="X1297" t="str">
            <v>Existing Principal</v>
          </cell>
          <cell r="Y1297" t="str">
            <v>Score it</v>
          </cell>
          <cell r="Z1297" t="str">
            <v>CONSTRUCTION</v>
          </cell>
          <cell r="AA1297" t="str">
            <v>Canada</v>
          </cell>
          <cell r="AB1297" t="str">
            <v>CAN1303</v>
          </cell>
          <cell r="AC1297" t="str">
            <v>None - Private</v>
          </cell>
          <cell r="AE1297" t="str">
            <v>Specialty Contract</v>
          </cell>
        </row>
        <row r="1298">
          <cell r="T1298">
            <v>124630952</v>
          </cell>
          <cell r="U1298" t="str">
            <v>Mary Washington Healthcare</v>
          </cell>
          <cell r="V1298">
            <v>256739</v>
          </cell>
          <cell r="W1298" t="str">
            <v>Mary Washington Healthcare</v>
          </cell>
          <cell r="X1298" t="str">
            <v>Existing Principal</v>
          </cell>
          <cell r="Y1298" t="str">
            <v>Exposure Below $1M; Do Not Score</v>
          </cell>
          <cell r="Z1298" t="str">
            <v>Core Commercial - (Corporate) or (Individual, Estate, Probate)</v>
          </cell>
          <cell r="AA1298" t="str">
            <v>United States</v>
          </cell>
          <cell r="AB1298">
            <v>109911</v>
          </cell>
          <cell r="AD1298">
            <v>109911</v>
          </cell>
          <cell r="AE1298" t="str">
            <v>Core Commercial</v>
          </cell>
          <cell r="AF1298" t="str">
            <v>Unassigned</v>
          </cell>
        </row>
        <row r="1299">
          <cell r="T1299">
            <v>144630152</v>
          </cell>
          <cell r="U1299" t="str">
            <v>Groupe Lumenpulse Inc.</v>
          </cell>
          <cell r="V1299">
            <v>256843</v>
          </cell>
          <cell r="W1299" t="str">
            <v>Groupe Lumenpulse Inc.</v>
          </cell>
          <cell r="X1299" t="str">
            <v>Existing Principal</v>
          </cell>
          <cell r="Y1299" t="str">
            <v>Exposure Below $1M; Do Not Score</v>
          </cell>
          <cell r="Z1299" t="str">
            <v>UNASSIGNED</v>
          </cell>
          <cell r="AA1299" t="str">
            <v>Canada</v>
          </cell>
          <cell r="AE1299" t="str">
            <v>Specialty Contract</v>
          </cell>
          <cell r="AF1299" t="str">
            <v>Building Materials</v>
          </cell>
        </row>
        <row r="1300">
          <cell r="T1300">
            <v>144653452</v>
          </cell>
          <cell r="U1300" t="str">
            <v>ARCOR S.A.I.C</v>
          </cell>
          <cell r="V1300">
            <v>257833</v>
          </cell>
          <cell r="W1300" t="str">
            <v>ARCOR S.A.I.C</v>
          </cell>
          <cell r="X1300" t="str">
            <v>Existing Principal</v>
          </cell>
          <cell r="Y1300" t="str">
            <v>Exposure Below $1M; Do Not Score</v>
          </cell>
          <cell r="Z1300" t="str">
            <v>UNASSIGNED</v>
          </cell>
          <cell r="AA1300" t="str">
            <v>Argentina</v>
          </cell>
          <cell r="AE1300" t="str">
            <v>Specialty Commercial</v>
          </cell>
          <cell r="AF1300" t="str">
            <v>Food Processing &amp; Distribution</v>
          </cell>
        </row>
        <row r="1301">
          <cell r="T1301">
            <v>174647652</v>
          </cell>
          <cell r="U1301" t="str">
            <v>Dr. Martens AirWair USA LLC</v>
          </cell>
          <cell r="V1301">
            <v>257958</v>
          </cell>
          <cell r="W1301" t="str">
            <v>Dr. Martens AirWair USA LLC</v>
          </cell>
          <cell r="X1301" t="str">
            <v>Existing Principal</v>
          </cell>
          <cell r="Y1301" t="str">
            <v>Exposure Below $1M; Do Not Score</v>
          </cell>
          <cell r="Z1301" t="str">
            <v>APPAREL &amp; SHOES</v>
          </cell>
          <cell r="AA1301" t="str">
            <v>United States</v>
          </cell>
          <cell r="AB1301">
            <v>257958</v>
          </cell>
          <cell r="AE1301" t="str">
            <v>Core Commercial</v>
          </cell>
          <cell r="AF1301" t="str">
            <v>Unassigned</v>
          </cell>
        </row>
        <row r="1302">
          <cell r="T1302">
            <v>174653752</v>
          </cell>
          <cell r="U1302" t="str">
            <v>The Dennis Group, Inc. and Subsidiaries</v>
          </cell>
          <cell r="V1302">
            <v>257997</v>
          </cell>
          <cell r="W1302" t="str">
            <v>The Dennis Group, Inc. and Subsidiaries</v>
          </cell>
          <cell r="X1302" t="str">
            <v>Existing Principal</v>
          </cell>
          <cell r="Y1302" t="str">
            <v>Exposure Below $1M; Do Not Score</v>
          </cell>
          <cell r="Z1302" t="str">
            <v>Core Commercial - (Corporate) or (Individual, Estate, Probate)</v>
          </cell>
          <cell r="AA1302" t="str">
            <v>United States</v>
          </cell>
          <cell r="AB1302">
            <v>257997</v>
          </cell>
          <cell r="AE1302" t="str">
            <v>Specialty Contract</v>
          </cell>
          <cell r="AF1302" t="str">
            <v>Engineering &amp; Construction</v>
          </cell>
        </row>
        <row r="1303">
          <cell r="T1303">
            <v>194646852</v>
          </cell>
          <cell r="U1303" t="str">
            <v>Indiana Seguros S/A</v>
          </cell>
          <cell r="V1303">
            <v>258052</v>
          </cell>
          <cell r="W1303" t="str">
            <v>Indiana Seguros S/A</v>
          </cell>
          <cell r="X1303" t="str">
            <v>Existing Principal</v>
          </cell>
          <cell r="Y1303" t="str">
            <v>Exposure Below $1M; Do Not Score</v>
          </cell>
          <cell r="Z1303" t="str">
            <v>FINANCE COMPANIES</v>
          </cell>
          <cell r="AA1303" t="str">
            <v>Brazil</v>
          </cell>
          <cell r="AB1303" t="str">
            <v>BRZ1245</v>
          </cell>
          <cell r="AD1303">
            <v>291325</v>
          </cell>
          <cell r="AE1303" t="str">
            <v>Specialty Commercial</v>
          </cell>
          <cell r="AF1303" t="str">
            <v>Insurance &amp; Financial Services</v>
          </cell>
        </row>
        <row r="1304">
          <cell r="T1304">
            <v>204635952</v>
          </cell>
          <cell r="U1304" t="str">
            <v>COMPA IA MINERA DO A INES DE COLLAHUASI SCM</v>
          </cell>
          <cell r="V1304">
            <v>257042</v>
          </cell>
          <cell r="W1304" t="str">
            <v>COMPA IA MINERA DO A INES DE COLLAHUASI SCM</v>
          </cell>
          <cell r="X1304" t="str">
            <v>Existing Principal</v>
          </cell>
          <cell r="Y1304" t="str">
            <v>Exposure Below $1M; Do Not Score</v>
          </cell>
          <cell r="Z1304" t="str">
            <v>UNASSIGNED</v>
          </cell>
          <cell r="AA1304" t="str">
            <v>Chile</v>
          </cell>
          <cell r="AE1304" t="str">
            <v>Specialty Contract</v>
          </cell>
          <cell r="AF1304" t="str">
            <v>Metals &amp; Mining Industry</v>
          </cell>
        </row>
        <row r="1305">
          <cell r="T1305">
            <v>412107842</v>
          </cell>
          <cell r="U1305" t="str">
            <v>Sociedad Concesionaria Metropolitana de Salud S.A</v>
          </cell>
          <cell r="V1305">
            <v>209104</v>
          </cell>
          <cell r="W1305" t="str">
            <v>Meridiam Infrastructure North America Fund II</v>
          </cell>
          <cell r="X1305" t="str">
            <v>Existing Principal</v>
          </cell>
          <cell r="Y1305" t="str">
            <v>Exposure Below $1M; Do Not Score</v>
          </cell>
          <cell r="Z1305" t="str">
            <v>UNASSIGNED</v>
          </cell>
          <cell r="AA1305" t="str">
            <v>Italy</v>
          </cell>
          <cell r="AE1305" t="str">
            <v>Specialty Contract</v>
          </cell>
          <cell r="AF1305" t="str">
            <v>Insurance &amp; Financial Services</v>
          </cell>
        </row>
        <row r="1306">
          <cell r="T1306">
            <v>462106042</v>
          </cell>
          <cell r="U1306" t="str">
            <v>Commonwealth Brewery Ltd</v>
          </cell>
          <cell r="V1306">
            <v>209369</v>
          </cell>
          <cell r="W1306" t="str">
            <v>Commonwealth Brewery Ltd</v>
          </cell>
          <cell r="X1306" t="str">
            <v>Existing Principal</v>
          </cell>
          <cell r="Y1306" t="str">
            <v>Exposure Below $1M; Do Not Score</v>
          </cell>
          <cell r="Z1306" t="str">
            <v>UNASSIGNED</v>
          </cell>
          <cell r="AA1306" t="str">
            <v>Bahamas</v>
          </cell>
          <cell r="AE1306" t="str">
            <v>Specialty Commercial</v>
          </cell>
          <cell r="AF1306" t="str">
            <v>Beverage Industry</v>
          </cell>
        </row>
        <row r="1307">
          <cell r="T1307">
            <v>551874342</v>
          </cell>
          <cell r="U1307" t="str">
            <v>Grupo Hyc S.A. de C.V.</v>
          </cell>
          <cell r="V1307">
            <v>202619</v>
          </cell>
          <cell r="W1307" t="str">
            <v>Grupo Hyc S.A. de C.V.</v>
          </cell>
          <cell r="X1307" t="str">
            <v>Existing Principal</v>
          </cell>
          <cell r="Y1307" t="str">
            <v>Exposure Below $1M; Do Not Score</v>
          </cell>
          <cell r="Z1307" t="str">
            <v>UNASSIGNED</v>
          </cell>
          <cell r="AA1307" t="str">
            <v>Mexico</v>
          </cell>
          <cell r="AE1307" t="str">
            <v>Specialty Contract</v>
          </cell>
          <cell r="AF1307" t="str">
            <v>Engineering &amp; Construction</v>
          </cell>
        </row>
        <row r="1308">
          <cell r="T1308">
            <v>661908042</v>
          </cell>
          <cell r="U1308" t="str">
            <v>TE Subsea Commuications</v>
          </cell>
          <cell r="V1308">
            <v>204176</v>
          </cell>
          <cell r="W1308" t="str">
            <v>Crown Subsea Communications Holding, Inc.</v>
          </cell>
          <cell r="X1308" t="str">
            <v>Existing Principal</v>
          </cell>
          <cell r="Y1308" t="str">
            <v>Score it</v>
          </cell>
          <cell r="Z1308" t="str">
            <v>TELEPHONE</v>
          </cell>
          <cell r="AA1308" t="str">
            <v>United States</v>
          </cell>
          <cell r="AB1308">
            <v>204176</v>
          </cell>
          <cell r="AD1308">
            <v>204176</v>
          </cell>
          <cell r="AE1308" t="str">
            <v>Core Commercial</v>
          </cell>
          <cell r="AF1308" t="str">
            <v>Telecom Equipment &amp; Utility Services</v>
          </cell>
        </row>
        <row r="1309">
          <cell r="T1309">
            <v>684566652</v>
          </cell>
          <cell r="U1309" t="str">
            <v>Ingenieria y Construccion Sigdo Koppers S.A.</v>
          </cell>
          <cell r="V1309">
            <v>213583</v>
          </cell>
          <cell r="W1309" t="str">
            <v>Ingenieria y Construccion Sigdo Koppers S.A.</v>
          </cell>
          <cell r="X1309" t="str">
            <v>Existing Principal</v>
          </cell>
          <cell r="Y1309" t="str">
            <v>Exposure Below $1M; Do Not Score</v>
          </cell>
          <cell r="Z1309" t="str">
            <v>UNASSIGNED</v>
          </cell>
          <cell r="AA1309" t="str">
            <v>Chile</v>
          </cell>
          <cell r="AE1309" t="str">
            <v>Specialty Contract</v>
          </cell>
          <cell r="AF1309" t="str">
            <v>Engineering &amp; Construction</v>
          </cell>
        </row>
        <row r="1310">
          <cell r="T1310">
            <v>684571652</v>
          </cell>
          <cell r="U1310" t="str">
            <v>Grupo Promotor Impulsor S.A.P.I. de C.V.</v>
          </cell>
          <cell r="V1310">
            <v>201162</v>
          </cell>
          <cell r="W1310" t="str">
            <v>Grupo Promotor Impulsor, S.A.P.I de C.V.</v>
          </cell>
          <cell r="X1310" t="str">
            <v>Existing Principal</v>
          </cell>
          <cell r="Y1310" t="str">
            <v>Exposure Below $1M; Do Not Score</v>
          </cell>
          <cell r="Z1310" t="str">
            <v>UNASSIGNED</v>
          </cell>
          <cell r="AA1310" t="str">
            <v>Mexico</v>
          </cell>
          <cell r="AE1310" t="str">
            <v>Specialty Contract</v>
          </cell>
          <cell r="AF1310" t="str">
            <v>Business Services</v>
          </cell>
        </row>
        <row r="1311">
          <cell r="T1311">
            <v>921764842</v>
          </cell>
          <cell r="U1311" t="str">
            <v>AT&amp;T Telecom Holdings, S. de R.L. de C.V.</v>
          </cell>
          <cell r="V1311">
            <v>208391</v>
          </cell>
          <cell r="W1311" t="str">
            <v>AT&amp;T Telecom Holdings, S. de R.L. de C.V.</v>
          </cell>
          <cell r="X1311" t="str">
            <v>Existing Principal</v>
          </cell>
          <cell r="Y1311" t="str">
            <v>Exposure Below $1M; Do Not Score</v>
          </cell>
          <cell r="Z1311" t="str">
            <v>UNASSIGNED</v>
          </cell>
          <cell r="AA1311" t="str">
            <v>Mexico</v>
          </cell>
          <cell r="AE1311" t="str">
            <v>Specialty Commercial</v>
          </cell>
          <cell r="AF1311" t="str">
            <v>Telecom Equipment &amp; Utility Services</v>
          </cell>
        </row>
        <row r="1312">
          <cell r="T1312">
            <v>999861812</v>
          </cell>
          <cell r="U1312" t="str">
            <v>Compass Minerals Am rica do Sul Ind stria e Com rcio S/A</v>
          </cell>
          <cell r="X1312" t="str">
            <v>Existing Principal</v>
          </cell>
          <cell r="Y1312" t="str">
            <v>Exposure Below $1M; Do Not Score</v>
          </cell>
          <cell r="Z1312" t="str">
            <v>UNASSIGNED</v>
          </cell>
          <cell r="AA1312" t="str">
            <v>Brazil</v>
          </cell>
          <cell r="AE1312" t="str">
            <v>Specialty Commercial</v>
          </cell>
          <cell r="AF1312" t="str">
            <v>Chemical Industry</v>
          </cell>
        </row>
        <row r="1313">
          <cell r="T1313">
            <v>999861921</v>
          </cell>
          <cell r="U1313" t="str">
            <v>Petroreconcavo S/A</v>
          </cell>
          <cell r="V1313">
            <v>259044</v>
          </cell>
          <cell r="W1313" t="str">
            <v>Petroreconcavo S/A</v>
          </cell>
          <cell r="X1313" t="str">
            <v>Existing Principal</v>
          </cell>
          <cell r="Y1313" t="str">
            <v>Exposure Below $1M; Do Not Score</v>
          </cell>
          <cell r="Z1313" t="str">
            <v>UNASSIGNED</v>
          </cell>
          <cell r="AA1313" t="str">
            <v>Brazil</v>
          </cell>
          <cell r="AE1313" t="str">
            <v>Specialty Commercial</v>
          </cell>
          <cell r="AF1313" t="str">
            <v>Oil, Gas &amp; Coal Expl/Prod</v>
          </cell>
        </row>
        <row r="1314">
          <cell r="T1314">
            <v>999863531</v>
          </cell>
          <cell r="U1314" t="str">
            <v>ATACAMA MINERALS CHILE, S.C.M.</v>
          </cell>
          <cell r="V1314">
            <v>259189</v>
          </cell>
          <cell r="W1314" t="str">
            <v>ATACAMA MINERALS CHILE, S.C.M.</v>
          </cell>
          <cell r="X1314" t="str">
            <v>Existing Principal</v>
          </cell>
          <cell r="Y1314" t="str">
            <v>Exposure Below $1M; Do Not Score</v>
          </cell>
          <cell r="Z1314" t="str">
            <v>UNASSIGNED</v>
          </cell>
          <cell r="AA1314" t="str">
            <v>Chile</v>
          </cell>
          <cell r="AE1314" t="str">
            <v>Specialty Contract</v>
          </cell>
          <cell r="AF1314" t="str">
            <v>Metals &amp; Mining Industry</v>
          </cell>
        </row>
        <row r="1315">
          <cell r="T1315">
            <v>999863957</v>
          </cell>
          <cell r="U1315" t="str">
            <v>IGSA, S.A. de C.V.</v>
          </cell>
          <cell r="V1315">
            <v>259232</v>
          </cell>
          <cell r="W1315" t="str">
            <v>Grupo Industrial IGSA, S.A. de C.V.</v>
          </cell>
          <cell r="X1315" t="str">
            <v>Existing Principal</v>
          </cell>
          <cell r="Y1315" t="str">
            <v>Exposure Below $1M; Do Not Score</v>
          </cell>
          <cell r="Z1315" t="str">
            <v>BUSINESS PRODUCTS WHSL</v>
          </cell>
          <cell r="AA1315" t="str">
            <v>Mexico</v>
          </cell>
          <cell r="AB1315">
            <v>259232</v>
          </cell>
          <cell r="AC1315" t="str">
            <v>None - Private</v>
          </cell>
          <cell r="AE1315" t="str">
            <v>Specialty Commercial</v>
          </cell>
        </row>
        <row r="1316">
          <cell r="T1316">
            <v>999864333</v>
          </cell>
          <cell r="U1316" t="str">
            <v>NEC Chile SA</v>
          </cell>
          <cell r="V1316">
            <v>259255</v>
          </cell>
          <cell r="W1316" t="str">
            <v>NEC Chile SA</v>
          </cell>
          <cell r="X1316" t="str">
            <v>Existing Principal</v>
          </cell>
          <cell r="Y1316" t="str">
            <v>Exposure Below $1M; Do Not Score</v>
          </cell>
          <cell r="Z1316" t="str">
            <v>UNASSIGNED</v>
          </cell>
          <cell r="AA1316" t="str">
            <v>Chile</v>
          </cell>
          <cell r="AE1316" t="str">
            <v>Specialty Commercial</v>
          </cell>
          <cell r="AF1316" t="str">
            <v>Electronics &amp; Semiconductor</v>
          </cell>
        </row>
        <row r="1317">
          <cell r="T1317">
            <v>999864574</v>
          </cell>
          <cell r="U1317" t="str">
            <v>Polaris Shipping Co., Ltd.</v>
          </cell>
          <cell r="V1317">
            <v>259287</v>
          </cell>
          <cell r="W1317" t="str">
            <v>Polaris Shipping Co., Ltd.</v>
          </cell>
          <cell r="X1317" t="str">
            <v>Existing Principal</v>
          </cell>
          <cell r="Y1317" t="str">
            <v>Exposure Below $1M; Do Not Score</v>
          </cell>
          <cell r="Z1317" t="str">
            <v>UNASSIGNED</v>
          </cell>
          <cell r="AA1317" t="str">
            <v>Korea</v>
          </cell>
          <cell r="AE1317" t="str">
            <v>Core Commercial</v>
          </cell>
          <cell r="AF1317" t="str">
            <v>Rail, Trucking &amp; Transport Services</v>
          </cell>
        </row>
        <row r="1318">
          <cell r="T1318">
            <v>999864638</v>
          </cell>
          <cell r="U1318" t="str">
            <v>King Creek Enterprises Ltd.</v>
          </cell>
          <cell r="V1318">
            <v>259302</v>
          </cell>
          <cell r="W1318" t="str">
            <v>King Creek Enterprises Ltd.</v>
          </cell>
          <cell r="X1318" t="str">
            <v>Existing Principal</v>
          </cell>
          <cell r="Y1318" t="str">
            <v>Exposure Below $1M; Do Not Score</v>
          </cell>
          <cell r="Z1318" t="str">
            <v>CONSTRUCTION</v>
          </cell>
          <cell r="AA1318" t="str">
            <v>Canada</v>
          </cell>
          <cell r="AB1318" t="str">
            <v>CAN1233</v>
          </cell>
          <cell r="AC1318" t="str">
            <v>None - Private</v>
          </cell>
          <cell r="AE1318" t="str">
            <v>Specialty Contract</v>
          </cell>
        </row>
        <row r="1319">
          <cell r="T1319">
            <v>999865772</v>
          </cell>
          <cell r="U1319" t="str">
            <v>Grupo Industrial IGSA, S.A. de C.V.</v>
          </cell>
          <cell r="V1319">
            <v>259232</v>
          </cell>
          <cell r="W1319" t="str">
            <v>Grupo Industrial IGSA, S.A. de C.V.</v>
          </cell>
          <cell r="X1319" t="str">
            <v>Existing Principal</v>
          </cell>
          <cell r="Y1319" t="str">
            <v>Exposure Below $1M; Do Not Score</v>
          </cell>
          <cell r="Z1319" t="str">
            <v>BUSINESS PRODUCTS WHSL</v>
          </cell>
          <cell r="AA1319" t="str">
            <v>Mexico</v>
          </cell>
          <cell r="AB1319">
            <v>259232</v>
          </cell>
          <cell r="AC1319" t="str">
            <v>None - Private</v>
          </cell>
          <cell r="AE1319" t="str">
            <v>Specialty Commercial</v>
          </cell>
        </row>
        <row r="1320">
          <cell r="T1320">
            <v>999865797</v>
          </cell>
          <cell r="U1320" t="str">
            <v>MPC Kinetic Holdings Pty Ltd</v>
          </cell>
          <cell r="V1320">
            <v>259388</v>
          </cell>
          <cell r="W1320" t="str">
            <v>MPC Kinetic Holdings Pty Ltd</v>
          </cell>
          <cell r="X1320" t="str">
            <v>Existing Principal</v>
          </cell>
          <cell r="Y1320" t="str">
            <v>Exposure Below $1M; Do Not Score</v>
          </cell>
          <cell r="Z1320" t="str">
            <v/>
          </cell>
          <cell r="AA1320" t="str">
            <v>Australia</v>
          </cell>
          <cell r="AE1320" t="str">
            <v>Specialty Contract</v>
          </cell>
        </row>
        <row r="1321">
          <cell r="T1321">
            <v>999865798</v>
          </cell>
          <cell r="U1321" t="str">
            <v>MPC Group Holdings Pty Ltd</v>
          </cell>
          <cell r="V1321">
            <v>259388</v>
          </cell>
          <cell r="W1321" t="str">
            <v>MPC Kinetic Holdings Pty Ltd</v>
          </cell>
          <cell r="X1321" t="str">
            <v>Existing Principal</v>
          </cell>
          <cell r="Y1321" t="str">
            <v>Exposure Below $1M; Do Not Score</v>
          </cell>
          <cell r="Z1321" t="str">
            <v/>
          </cell>
          <cell r="AA1321" t="str">
            <v>Australia</v>
          </cell>
          <cell r="AE1321" t="str">
            <v>Specialty Contract</v>
          </cell>
        </row>
        <row r="1322">
          <cell r="T1322">
            <v>999866475</v>
          </cell>
          <cell r="U1322" t="str">
            <v>Gestion ADC (1996) Inc.</v>
          </cell>
          <cell r="V1322">
            <v>259458</v>
          </cell>
          <cell r="W1322" t="str">
            <v>Gestion ADC (1996) Inc.</v>
          </cell>
          <cell r="X1322" t="str">
            <v>Existing Principal</v>
          </cell>
          <cell r="Y1322" t="str">
            <v>Score it</v>
          </cell>
          <cell r="Z1322" t="str">
            <v>CONSUMER SERVICES</v>
          </cell>
          <cell r="AA1322" t="str">
            <v>Canada</v>
          </cell>
          <cell r="AB1322" t="str">
            <v>CAN1280</v>
          </cell>
          <cell r="AD1322">
            <v>302989</v>
          </cell>
          <cell r="AE1322" t="str">
            <v>Specialty Contract</v>
          </cell>
          <cell r="AF1322" t="str">
            <v>Business Services</v>
          </cell>
        </row>
        <row r="1323">
          <cell r="T1323">
            <v>999866715</v>
          </cell>
          <cell r="U1323" t="str">
            <v>Le Groupe G nitique Inc.</v>
          </cell>
          <cell r="V1323">
            <v>259486</v>
          </cell>
          <cell r="W1323" t="str">
            <v>Le Groupe G nitique Inc.</v>
          </cell>
          <cell r="X1323" t="str">
            <v>Existing Principal</v>
          </cell>
          <cell r="Y1323" t="str">
            <v>Exposure Below $1M; Do Not Score</v>
          </cell>
          <cell r="Z1323" t="str">
            <v>UNASSIGNED</v>
          </cell>
          <cell r="AA1323" t="str">
            <v>Canada</v>
          </cell>
          <cell r="AE1323" t="str">
            <v>Specialty Contract</v>
          </cell>
          <cell r="AF1323" t="str">
            <v>Engineering &amp; Construction</v>
          </cell>
        </row>
        <row r="1324">
          <cell r="T1324">
            <v>999866921</v>
          </cell>
          <cell r="U1324" t="str">
            <v>Fort Garry Fire Trucks Ltd.</v>
          </cell>
          <cell r="V1324">
            <v>259502</v>
          </cell>
          <cell r="W1324" t="str">
            <v>Fort Garry Fire Trucks Ltd.</v>
          </cell>
          <cell r="X1324" t="str">
            <v>Existing Principal</v>
          </cell>
          <cell r="Y1324" t="str">
            <v>Score it</v>
          </cell>
          <cell r="Z1324" t="str">
            <v>TRANSPORTATION EQUIPMENT</v>
          </cell>
          <cell r="AA1324" t="str">
            <v>Canada</v>
          </cell>
          <cell r="AB1324" t="str">
            <v>CAN1243</v>
          </cell>
          <cell r="AD1324">
            <v>302555</v>
          </cell>
          <cell r="AE1324" t="str">
            <v>Specialty Contract</v>
          </cell>
          <cell r="AF1324" t="str">
            <v>Automotive / Auto Parts MFG</v>
          </cell>
        </row>
        <row r="1325">
          <cell r="T1325">
            <v>999867314</v>
          </cell>
          <cell r="U1325" t="str">
            <v>Canadian Royalties Inc.</v>
          </cell>
          <cell r="V1325">
            <v>259542</v>
          </cell>
          <cell r="W1325" t="str">
            <v>Canadian Royalties Inc.</v>
          </cell>
          <cell r="X1325" t="str">
            <v>Existing Principal</v>
          </cell>
          <cell r="Y1325" t="str">
            <v>Exposure Below $1M; Do Not Score</v>
          </cell>
          <cell r="Z1325" t="str">
            <v>UNASSIGNED</v>
          </cell>
          <cell r="AA1325" t="str">
            <v>Canada</v>
          </cell>
          <cell r="AE1325" t="str">
            <v>Specialty Commercial</v>
          </cell>
          <cell r="AF1325" t="str">
            <v>Metals &amp; Mining Industry</v>
          </cell>
        </row>
        <row r="1326">
          <cell r="T1326">
            <v>999867857</v>
          </cell>
          <cell r="U1326" t="str">
            <v>Domingos Costa Industrias Alimenticias S/A</v>
          </cell>
          <cell r="V1326">
            <v>259592</v>
          </cell>
          <cell r="W1326" t="str">
            <v>Domingos Costa Industrias Alimenticias S/A</v>
          </cell>
          <cell r="X1326" t="str">
            <v>Existing Principal</v>
          </cell>
          <cell r="Y1326" t="str">
            <v>Exposure Below $1M; Do Not Score</v>
          </cell>
          <cell r="Z1326" t="str">
            <v>FOOD &amp; BEVERAGE</v>
          </cell>
          <cell r="AA1326" t="str">
            <v>Brazil</v>
          </cell>
          <cell r="AE1326" t="str">
            <v>Specialty Commercial</v>
          </cell>
          <cell r="AF1326" t="str">
            <v>Food Processing &amp; Distribution</v>
          </cell>
        </row>
        <row r="1327">
          <cell r="T1327">
            <v>999868286</v>
          </cell>
          <cell r="U1327" t="str">
            <v>Fitesa S.A</v>
          </cell>
          <cell r="V1327">
            <v>259626</v>
          </cell>
          <cell r="W1327" t="str">
            <v>Fitesa S.A</v>
          </cell>
          <cell r="X1327" t="str">
            <v>Existing Principal</v>
          </cell>
          <cell r="Y1327" t="str">
            <v>Exposure Below $1M; Do Not Score</v>
          </cell>
          <cell r="Z1327" t="str">
            <v>UNASSIGNED</v>
          </cell>
          <cell r="AA1327" t="str">
            <v>Brazil</v>
          </cell>
          <cell r="AE1327" t="str">
            <v>Specialty Commercial</v>
          </cell>
          <cell r="AF1327" t="str">
            <v>Machinery &amp; Industrial</v>
          </cell>
        </row>
        <row r="1328">
          <cell r="T1328">
            <v>999868610</v>
          </cell>
          <cell r="U1328" t="str">
            <v>Grupo Inversiones Arteizo, S.L. y Sociedades Dependientes</v>
          </cell>
          <cell r="V1328">
            <v>259657</v>
          </cell>
          <cell r="W1328" t="str">
            <v>Grupo Inversiones Arteixo, S.L. y  Sociedades Dependientes</v>
          </cell>
          <cell r="X1328" t="str">
            <v>Existing Principal</v>
          </cell>
          <cell r="Y1328" t="str">
            <v>Exposure Below $1M; Do Not Score</v>
          </cell>
          <cell r="Z1328" t="str">
            <v>UNASSIGNED</v>
          </cell>
          <cell r="AA1328" t="str">
            <v>Spain</v>
          </cell>
          <cell r="AE1328" t="str">
            <v>Specialty Contract</v>
          </cell>
          <cell r="AF1328" t="str">
            <v>Business Services</v>
          </cell>
        </row>
        <row r="1329">
          <cell r="T1329">
            <v>999868680</v>
          </cell>
          <cell r="U1329" t="str">
            <v>Pieridae Energy Limited</v>
          </cell>
          <cell r="V1329">
            <v>259663</v>
          </cell>
          <cell r="W1329" t="str">
            <v>Pieridae Energy Limited</v>
          </cell>
          <cell r="X1329" t="str">
            <v>Existing Principal</v>
          </cell>
          <cell r="Y1329" t="str">
            <v>Exposure Below $1M; Do Not Score</v>
          </cell>
          <cell r="Z1329" t="str">
            <v>UNASSIGNED</v>
          </cell>
          <cell r="AA1329" t="str">
            <v>Canada</v>
          </cell>
          <cell r="AE1329" t="str">
            <v>Specialty Commercial</v>
          </cell>
          <cell r="AF1329" t="str">
            <v>Oil, Gas &amp; Coal Expl/Prod</v>
          </cell>
        </row>
        <row r="1330">
          <cell r="T1330">
            <v>999869023</v>
          </cell>
          <cell r="U1330" t="str">
            <v>Sierra Gorda SCM</v>
          </cell>
          <cell r="V1330">
            <v>259696</v>
          </cell>
          <cell r="W1330" t="str">
            <v>Sierra Gorda SCM</v>
          </cell>
          <cell r="X1330" t="str">
            <v>Existing Principal</v>
          </cell>
          <cell r="Y1330" t="str">
            <v>Exposure Below $1M; Do Not Score</v>
          </cell>
          <cell r="Z1330" t="str">
            <v>UNASSIGNED</v>
          </cell>
          <cell r="AA1330" t="str">
            <v>Chile</v>
          </cell>
          <cell r="AE1330" t="str">
            <v>Specialty Contract</v>
          </cell>
          <cell r="AF1330" t="str">
            <v>Metals &amp; Mining Industry</v>
          </cell>
        </row>
        <row r="1331">
          <cell r="T1331">
            <v>999869099</v>
          </cell>
          <cell r="U1331" t="str">
            <v>SCM Minera Lumina Copper Chile</v>
          </cell>
          <cell r="V1331">
            <v>259700</v>
          </cell>
          <cell r="W1331" t="str">
            <v>SCM Minera Lumina Copper Chile</v>
          </cell>
          <cell r="X1331" t="str">
            <v>Existing Principal</v>
          </cell>
          <cell r="Y1331" t="str">
            <v>Exposure Below $1M; Do Not Score</v>
          </cell>
          <cell r="Z1331" t="str">
            <v>UNASSIGNED</v>
          </cell>
          <cell r="AA1331" t="str">
            <v>Chile</v>
          </cell>
          <cell r="AE1331" t="str">
            <v>Specialty Contract</v>
          </cell>
          <cell r="AF1331" t="str">
            <v>Metals &amp; Mining Industry</v>
          </cell>
        </row>
        <row r="1332">
          <cell r="T1332">
            <v>999869318</v>
          </cell>
          <cell r="U1332" t="str">
            <v>Obras Subterraneas S.A, Agencia en Chile y Filial</v>
          </cell>
          <cell r="V1332">
            <v>208563</v>
          </cell>
          <cell r="W1332" t="str">
            <v>Obras Subterraneas S.A.</v>
          </cell>
          <cell r="X1332" t="str">
            <v>Existing Principal</v>
          </cell>
          <cell r="Y1332" t="str">
            <v>Exposure Below $1M; Do Not Score</v>
          </cell>
          <cell r="Z1332" t="str">
            <v>UNASSIGNED</v>
          </cell>
          <cell r="AA1332" t="str">
            <v>Chile</v>
          </cell>
          <cell r="AE1332" t="str">
            <v>Specialty Contract</v>
          </cell>
          <cell r="AF1332" t="str">
            <v>Engineering &amp; Construction</v>
          </cell>
        </row>
        <row r="1333">
          <cell r="T1333">
            <v>999869512</v>
          </cell>
          <cell r="U1333" t="str">
            <v>Technisys S.A. Argentina</v>
          </cell>
          <cell r="V1333">
            <v>259737</v>
          </cell>
          <cell r="W1333" t="str">
            <v>Technisys S.A.</v>
          </cell>
          <cell r="X1333" t="str">
            <v>Existing Principal</v>
          </cell>
          <cell r="Y1333" t="str">
            <v>Exposure Below $1M; Do Not Score</v>
          </cell>
          <cell r="Z1333" t="str">
            <v>UNASSIGNED</v>
          </cell>
          <cell r="AA1333" t="str">
            <v>Argentina</v>
          </cell>
          <cell r="AE1333" t="str">
            <v>Specialty Commercial</v>
          </cell>
          <cell r="AF1333" t="str">
            <v>Insurance &amp; Financial Services</v>
          </cell>
        </row>
        <row r="1334">
          <cell r="T1334">
            <v>999870277</v>
          </cell>
          <cell r="U1334" t="str">
            <v>Edyce Metalurgica S.A.</v>
          </cell>
          <cell r="V1334">
            <v>259793</v>
          </cell>
          <cell r="W1334" t="str">
            <v>Edyce S.A y Filiales</v>
          </cell>
          <cell r="X1334" t="str">
            <v>Existing Principal</v>
          </cell>
          <cell r="Y1334" t="str">
            <v>Exposure Below $1M; Do Not Score</v>
          </cell>
          <cell r="Z1334" t="str">
            <v>UNASSIGNED</v>
          </cell>
          <cell r="AA1334" t="str">
            <v>Chile</v>
          </cell>
          <cell r="AE1334" t="str">
            <v>Specialty Contract</v>
          </cell>
          <cell r="AF1334" t="str">
            <v>Engineering &amp; Construction</v>
          </cell>
        </row>
        <row r="1335">
          <cell r="T1335">
            <v>999870487</v>
          </cell>
          <cell r="U1335" t="str">
            <v>Technisys S.A Luxembourg</v>
          </cell>
          <cell r="V1335">
            <v>259737</v>
          </cell>
          <cell r="W1335" t="str">
            <v>Technisys S.A.</v>
          </cell>
          <cell r="X1335" t="str">
            <v>Existing Principal</v>
          </cell>
          <cell r="Y1335" t="str">
            <v>Exposure Below $1M; Do Not Score</v>
          </cell>
          <cell r="Z1335" t="str">
            <v>UNASSIGNED</v>
          </cell>
          <cell r="AA1335" t="str">
            <v>Luxembourg</v>
          </cell>
          <cell r="AE1335" t="str">
            <v>Specialty Commercial</v>
          </cell>
          <cell r="AF1335" t="str">
            <v>Insurance &amp; Financial Services</v>
          </cell>
        </row>
        <row r="1336">
          <cell r="T1336">
            <v>999871010</v>
          </cell>
          <cell r="U1336" t="str">
            <v>3D Data Com</v>
          </cell>
          <cell r="V1336">
            <v>259867</v>
          </cell>
          <cell r="W1336" t="str">
            <v>3D Data Com</v>
          </cell>
          <cell r="X1336" t="str">
            <v>Existing Principal</v>
          </cell>
          <cell r="Y1336" t="str">
            <v>Exposure Below $1M; Do Not Score</v>
          </cell>
          <cell r="Z1336" t="str">
            <v>UNASSIGNED</v>
          </cell>
          <cell r="AA1336" t="str">
            <v>United States</v>
          </cell>
          <cell r="AE1336" t="str">
            <v>Specialty Contract</v>
          </cell>
          <cell r="AF1336" t="str">
            <v>Engineering &amp; Construction</v>
          </cell>
        </row>
        <row r="1337">
          <cell r="T1337">
            <v>999872277</v>
          </cell>
          <cell r="U1337" t="str">
            <v>EDP RENOVAVEIS BRASIL SA</v>
          </cell>
          <cell r="V1337">
            <v>259982</v>
          </cell>
          <cell r="W1337" t="str">
            <v>EDP RENOVAVEIS BRASIL SA</v>
          </cell>
          <cell r="X1337" t="str">
            <v>Existing Principal</v>
          </cell>
          <cell r="Y1337" t="str">
            <v>Exposure Below $1M; Do Not Score</v>
          </cell>
          <cell r="Z1337" t="str">
            <v>UNASSIGNED</v>
          </cell>
          <cell r="AA1337" t="str">
            <v>Brazil</v>
          </cell>
          <cell r="AE1337" t="str">
            <v>Specialty Commercial</v>
          </cell>
          <cell r="AF1337" t="str">
            <v>Electric, Gas &amp; Water Utilities</v>
          </cell>
        </row>
        <row r="1338">
          <cell r="T1338">
            <v>536478112</v>
          </cell>
          <cell r="U1338" t="str">
            <v>Foran Equipment Limited</v>
          </cell>
          <cell r="V1338">
            <v>186751</v>
          </cell>
          <cell r="W1338" t="str">
            <v>Foran Equipment Limited</v>
          </cell>
          <cell r="X1338" t="str">
            <v>Existing Principal</v>
          </cell>
          <cell r="Y1338" t="str">
            <v>Exposure Below $1M; Do Not Score</v>
          </cell>
          <cell r="Z1338" t="str">
            <v>CONSTRUCTION MATERIALS</v>
          </cell>
          <cell r="AA1338" t="str">
            <v>Canada</v>
          </cell>
          <cell r="AB1338" t="str">
            <v>CAN1092</v>
          </cell>
          <cell r="AD1338">
            <v>186751</v>
          </cell>
          <cell r="AE1338" t="str">
            <v>Core Contract</v>
          </cell>
          <cell r="AF1338" t="str">
            <v>Building Materials</v>
          </cell>
        </row>
        <row r="1339">
          <cell r="T1339">
            <v>59208532</v>
          </cell>
          <cell r="U1339" t="str">
            <v>Cox Mechanical Ltd</v>
          </cell>
          <cell r="V1339">
            <v>193131</v>
          </cell>
          <cell r="W1339" t="str">
            <v>Cox Mechanical Ltd</v>
          </cell>
          <cell r="X1339" t="str">
            <v>Existing Principal</v>
          </cell>
          <cell r="Y1339" t="str">
            <v>Exposure Below $1M; Do Not Score</v>
          </cell>
          <cell r="Z1339" t="str">
            <v>UNASSIGNED</v>
          </cell>
          <cell r="AA1339" t="str">
            <v>Canada</v>
          </cell>
          <cell r="AE1339" t="str">
            <v>Core Contract</v>
          </cell>
          <cell r="AF1339" t="str">
            <v>Engineering &amp; Construction</v>
          </cell>
        </row>
        <row r="1340">
          <cell r="T1340">
            <v>189206532</v>
          </cell>
          <cell r="U1340" t="str">
            <v>PTW Energy Services Ltd.</v>
          </cell>
          <cell r="V1340">
            <v>193177</v>
          </cell>
          <cell r="W1340" t="str">
            <v>PTW Energy Services Ltd.</v>
          </cell>
          <cell r="X1340" t="str">
            <v>Existing Principal</v>
          </cell>
          <cell r="Y1340" t="str">
            <v>Exposure Below $1M; Do Not Score</v>
          </cell>
          <cell r="Z1340" t="str">
            <v>UNASSIGNED</v>
          </cell>
          <cell r="AA1340" t="str">
            <v>Canada</v>
          </cell>
          <cell r="AE1340" t="str">
            <v>Specialty Contract</v>
          </cell>
          <cell r="AF1340" t="str">
            <v>Engineering &amp; Construction</v>
          </cell>
        </row>
        <row r="1341">
          <cell r="T1341">
            <v>399206132</v>
          </cell>
          <cell r="U1341" t="str">
            <v>Skyline Concrete Services</v>
          </cell>
          <cell r="V1341">
            <v>193218</v>
          </cell>
          <cell r="W1341" t="str">
            <v>Skyline Concrete Services</v>
          </cell>
          <cell r="X1341" t="str">
            <v>Existing Principal</v>
          </cell>
          <cell r="Y1341" t="str">
            <v>Exposure Below $1M; Do Not Score</v>
          </cell>
          <cell r="Z1341" t="str">
            <v>CONSTRUCTION</v>
          </cell>
          <cell r="AA1341" t="str">
            <v>Canada</v>
          </cell>
          <cell r="AB1341" t="str">
            <v>CAN1121</v>
          </cell>
          <cell r="AD1341">
            <v>300463</v>
          </cell>
          <cell r="AE1341" t="str">
            <v>Core Contract</v>
          </cell>
          <cell r="AF1341" t="str">
            <v>Engineering &amp; Construction</v>
          </cell>
        </row>
        <row r="1342">
          <cell r="T1342">
            <v>669203032</v>
          </cell>
          <cell r="U1342" t="str">
            <v>Opus Corporation</v>
          </cell>
          <cell r="V1342">
            <v>193288</v>
          </cell>
          <cell r="W1342" t="str">
            <v>Opus Corporation</v>
          </cell>
          <cell r="X1342" t="str">
            <v>Existing Principal</v>
          </cell>
          <cell r="Y1342" t="str">
            <v>Exposure Below $1M; Do Not Score</v>
          </cell>
          <cell r="Z1342" t="str">
            <v>CONSTRUCTION</v>
          </cell>
          <cell r="AA1342" t="str">
            <v>Canada</v>
          </cell>
          <cell r="AB1342" t="str">
            <v>CAN1138</v>
          </cell>
          <cell r="AD1342">
            <v>300534</v>
          </cell>
          <cell r="AE1342" t="str">
            <v>Core Contract</v>
          </cell>
          <cell r="AF1342" t="str">
            <v>Engineering &amp; Construction</v>
          </cell>
        </row>
        <row r="1343">
          <cell r="T1343">
            <v>789212132</v>
          </cell>
          <cell r="U1343" t="str">
            <v>BOS Solutions Ltd</v>
          </cell>
          <cell r="V1343">
            <v>193642</v>
          </cell>
          <cell r="W1343" t="str">
            <v>BOS Solutions Ltd</v>
          </cell>
          <cell r="X1343" t="str">
            <v>Existing Principal</v>
          </cell>
          <cell r="Y1343" t="str">
            <v>Exposure Below $1M; Do Not Score</v>
          </cell>
          <cell r="Z1343" t="str">
            <v>UNASSIGNED</v>
          </cell>
          <cell r="AA1343" t="str">
            <v>Canada</v>
          </cell>
          <cell r="AE1343" t="str">
            <v>Core Contract</v>
          </cell>
          <cell r="AF1343" t="str">
            <v>Machinery &amp; Industrial</v>
          </cell>
        </row>
        <row r="1344">
          <cell r="T1344">
            <v>899171532</v>
          </cell>
          <cell r="U1344" t="str">
            <v>Rising Edge Technologies Ltd</v>
          </cell>
          <cell r="V1344">
            <v>193717</v>
          </cell>
          <cell r="W1344" t="str">
            <v>Rising Edge Technologies Ltd</v>
          </cell>
          <cell r="X1344" t="str">
            <v>Existing Principal</v>
          </cell>
          <cell r="Y1344" t="str">
            <v>Score it</v>
          </cell>
          <cell r="Z1344" t="str">
            <v>ELECTRICAL EQUIPMENT</v>
          </cell>
          <cell r="AA1344" t="str">
            <v>Canada</v>
          </cell>
          <cell r="AE1344" t="str">
            <v>Core Contract</v>
          </cell>
          <cell r="AF1344" t="str">
            <v>Electric, Gas &amp; Water Utilities</v>
          </cell>
        </row>
        <row r="1345">
          <cell r="T1345">
            <v>511712442</v>
          </cell>
          <cell r="U1345" t="str">
            <v>Aecon Group Inc.</v>
          </cell>
          <cell r="V1345">
            <v>199186</v>
          </cell>
          <cell r="W1345" t="str">
            <v>Aecon Group Inc.</v>
          </cell>
          <cell r="X1345" t="str">
            <v>Existing Principal</v>
          </cell>
          <cell r="Y1345" t="str">
            <v>Exposure Below $1M; Do Not Score</v>
          </cell>
          <cell r="Z1345" t="str">
            <v>UNASSIGNED</v>
          </cell>
          <cell r="AA1345" t="str">
            <v>Canada</v>
          </cell>
          <cell r="AE1345" t="str">
            <v>Core Contract</v>
          </cell>
          <cell r="AF1345" t="str">
            <v>Engineering &amp; Construction</v>
          </cell>
        </row>
        <row r="1346">
          <cell r="T1346">
            <v>701716942</v>
          </cell>
          <cell r="U1346" t="str">
            <v>Modern/Niagara Group Inc.</v>
          </cell>
          <cell r="V1346">
            <v>199302</v>
          </cell>
          <cell r="W1346" t="str">
            <v>Modern/Niagara Group Inc.</v>
          </cell>
          <cell r="X1346" t="str">
            <v>Existing Principal</v>
          </cell>
          <cell r="Y1346" t="str">
            <v>Exposure Below $1M; Do Not Score</v>
          </cell>
          <cell r="Z1346" t="str">
            <v>BUSINESS SERVICES</v>
          </cell>
          <cell r="AA1346" t="str">
            <v>Canada</v>
          </cell>
          <cell r="AE1346" t="str">
            <v>Core Contract</v>
          </cell>
          <cell r="AF1346" t="str">
            <v>Engineering &amp; Construction</v>
          </cell>
        </row>
        <row r="1347">
          <cell r="T1347">
            <v>751717442</v>
          </cell>
          <cell r="U1347" t="str">
            <v>Elite Construction Inc.</v>
          </cell>
          <cell r="V1347">
            <v>199337</v>
          </cell>
          <cell r="W1347" t="str">
            <v>Elite Construction Inc.</v>
          </cell>
          <cell r="X1347" t="str">
            <v>Existing Principal</v>
          </cell>
          <cell r="Y1347" t="str">
            <v>Exposure Below $1M; Do Not Score</v>
          </cell>
          <cell r="Z1347" t="str">
            <v>CONSTRUCTION</v>
          </cell>
          <cell r="AA1347" t="str">
            <v>Canada</v>
          </cell>
          <cell r="AB1347" t="str">
            <v>CAN1167</v>
          </cell>
          <cell r="AC1347" t="str">
            <v>None - Private</v>
          </cell>
          <cell r="AE1347" t="str">
            <v>Core Contract</v>
          </cell>
        </row>
        <row r="1348">
          <cell r="T1348">
            <v>101765842</v>
          </cell>
          <cell r="U1348" t="str">
            <v>A &amp; B Mechanical Ltd.</v>
          </cell>
          <cell r="V1348">
            <v>200277</v>
          </cell>
          <cell r="W1348" t="str">
            <v>A &amp; B Mechanical Ltd.</v>
          </cell>
          <cell r="X1348" t="str">
            <v>Existing Principal</v>
          </cell>
          <cell r="Y1348" t="str">
            <v>Exposure Below $1M; Do Not Score</v>
          </cell>
          <cell r="Z1348" t="str">
            <v>BUSINESS SERVICES</v>
          </cell>
          <cell r="AA1348" t="str">
            <v>Canada</v>
          </cell>
          <cell r="AE1348" t="str">
            <v>Core Contract</v>
          </cell>
          <cell r="AF1348" t="str">
            <v>Building Materials</v>
          </cell>
        </row>
        <row r="1349">
          <cell r="T1349">
            <v>191762642</v>
          </cell>
          <cell r="U1349" t="str">
            <v>AMI Minerals</v>
          </cell>
          <cell r="V1349">
            <v>200334</v>
          </cell>
          <cell r="W1349" t="str">
            <v>AMI Minerals</v>
          </cell>
          <cell r="X1349" t="str">
            <v>Existing Principal</v>
          </cell>
          <cell r="Y1349" t="str">
            <v>Exposure Below $1M; Do Not Score</v>
          </cell>
          <cell r="Z1349" t="str">
            <v>UNASSIGNED</v>
          </cell>
          <cell r="AA1349" t="str">
            <v>Canada</v>
          </cell>
          <cell r="AE1349" t="str">
            <v>Specialty Commercial</v>
          </cell>
          <cell r="AF1349" t="str">
            <v>Metals &amp; Mining Industry</v>
          </cell>
        </row>
        <row r="1350">
          <cell r="T1350">
            <v>741766842</v>
          </cell>
          <cell r="U1350" t="str">
            <v>S&amp;K Structures</v>
          </cell>
          <cell r="V1350">
            <v>201619</v>
          </cell>
          <cell r="W1350" t="str">
            <v>S&amp;K Structures</v>
          </cell>
          <cell r="X1350" t="str">
            <v>Existing Principal</v>
          </cell>
          <cell r="Y1350" t="str">
            <v>Exposure Below $1M; Do Not Score</v>
          </cell>
          <cell r="Z1350" t="str">
            <v>UNASSIGNED</v>
          </cell>
          <cell r="AA1350" t="str">
            <v>Canada</v>
          </cell>
          <cell r="AE1350" t="str">
            <v>Core Contract</v>
          </cell>
          <cell r="AF1350" t="str">
            <v>Engineering &amp; Construction</v>
          </cell>
        </row>
        <row r="1351">
          <cell r="T1351">
            <v>121841842</v>
          </cell>
          <cell r="U1351" t="str">
            <v>PSA Construction Inc.</v>
          </cell>
          <cell r="V1351">
            <v>201700</v>
          </cell>
          <cell r="W1351" t="str">
            <v>PSA Construction Inc.</v>
          </cell>
          <cell r="X1351" t="str">
            <v>Existing Principal</v>
          </cell>
          <cell r="Y1351" t="str">
            <v>Exposure Below $1M; Do Not Score</v>
          </cell>
          <cell r="Z1351" t="str">
            <v>UNASSIGNED</v>
          </cell>
          <cell r="AA1351" t="str">
            <v>Canada</v>
          </cell>
          <cell r="AE1351" t="str">
            <v>Core Contract</v>
          </cell>
          <cell r="AF1351" t="str">
            <v>Engineering &amp; Construction</v>
          </cell>
        </row>
        <row r="1352">
          <cell r="T1352">
            <v>481870142</v>
          </cell>
          <cell r="U1352" t="str">
            <v>Construction Tro-Map inc.</v>
          </cell>
          <cell r="V1352">
            <v>202566</v>
          </cell>
          <cell r="W1352" t="str">
            <v>Construction Tro-Map inc.</v>
          </cell>
          <cell r="X1352" t="str">
            <v>Existing Principal</v>
          </cell>
          <cell r="Y1352" t="str">
            <v>Exposure Below $1M; Do Not Score</v>
          </cell>
          <cell r="Z1352" t="str">
            <v>CONSTRUCTION</v>
          </cell>
          <cell r="AA1352" t="str">
            <v>Canada</v>
          </cell>
          <cell r="AB1352" t="str">
            <v>CAN1273</v>
          </cell>
          <cell r="AC1352" t="str">
            <v>None - Private</v>
          </cell>
          <cell r="AE1352" t="str">
            <v>Core Contract</v>
          </cell>
        </row>
        <row r="1353">
          <cell r="T1353">
            <v>501872942</v>
          </cell>
          <cell r="U1353" t="str">
            <v>Cross River Construction Ltd.</v>
          </cell>
          <cell r="V1353">
            <v>202576</v>
          </cell>
          <cell r="W1353" t="str">
            <v>Cross River Construction Ltd.</v>
          </cell>
          <cell r="X1353" t="str">
            <v>Existing Principal</v>
          </cell>
          <cell r="Y1353" t="str">
            <v>Exposure Below $1M; Do Not Score</v>
          </cell>
          <cell r="Z1353" t="str">
            <v>CONSTRUCTION</v>
          </cell>
          <cell r="AA1353" t="str">
            <v>Canada</v>
          </cell>
          <cell r="AB1353" t="str">
            <v>CAN1231</v>
          </cell>
          <cell r="AD1353">
            <v>301650</v>
          </cell>
          <cell r="AE1353" t="str">
            <v>Core Contract</v>
          </cell>
          <cell r="AF1353" t="str">
            <v>Engineering &amp; Construction</v>
          </cell>
        </row>
        <row r="1354">
          <cell r="T1354">
            <v>801820242</v>
          </cell>
          <cell r="U1354" t="str">
            <v>Site Resource Group Inc.</v>
          </cell>
          <cell r="V1354">
            <v>202816</v>
          </cell>
          <cell r="W1354" t="str">
            <v>test pr</v>
          </cell>
          <cell r="X1354" t="str">
            <v>Existing Principal</v>
          </cell>
          <cell r="Y1354" t="str">
            <v>Exposure Below $1M; Do Not Score</v>
          </cell>
          <cell r="Z1354" t="str">
            <v>UNASSIGNED</v>
          </cell>
          <cell r="AA1354" t="str">
            <v>Canada</v>
          </cell>
          <cell r="AE1354" t="str">
            <v>Core Contract</v>
          </cell>
          <cell r="AF1354" t="str">
            <v>Engineering &amp; Construction</v>
          </cell>
        </row>
        <row r="1355">
          <cell r="T1355">
            <v>811873742</v>
          </cell>
          <cell r="U1355" t="str">
            <v>Triple J Pipelines Ltd</v>
          </cell>
          <cell r="V1355">
            <v>202883</v>
          </cell>
          <cell r="W1355" t="str">
            <v>Triple J Pipelines Ltd</v>
          </cell>
          <cell r="X1355" t="str">
            <v>Existing Principal</v>
          </cell>
          <cell r="Y1355" t="str">
            <v>Score it</v>
          </cell>
          <cell r="Z1355" t="str">
            <v>UTILITIES, GAS</v>
          </cell>
          <cell r="AA1355" t="str">
            <v>Canada</v>
          </cell>
          <cell r="AB1355" t="str">
            <v>CAN1180</v>
          </cell>
          <cell r="AD1355">
            <v>301165</v>
          </cell>
          <cell r="AE1355" t="str">
            <v>Core Contract</v>
          </cell>
          <cell r="AF1355" t="str">
            <v>Electric, Gas &amp; Water Utilities</v>
          </cell>
        </row>
        <row r="1356">
          <cell r="T1356">
            <v>131900442</v>
          </cell>
          <cell r="U1356" t="str">
            <v>Site Energy Services Ltd.</v>
          </cell>
          <cell r="V1356">
            <v>203335</v>
          </cell>
          <cell r="W1356" t="str">
            <v>Site Energy Services Ltd.</v>
          </cell>
          <cell r="X1356" t="str">
            <v>Existing Principal</v>
          </cell>
          <cell r="Y1356" t="str">
            <v>Score it</v>
          </cell>
          <cell r="Z1356" t="str">
            <v>CONSTRUCTION</v>
          </cell>
          <cell r="AA1356" t="str">
            <v>Canada</v>
          </cell>
          <cell r="AB1356" t="str">
            <v>CAN1305</v>
          </cell>
          <cell r="AC1356" t="str">
            <v>None - Private</v>
          </cell>
          <cell r="AE1356" t="str">
            <v>Core Contract</v>
          </cell>
        </row>
        <row r="1357">
          <cell r="T1357">
            <v>861907742</v>
          </cell>
          <cell r="U1357" t="str">
            <v>Martech Group</v>
          </cell>
          <cell r="V1357">
            <v>203914</v>
          </cell>
          <cell r="W1357" t="str">
            <v>Martech Group</v>
          </cell>
          <cell r="X1357" t="str">
            <v>Existing Principal</v>
          </cell>
          <cell r="Y1357" t="str">
            <v>Exposure Below $1M; Do Not Score</v>
          </cell>
          <cell r="Z1357" t="str">
            <v>UNASSIGNED</v>
          </cell>
          <cell r="AA1357" t="str">
            <v>Canada</v>
          </cell>
          <cell r="AE1357" t="str">
            <v>Core Contract</v>
          </cell>
          <cell r="AF1357" t="str">
            <v>Engineering &amp; Construction</v>
          </cell>
        </row>
        <row r="1358">
          <cell r="T1358">
            <v>581903242</v>
          </cell>
          <cell r="U1358" t="str">
            <v>Total Access Solutions Corporation</v>
          </cell>
          <cell r="V1358">
            <v>204052</v>
          </cell>
          <cell r="W1358" t="str">
            <v>Total Access Solutions Corporation</v>
          </cell>
          <cell r="X1358" t="str">
            <v>Existing Principal</v>
          </cell>
          <cell r="Y1358" t="str">
            <v>Exposure Below $1M; Do Not Score</v>
          </cell>
          <cell r="Z1358" t="str">
            <v>UNASSIGNED</v>
          </cell>
          <cell r="AA1358" t="str">
            <v>Canada</v>
          </cell>
          <cell r="AE1358" t="str">
            <v>Core Contract</v>
          </cell>
          <cell r="AF1358" t="str">
            <v>Business Services</v>
          </cell>
        </row>
        <row r="1359">
          <cell r="T1359">
            <v>1966442</v>
          </cell>
          <cell r="U1359" t="str">
            <v>North Star Contracting Inc.</v>
          </cell>
          <cell r="V1359">
            <v>204655</v>
          </cell>
          <cell r="W1359" t="str">
            <v>North Star Contracting Inc.</v>
          </cell>
          <cell r="X1359" t="str">
            <v>Existing Principal</v>
          </cell>
          <cell r="Y1359" t="str">
            <v>Exposure Below $1M; Do Not Score</v>
          </cell>
          <cell r="Z1359" t="str">
            <v>UNASSIGNED</v>
          </cell>
          <cell r="AA1359" t="str">
            <v>Canada</v>
          </cell>
          <cell r="AB1359" t="str">
            <v>Need to Assign</v>
          </cell>
          <cell r="AE1359" t="str">
            <v>Core Contract</v>
          </cell>
          <cell r="AF1359" t="str">
            <v>Engineering &amp; Construction</v>
          </cell>
        </row>
        <row r="1360">
          <cell r="T1360">
            <v>61967542</v>
          </cell>
          <cell r="U1360" t="str">
            <v>9304-7314 Québec Inc. (Groupe Cyncor)</v>
          </cell>
          <cell r="V1360">
            <v>204697</v>
          </cell>
          <cell r="W1360" t="str">
            <v>9304-7314 Québec Inc. (Groupe Cyncor)</v>
          </cell>
          <cell r="X1360" t="str">
            <v>Existing Principal</v>
          </cell>
          <cell r="Y1360" t="str">
            <v>Exposure Below $1M; Do Not Score</v>
          </cell>
          <cell r="Z1360" t="str">
            <v>UNASSIGNED</v>
          </cell>
          <cell r="AA1360" t="str">
            <v>Canada</v>
          </cell>
          <cell r="AE1360" t="str">
            <v>Core Contract</v>
          </cell>
          <cell r="AF1360" t="str">
            <v>Engineering &amp; Construction</v>
          </cell>
        </row>
        <row r="1361">
          <cell r="T1361">
            <v>212015642</v>
          </cell>
          <cell r="U1361" t="str">
            <v>HESCO Group of Companies</v>
          </cell>
          <cell r="V1361">
            <v>206031</v>
          </cell>
          <cell r="W1361" t="str">
            <v>HESCO Group of Companies</v>
          </cell>
          <cell r="X1361" t="str">
            <v>Existing Principal</v>
          </cell>
          <cell r="Y1361" t="str">
            <v>Exposure Below $1M; Do Not Score</v>
          </cell>
          <cell r="Z1361" t="str">
            <v>UNASSIGNED</v>
          </cell>
          <cell r="AA1361" t="str">
            <v>Canada</v>
          </cell>
          <cell r="AE1361" t="str">
            <v>Core Contract</v>
          </cell>
          <cell r="AF1361" t="str">
            <v>Aerospace / Defense</v>
          </cell>
        </row>
        <row r="1362">
          <cell r="T1362">
            <v>222012742</v>
          </cell>
          <cell r="U1362" t="str">
            <v>Ember Resources Inc.</v>
          </cell>
          <cell r="V1362">
            <v>206040</v>
          </cell>
          <cell r="W1362" t="str">
            <v>Ember Resources Inc.</v>
          </cell>
          <cell r="X1362" t="str">
            <v>Existing Principal</v>
          </cell>
          <cell r="Y1362" t="str">
            <v>Exposure Below $1M; Do Not Score</v>
          </cell>
          <cell r="Z1362" t="str">
            <v>UNASSIGNED</v>
          </cell>
          <cell r="AA1362" t="str">
            <v>Canada</v>
          </cell>
          <cell r="AE1362" t="str">
            <v>Core Contract</v>
          </cell>
          <cell r="AF1362" t="str">
            <v>Oil, Gas &amp; Coal Expl/Prod</v>
          </cell>
        </row>
        <row r="1363">
          <cell r="T1363">
            <v>462018942</v>
          </cell>
          <cell r="U1363" t="str">
            <v>Atkinson Construction Ltd.</v>
          </cell>
          <cell r="V1363">
            <v>206312</v>
          </cell>
          <cell r="W1363" t="str">
            <v>Atkinson Construction Ltd.</v>
          </cell>
          <cell r="X1363" t="str">
            <v>Existing Principal</v>
          </cell>
          <cell r="Y1363" t="str">
            <v>Exposure Below $1M; Do Not Score</v>
          </cell>
          <cell r="Z1363" t="str">
            <v>CONSTRUCTION</v>
          </cell>
          <cell r="AA1363" t="str">
            <v>Canada</v>
          </cell>
          <cell r="AB1363">
            <v>281586</v>
          </cell>
          <cell r="AD1363">
            <v>281586</v>
          </cell>
          <cell r="AE1363" t="str">
            <v>Core Contract</v>
          </cell>
          <cell r="AF1363" t="str">
            <v>Engineering &amp; Construction</v>
          </cell>
        </row>
        <row r="1364">
          <cell r="T1364">
            <v>662020342</v>
          </cell>
          <cell r="U1364" t="str">
            <v>Bassi Construction LP</v>
          </cell>
          <cell r="V1364">
            <v>206565</v>
          </cell>
          <cell r="W1364" t="str">
            <v>Bassi Construction LP</v>
          </cell>
          <cell r="X1364" t="str">
            <v>Existing Principal</v>
          </cell>
          <cell r="Y1364" t="str">
            <v>Exposure Below $1M; Do Not Score</v>
          </cell>
          <cell r="Z1364" t="str">
            <v>UNASSIGNED</v>
          </cell>
          <cell r="AA1364" t="str">
            <v>Canada</v>
          </cell>
          <cell r="AE1364" t="str">
            <v>Core Contract</v>
          </cell>
          <cell r="AF1364" t="str">
            <v>Engineering &amp; Construction</v>
          </cell>
        </row>
        <row r="1365">
          <cell r="T1365">
            <v>832015542</v>
          </cell>
          <cell r="U1365" t="str">
            <v>MMD Mineral Sizing (Canada) Inc.</v>
          </cell>
          <cell r="V1365">
            <v>206761</v>
          </cell>
          <cell r="W1365" t="str">
            <v>MMD Mineral Sizing (Canada) Inc.</v>
          </cell>
          <cell r="X1365" t="str">
            <v>Existing Principal</v>
          </cell>
          <cell r="Y1365" t="str">
            <v>Exposure Below $1M; Do Not Score</v>
          </cell>
          <cell r="Z1365" t="str">
            <v>UNASSIGNED</v>
          </cell>
          <cell r="AA1365" t="str">
            <v>Canada</v>
          </cell>
          <cell r="AE1365" t="str">
            <v>Core Contract</v>
          </cell>
          <cell r="AF1365" t="str">
            <v>Metals &amp; Mining Industry</v>
          </cell>
        </row>
        <row r="1366">
          <cell r="T1366">
            <v>252057842</v>
          </cell>
          <cell r="U1366" t="str">
            <v>Gilles Malo Inc.</v>
          </cell>
          <cell r="V1366">
            <v>207214</v>
          </cell>
          <cell r="W1366" t="str">
            <v>Gilles Malo Inc.</v>
          </cell>
          <cell r="X1366" t="str">
            <v>Existing Principal</v>
          </cell>
          <cell r="Y1366" t="str">
            <v>Exposure Below $1M; Do Not Score</v>
          </cell>
          <cell r="Z1366" t="str">
            <v>UNASSIGNED</v>
          </cell>
          <cell r="AA1366" t="str">
            <v>Canada</v>
          </cell>
          <cell r="AE1366" t="str">
            <v>Core Contract</v>
          </cell>
          <cell r="AF1366" t="str">
            <v>Engineering &amp; Construction</v>
          </cell>
        </row>
        <row r="1367">
          <cell r="T1367">
            <v>552056542</v>
          </cell>
          <cell r="U1367" t="str">
            <v>9210-5170 Québec Inc. (Construction Kesi)</v>
          </cell>
          <cell r="V1367">
            <v>207728</v>
          </cell>
          <cell r="W1367" t="str">
            <v>Kesi</v>
          </cell>
          <cell r="X1367" t="str">
            <v>Existing Principal</v>
          </cell>
          <cell r="Y1367" t="str">
            <v>Exposure Below $1M; Do Not Score</v>
          </cell>
          <cell r="Z1367" t="str">
            <v>UNASSIGNED</v>
          </cell>
          <cell r="AA1367" t="str">
            <v>Canada</v>
          </cell>
          <cell r="AE1367" t="str">
            <v>Core Contract</v>
          </cell>
          <cell r="AF1367" t="str">
            <v>Engineering &amp; Construction</v>
          </cell>
        </row>
        <row r="1368">
          <cell r="T1368">
            <v>602060242</v>
          </cell>
          <cell r="U1368" t="str">
            <v>Aegus Inc.</v>
          </cell>
          <cell r="V1368">
            <v>207808</v>
          </cell>
          <cell r="W1368" t="str">
            <v>Aegus Inc.</v>
          </cell>
          <cell r="X1368" t="str">
            <v>Existing Principal</v>
          </cell>
          <cell r="Y1368" t="str">
            <v>Exposure Below $1M; Do Not Score</v>
          </cell>
          <cell r="Z1368" t="str">
            <v>UNASSIGNED</v>
          </cell>
          <cell r="AA1368" t="str">
            <v>Canada</v>
          </cell>
          <cell r="AE1368" t="str">
            <v>Core Contract</v>
          </cell>
          <cell r="AF1368" t="str">
            <v>Engineering &amp; Construction</v>
          </cell>
        </row>
        <row r="1369">
          <cell r="T1369">
            <v>911905842</v>
          </cell>
          <cell r="U1369" t="str">
            <v>Public Sector Digest Inc.</v>
          </cell>
          <cell r="V1369">
            <v>208313</v>
          </cell>
          <cell r="W1369" t="str">
            <v>Public Sector Digest Inc.</v>
          </cell>
          <cell r="X1369" t="str">
            <v>Existing Principal</v>
          </cell>
          <cell r="Y1369" t="str">
            <v>Exposure Below $1M; Do Not Score</v>
          </cell>
          <cell r="Z1369" t="str">
            <v>UNASSIGNED</v>
          </cell>
          <cell r="AA1369" t="str">
            <v>Canada</v>
          </cell>
          <cell r="AE1369" t="str">
            <v>Core Contract</v>
          </cell>
          <cell r="AF1369" t="str">
            <v>Engineering &amp; Construction</v>
          </cell>
        </row>
        <row r="1370">
          <cell r="T1370">
            <v>911967642</v>
          </cell>
          <cell r="U1370" t="str">
            <v>Pennecon Limited</v>
          </cell>
          <cell r="V1370">
            <v>208322</v>
          </cell>
          <cell r="W1370" t="str">
            <v>Pennecon Limited</v>
          </cell>
          <cell r="X1370" t="str">
            <v>Existing Principal</v>
          </cell>
          <cell r="Y1370" t="str">
            <v>Score it</v>
          </cell>
          <cell r="Z1370" t="str">
            <v>CONSTRUCTION</v>
          </cell>
          <cell r="AA1370" t="str">
            <v>Canada</v>
          </cell>
          <cell r="AB1370" t="str">
            <v>CAN1461</v>
          </cell>
          <cell r="AD1370">
            <v>208322</v>
          </cell>
          <cell r="AE1370" t="str">
            <v>Core Contract</v>
          </cell>
          <cell r="AF1370" t="str">
            <v>Engineering &amp; Construction</v>
          </cell>
        </row>
        <row r="1371">
          <cell r="T1371">
            <v>921840642</v>
          </cell>
          <cell r="U1371" t="str">
            <v>Alex McCoy Plumbing &amp; Heating Ltd.</v>
          </cell>
          <cell r="V1371">
            <v>208442</v>
          </cell>
          <cell r="W1371" t="str">
            <v>Alex McCoy Plumbing &amp; Heating Ltd.</v>
          </cell>
          <cell r="X1371" t="str">
            <v>Existing Principal</v>
          </cell>
          <cell r="Y1371" t="str">
            <v>Exposure Below $1M; Do Not Score</v>
          </cell>
          <cell r="Z1371" t="str">
            <v>BUSINESS SERVICES</v>
          </cell>
          <cell r="AA1371" t="str">
            <v>Canada</v>
          </cell>
          <cell r="AE1371" t="str">
            <v>Core Contract</v>
          </cell>
          <cell r="AF1371" t="str">
            <v>Engineering &amp; Construction</v>
          </cell>
        </row>
        <row r="1372">
          <cell r="T1372">
            <v>2101342</v>
          </cell>
          <cell r="U1372" t="str">
            <v>Accipiter Radar Technologies  Inc.</v>
          </cell>
          <cell r="V1372">
            <v>208457</v>
          </cell>
          <cell r="W1372" t="str">
            <v>Accipiter Radar Technologies  Inc.</v>
          </cell>
          <cell r="X1372" t="str">
            <v>Existing Principal</v>
          </cell>
          <cell r="Y1372" t="str">
            <v>Exposure Below $1M; Do Not Score</v>
          </cell>
          <cell r="Z1372" t="str">
            <v>UNASSIGNED</v>
          </cell>
          <cell r="AA1372" t="str">
            <v>Canada</v>
          </cell>
          <cell r="AB1372" t="str">
            <v>Need to Assign</v>
          </cell>
          <cell r="AE1372" t="str">
            <v>Core Contract</v>
          </cell>
          <cell r="AF1372" t="str">
            <v>Electronics &amp; Semiconductor</v>
          </cell>
        </row>
        <row r="1373">
          <cell r="T1373">
            <v>82106442</v>
          </cell>
          <cell r="U1373" t="str">
            <v>176026 Canada Inc.</v>
          </cell>
          <cell r="V1373">
            <v>208587</v>
          </cell>
          <cell r="W1373" t="str">
            <v>176026 Canada Inc.</v>
          </cell>
          <cell r="X1373" t="str">
            <v>Existing Principal</v>
          </cell>
          <cell r="Y1373" t="str">
            <v>Exposure Below $1M; Do Not Score</v>
          </cell>
          <cell r="Z1373" t="str">
            <v>UNASSIGNED</v>
          </cell>
          <cell r="AA1373" t="str">
            <v>Canada</v>
          </cell>
          <cell r="AE1373" t="str">
            <v>Core Contract</v>
          </cell>
          <cell r="AF1373" t="str">
            <v>Engineering &amp; Construction</v>
          </cell>
        </row>
        <row r="1374">
          <cell r="T1374">
            <v>212106742</v>
          </cell>
          <cell r="U1374" t="str">
            <v>Weatherhaven Global Resources Ltd.</v>
          </cell>
          <cell r="V1374">
            <v>208830</v>
          </cell>
          <cell r="W1374" t="str">
            <v>Weatherhaven Global Resources Ltd.</v>
          </cell>
          <cell r="X1374" t="str">
            <v>Existing Principal</v>
          </cell>
          <cell r="Y1374" t="str">
            <v>Exposure Below $1M; Do Not Score</v>
          </cell>
          <cell r="Z1374" t="str">
            <v>UNASSIGNED</v>
          </cell>
          <cell r="AA1374" t="str">
            <v>Canada</v>
          </cell>
          <cell r="AE1374" t="str">
            <v>Core Contract</v>
          </cell>
          <cell r="AF1374" t="str">
            <v>Engineering &amp; Construction</v>
          </cell>
        </row>
        <row r="1375">
          <cell r="T1375">
            <v>392101842</v>
          </cell>
          <cell r="U1375" t="str">
            <v>Telecon Inc.</v>
          </cell>
          <cell r="V1375">
            <v>209167</v>
          </cell>
          <cell r="W1375" t="str">
            <v>Telecon Inc.</v>
          </cell>
          <cell r="X1375" t="str">
            <v>Existing Principal</v>
          </cell>
          <cell r="Y1375" t="str">
            <v>Exposure Below $1M; Do Not Score</v>
          </cell>
          <cell r="Z1375" t="str">
            <v>UNASSIGNED</v>
          </cell>
          <cell r="AA1375" t="str">
            <v>Canada</v>
          </cell>
          <cell r="AE1375" t="str">
            <v>Core Contract</v>
          </cell>
          <cell r="AF1375" t="str">
            <v>Telecom Equipment &amp; Utility Services</v>
          </cell>
        </row>
        <row r="1376">
          <cell r="T1376">
            <v>462104842</v>
          </cell>
          <cell r="U1376" t="str">
            <v xml:space="preserve">Energy Wind &amp; Renewables Ltd. </v>
          </cell>
          <cell r="V1376">
            <v>209361</v>
          </cell>
          <cell r="W1376" t="str">
            <v>Energy Wind &amp; Renewables Ltd.</v>
          </cell>
          <cell r="X1376" t="str">
            <v>Existing Principal</v>
          </cell>
          <cell r="Y1376" t="str">
            <v>Exposure Below $1M; Do Not Score</v>
          </cell>
          <cell r="Z1376" t="str">
            <v>UNASSIGNED</v>
          </cell>
          <cell r="AA1376" t="str">
            <v>Canada</v>
          </cell>
          <cell r="AE1376" t="str">
            <v>Core Contract</v>
          </cell>
          <cell r="AF1376" t="str">
            <v>Engineering &amp; Construction</v>
          </cell>
        </row>
        <row r="1377">
          <cell r="T1377">
            <v>542102642</v>
          </cell>
          <cell r="U1377" t="str">
            <v>Brandon Contractors</v>
          </cell>
          <cell r="V1377">
            <v>209600</v>
          </cell>
          <cell r="W1377" t="str">
            <v>Brandon Contractors</v>
          </cell>
          <cell r="X1377" t="str">
            <v>Existing Principal</v>
          </cell>
          <cell r="Y1377" t="str">
            <v>Exposure Below $1M; Do Not Score</v>
          </cell>
          <cell r="Z1377" t="str">
            <v>UNASSIGNED</v>
          </cell>
          <cell r="AA1377" t="str">
            <v>Canada</v>
          </cell>
          <cell r="AE1377" t="str">
            <v>Core Contract</v>
          </cell>
          <cell r="AF1377" t="str">
            <v>Engineering &amp; Construction</v>
          </cell>
        </row>
        <row r="1378">
          <cell r="T1378">
            <v>562103542</v>
          </cell>
          <cell r="U1378" t="str">
            <v>BNP Industries Inc.</v>
          </cell>
          <cell r="V1378">
            <v>209654</v>
          </cell>
          <cell r="W1378" t="str">
            <v>BNP Industries Inc.</v>
          </cell>
          <cell r="X1378" t="str">
            <v>Existing Principal</v>
          </cell>
          <cell r="Y1378" t="str">
            <v>Exposure Below $1M; Do Not Score</v>
          </cell>
          <cell r="Z1378" t="str">
            <v>UNASSIGNED</v>
          </cell>
          <cell r="AA1378" t="str">
            <v>Canada</v>
          </cell>
          <cell r="AE1378" t="str">
            <v>Core Contract</v>
          </cell>
          <cell r="AF1378" t="str">
            <v>Engineering &amp; Construction</v>
          </cell>
        </row>
        <row r="1379">
          <cell r="T1379">
            <v>742105042</v>
          </cell>
          <cell r="U1379" t="str">
            <v>Magna IV Engineering Inc.</v>
          </cell>
          <cell r="V1379">
            <v>210144</v>
          </cell>
          <cell r="W1379" t="str">
            <v>Magna IV Engineering Inc.</v>
          </cell>
          <cell r="X1379" t="str">
            <v>Existing Principal</v>
          </cell>
          <cell r="Y1379" t="str">
            <v>Exposure Below $1M; Do Not Score</v>
          </cell>
          <cell r="Z1379" t="str">
            <v>BUSINESS SERVICES</v>
          </cell>
          <cell r="AA1379" t="str">
            <v>Canada</v>
          </cell>
          <cell r="AE1379" t="str">
            <v>Specialty Contract</v>
          </cell>
          <cell r="AF1379" t="str">
            <v>Engineering &amp; Construction</v>
          </cell>
        </row>
        <row r="1380">
          <cell r="T1380">
            <v>772106142</v>
          </cell>
          <cell r="U1380" t="str">
            <v>Fitz's Mobile Welding Inc.</v>
          </cell>
          <cell r="V1380">
            <v>210215</v>
          </cell>
          <cell r="W1380" t="str">
            <v>Fitz's Mobile Welding Inc.</v>
          </cell>
          <cell r="X1380" t="str">
            <v>Existing Principal</v>
          </cell>
          <cell r="Y1380" t="str">
            <v>Exposure Below $1M; Do Not Score</v>
          </cell>
          <cell r="Z1380" t="str">
            <v>UNASSIGNED</v>
          </cell>
          <cell r="AA1380" t="str">
            <v>Canada</v>
          </cell>
          <cell r="AE1380" t="str">
            <v>Core Contract</v>
          </cell>
          <cell r="AF1380" t="str">
            <v>Engineering &amp; Construction</v>
          </cell>
        </row>
        <row r="1381">
          <cell r="T1381">
            <v>842101842</v>
          </cell>
          <cell r="U1381" t="str">
            <v>Construction Panache (2017) Inc.</v>
          </cell>
          <cell r="V1381">
            <v>210361</v>
          </cell>
          <cell r="W1381" t="str">
            <v>Construction Panache (2017) Inc.</v>
          </cell>
          <cell r="X1381" t="str">
            <v>Existing Principal</v>
          </cell>
          <cell r="Y1381" t="str">
            <v>Exposure Below $1M; Do Not Score</v>
          </cell>
          <cell r="Z1381" t="str">
            <v>UNASSIGNED</v>
          </cell>
          <cell r="AA1381" t="str">
            <v>Canada</v>
          </cell>
          <cell r="AE1381" t="str">
            <v>Core Contract</v>
          </cell>
          <cell r="AF1381" t="str">
            <v>Engineering &amp; Construction</v>
          </cell>
        </row>
        <row r="1382">
          <cell r="T1382">
            <v>862107942</v>
          </cell>
          <cell r="U1382" t="str">
            <v xml:space="preserve">Denouden Real Estate </v>
          </cell>
          <cell r="V1382">
            <v>210451</v>
          </cell>
          <cell r="W1382" t="str">
            <v>Denouden Real Estate &amp; Co. Ltd.</v>
          </cell>
          <cell r="X1382" t="str">
            <v>Existing Principal</v>
          </cell>
          <cell r="Y1382" t="str">
            <v>Score it</v>
          </cell>
          <cell r="Z1382" t="str">
            <v>CONSTRUCTION</v>
          </cell>
          <cell r="AA1382" t="str">
            <v>Canada</v>
          </cell>
          <cell r="AB1382" t="str">
            <v>CAN1201</v>
          </cell>
          <cell r="AD1382">
            <v>301522</v>
          </cell>
          <cell r="AE1382" t="str">
            <v>Core Contract</v>
          </cell>
          <cell r="AF1382" t="str">
            <v>Engineering &amp; Construction</v>
          </cell>
        </row>
        <row r="1383">
          <cell r="T1383">
            <v>892103142</v>
          </cell>
          <cell r="U1383" t="str">
            <v>RPC Group Inc.</v>
          </cell>
          <cell r="V1383">
            <v>210509</v>
          </cell>
          <cell r="W1383" t="str">
            <v>RPC Group Inc.</v>
          </cell>
          <cell r="X1383" t="str">
            <v>Existing Principal</v>
          </cell>
          <cell r="Y1383" t="str">
            <v>Exposure Below $1M; Do Not Score</v>
          </cell>
          <cell r="Z1383" t="str">
            <v>UNASSIGNED</v>
          </cell>
          <cell r="AA1383" t="str">
            <v>Canada</v>
          </cell>
          <cell r="AE1383" t="str">
            <v>Core Contract</v>
          </cell>
          <cell r="AF1383" t="str">
            <v>Engineering &amp; Construction</v>
          </cell>
        </row>
        <row r="1384">
          <cell r="T1384">
            <v>921967342</v>
          </cell>
          <cell r="U1384" t="str">
            <v>The Great Canadian Roofing Corporation</v>
          </cell>
          <cell r="V1384">
            <v>210711</v>
          </cell>
          <cell r="W1384" t="str">
            <v>The Great Canadian Roofing Corporation</v>
          </cell>
          <cell r="X1384" t="str">
            <v>Existing Principal</v>
          </cell>
          <cell r="Y1384" t="str">
            <v>Exposure Below $1M; Do Not Score</v>
          </cell>
          <cell r="Z1384" t="str">
            <v>UNASSIGNED</v>
          </cell>
          <cell r="AA1384" t="str">
            <v>Canada</v>
          </cell>
          <cell r="AE1384" t="str">
            <v>Core Contract</v>
          </cell>
          <cell r="AF1384" t="str">
            <v>Engineering &amp; Construction</v>
          </cell>
        </row>
        <row r="1385">
          <cell r="T1385">
            <v>931815042</v>
          </cell>
          <cell r="U1385" t="str">
            <v>Kenalex Construction Company Limited</v>
          </cell>
          <cell r="V1385">
            <v>210878</v>
          </cell>
          <cell r="W1385" t="str">
            <v>Kenalex Construction Company Limited</v>
          </cell>
          <cell r="X1385" t="str">
            <v>Existing Principal</v>
          </cell>
          <cell r="Y1385" t="str">
            <v>Exposure Below $1M; Do Not Score</v>
          </cell>
          <cell r="Z1385" t="str">
            <v>UNASSIGNED</v>
          </cell>
          <cell r="AA1385" t="str">
            <v>Canada</v>
          </cell>
          <cell r="AE1385" t="str">
            <v>Core Contract</v>
          </cell>
          <cell r="AF1385" t="str">
            <v>Engineering &amp; Construction</v>
          </cell>
        </row>
        <row r="1386">
          <cell r="T1386">
            <v>54567652</v>
          </cell>
          <cell r="U1386" t="str">
            <v>Fayolle Canada Inc.</v>
          </cell>
          <cell r="V1386">
            <v>211162</v>
          </cell>
          <cell r="W1386" t="str">
            <v>Fayolle Canada Inc.</v>
          </cell>
          <cell r="X1386" t="str">
            <v>Existing Principal</v>
          </cell>
          <cell r="Y1386" t="str">
            <v>Exposure Below $1M; Do Not Score</v>
          </cell>
          <cell r="Z1386" t="str">
            <v>UNASSIGNED</v>
          </cell>
          <cell r="AA1386" t="str">
            <v>Canada</v>
          </cell>
          <cell r="AE1386" t="str">
            <v>Core Contract</v>
          </cell>
          <cell r="AF1386" t="str">
            <v>Engineering &amp; Construction</v>
          </cell>
        </row>
        <row r="1387">
          <cell r="T1387">
            <v>434568152</v>
          </cell>
          <cell r="U1387" t="str">
            <v xml:space="preserve">J.Ross Property Maintenance </v>
          </cell>
          <cell r="V1387">
            <v>212698</v>
          </cell>
          <cell r="W1387" t="str">
            <v xml:space="preserve">J.Ross Property Maintenance &amp; Landscaping Ltd. </v>
          </cell>
          <cell r="X1387" t="str">
            <v>Existing Principal</v>
          </cell>
          <cell r="Y1387" t="str">
            <v>Exposure Below $1M; Do Not Score</v>
          </cell>
          <cell r="Z1387" t="str">
            <v>UNASSIGNED</v>
          </cell>
          <cell r="AA1387" t="str">
            <v>Canada</v>
          </cell>
          <cell r="AE1387" t="str">
            <v>Core Contract</v>
          </cell>
          <cell r="AF1387" t="str">
            <v>Engineering &amp; Construction</v>
          </cell>
        </row>
        <row r="1388">
          <cell r="T1388">
            <v>562160542</v>
          </cell>
          <cell r="U1388" t="str">
            <v>Talon Energy Services</v>
          </cell>
          <cell r="V1388">
            <v>213052</v>
          </cell>
          <cell r="W1388" t="str">
            <v>Talon Energy Services Inc.</v>
          </cell>
          <cell r="X1388" t="str">
            <v>Existing Principal</v>
          </cell>
          <cell r="Y1388" t="str">
            <v>Exposure Below $1M; Do Not Score</v>
          </cell>
          <cell r="Z1388" t="str">
            <v>UNASSIGNED</v>
          </cell>
          <cell r="AA1388" t="str">
            <v>Canada</v>
          </cell>
          <cell r="AE1388" t="str">
            <v>Core Contract</v>
          </cell>
          <cell r="AF1388" t="str">
            <v>Engineering &amp; Construction</v>
          </cell>
        </row>
        <row r="1389">
          <cell r="T1389">
            <v>564571952</v>
          </cell>
          <cell r="U1389" t="str">
            <v>Gillam Group Inc.</v>
          </cell>
          <cell r="V1389">
            <v>213081</v>
          </cell>
          <cell r="W1389" t="str">
            <v>Gillam Group Inc.</v>
          </cell>
          <cell r="X1389" t="str">
            <v>Existing Principal</v>
          </cell>
          <cell r="Y1389" t="str">
            <v>Exposure Below $1M; Do Not Score</v>
          </cell>
          <cell r="Z1389" t="str">
            <v>UNASSIGNED</v>
          </cell>
          <cell r="AA1389" t="str">
            <v>Canada</v>
          </cell>
          <cell r="AE1389" t="str">
            <v>Core Contract</v>
          </cell>
          <cell r="AF1389" t="str">
            <v>Engineering &amp; Construction</v>
          </cell>
        </row>
        <row r="1390">
          <cell r="T1390">
            <v>624570952</v>
          </cell>
          <cell r="U1390" t="str">
            <v>Logistik Unicorp Inc.</v>
          </cell>
          <cell r="V1390">
            <v>213322</v>
          </cell>
          <cell r="W1390" t="str">
            <v>Logistik Unicorp Inc.</v>
          </cell>
          <cell r="X1390" t="str">
            <v>Existing Principal</v>
          </cell>
          <cell r="Y1390" t="str">
            <v>Exposure Below $1M; Do Not Score</v>
          </cell>
          <cell r="Z1390" t="str">
            <v>UNASSIGNED</v>
          </cell>
          <cell r="AA1390" t="str">
            <v>Canada</v>
          </cell>
          <cell r="AE1390" t="str">
            <v>Core Contract</v>
          </cell>
          <cell r="AF1390" t="str">
            <v>Machinery &amp; Industrial</v>
          </cell>
        </row>
        <row r="1391">
          <cell r="T1391">
            <v>204632852</v>
          </cell>
          <cell r="U1391" t="str">
            <v>Supreme Group Inc.</v>
          </cell>
          <cell r="V1391">
            <v>257033</v>
          </cell>
          <cell r="W1391" t="str">
            <v>Supreme Group Inc.</v>
          </cell>
          <cell r="X1391" t="str">
            <v>Existing Principal</v>
          </cell>
          <cell r="Y1391" t="str">
            <v>Exposure Below $1M; Do Not Score</v>
          </cell>
          <cell r="Z1391" t="str">
            <v>UNASSIGNED</v>
          </cell>
          <cell r="AA1391" t="str">
            <v>Canada</v>
          </cell>
          <cell r="AE1391" t="str">
            <v>Core Contract</v>
          </cell>
          <cell r="AF1391" t="str">
            <v>Steel &amp; Metals Manufacturing</v>
          </cell>
        </row>
        <row r="1392">
          <cell r="T1392">
            <v>124648852</v>
          </cell>
          <cell r="U1392" t="str">
            <v>Allpro Mechanical Ltd.</v>
          </cell>
          <cell r="V1392">
            <v>257697</v>
          </cell>
          <cell r="W1392" t="str">
            <v>Allpro Mechanical Ltd.</v>
          </cell>
          <cell r="X1392" t="str">
            <v>Existing Principal</v>
          </cell>
          <cell r="Y1392" t="str">
            <v>Exposure Below $1M; Do Not Score</v>
          </cell>
          <cell r="Z1392" t="str">
            <v>CONSTRUCTION</v>
          </cell>
          <cell r="AA1392" t="str">
            <v>Canada</v>
          </cell>
          <cell r="AE1392" t="str">
            <v>Core Contract</v>
          </cell>
          <cell r="AF1392" t="str">
            <v>Engineering &amp; Construction</v>
          </cell>
        </row>
        <row r="1393">
          <cell r="T1393">
            <v>184648452</v>
          </cell>
          <cell r="U1393" t="str">
            <v>Princes Gates Hotel Limited Partnership</v>
          </cell>
          <cell r="V1393">
            <v>258001</v>
          </cell>
          <cell r="W1393" t="str">
            <v>Princes Gates Hotel Limited Partnership and Ten X Toronto Inc.</v>
          </cell>
          <cell r="X1393" t="str">
            <v>Existing Principal</v>
          </cell>
          <cell r="Y1393" t="str">
            <v>Exposure Below $1M; Do Not Score</v>
          </cell>
          <cell r="Z1393" t="str">
            <v>UNASSIGNED</v>
          </cell>
          <cell r="AA1393" t="str">
            <v>Canada</v>
          </cell>
          <cell r="AE1393" t="str">
            <v>Core Contract</v>
          </cell>
          <cell r="AF1393" t="str">
            <v>Hospitality &amp; Gaming</v>
          </cell>
        </row>
        <row r="1394">
          <cell r="T1394">
            <v>14630652</v>
          </cell>
          <cell r="U1394" t="str">
            <v>La Peninsular Compañia Constructora S.A. de C.V.</v>
          </cell>
          <cell r="V1394">
            <v>217558</v>
          </cell>
          <cell r="W1394" t="str">
            <v>La Peninsular Compañia Constructora S.A. de C.V.</v>
          </cell>
          <cell r="X1394" t="str">
            <v>Existing Principal</v>
          </cell>
          <cell r="Y1394" t="str">
            <v>Exposure Below $1M; Do Not Score</v>
          </cell>
          <cell r="Z1394" t="str">
            <v>UNASSIGNED</v>
          </cell>
          <cell r="AA1394" t="str">
            <v>Mexico</v>
          </cell>
          <cell r="AE1394" t="str">
            <v>Specialty Contract</v>
          </cell>
          <cell r="AF1394" t="str">
            <v>Engineering &amp; Construction</v>
          </cell>
        </row>
        <row r="1395">
          <cell r="T1395">
            <v>976419412</v>
          </cell>
          <cell r="U1395" t="str">
            <v>AMERICAN HEART ASSOCIATION, INC.</v>
          </cell>
          <cell r="V1395">
            <v>98899</v>
          </cell>
          <cell r="W1395" t="str">
            <v>AMERICAN HEART ASSOCIATION, INC.</v>
          </cell>
          <cell r="X1395" t="str">
            <v>Existing Principal</v>
          </cell>
          <cell r="Y1395" t="str">
            <v>Exposure Below $1M; Do Not Score</v>
          </cell>
          <cell r="Z1395" t="str">
            <v>MEDICAL SERVICES</v>
          </cell>
          <cell r="AA1395" t="str">
            <v>United States</v>
          </cell>
          <cell r="AB1395">
            <v>98899</v>
          </cell>
          <cell r="AE1395" t="str">
            <v>Core Commercial</v>
          </cell>
          <cell r="AF1395" t="str">
            <v>Hospital &amp; Medical Services</v>
          </cell>
        </row>
        <row r="1396">
          <cell r="T1396">
            <v>621870942</v>
          </cell>
          <cell r="U1396" t="str">
            <v>Arcelormittal SA</v>
          </cell>
          <cell r="V1396">
            <v>202657</v>
          </cell>
          <cell r="W1396" t="str">
            <v>Arcelormittal Brasil</v>
          </cell>
          <cell r="X1396" t="str">
            <v>Existing Principal</v>
          </cell>
          <cell r="Y1396" t="str">
            <v>Exposure Below $1M; Do Not Score</v>
          </cell>
          <cell r="Z1396" t="str">
            <v>UNASSIGNED</v>
          </cell>
          <cell r="AA1396" t="str">
            <v>United States</v>
          </cell>
          <cell r="AE1396" t="str">
            <v>Specialty Commercial</v>
          </cell>
          <cell r="AF1396" t="str">
            <v>Metals &amp; Mining Industry</v>
          </cell>
        </row>
        <row r="1397">
          <cell r="T1397">
            <v>691905742</v>
          </cell>
          <cell r="U1397" t="str">
            <v xml:space="preserve">Centurion 3 Limited </v>
          </cell>
          <cell r="V1397">
            <v>203335</v>
          </cell>
          <cell r="W1397" t="str">
            <v>Site Energy Services Ltd.</v>
          </cell>
          <cell r="X1397" t="str">
            <v>Existing Principal</v>
          </cell>
          <cell r="Y1397" t="str">
            <v>Score it</v>
          </cell>
          <cell r="Z1397" t="str">
            <v>CONSTRUCTION</v>
          </cell>
          <cell r="AA1397" t="str">
            <v>United Kingdom</v>
          </cell>
          <cell r="AB1397" t="str">
            <v>CAN1305</v>
          </cell>
          <cell r="AC1397" t="str">
            <v>None - Private</v>
          </cell>
          <cell r="AE1397" t="str">
            <v>Core Contract</v>
          </cell>
        </row>
        <row r="1398">
          <cell r="T1398">
            <v>402103942</v>
          </cell>
          <cell r="U1398" t="str">
            <v>New Gold Inc.</v>
          </cell>
          <cell r="V1398">
            <v>209182</v>
          </cell>
          <cell r="W1398" t="str">
            <v>New Gold Inc.</v>
          </cell>
          <cell r="X1398" t="str">
            <v>Existing Principal</v>
          </cell>
          <cell r="Y1398" t="str">
            <v>Score it</v>
          </cell>
          <cell r="Z1398" t="str">
            <v>UNASSIGNED</v>
          </cell>
          <cell r="AA1398" t="str">
            <v>United States</v>
          </cell>
          <cell r="AE1398" t="str">
            <v>Specialty Contract</v>
          </cell>
          <cell r="AF1398" t="str">
            <v>Metals &amp; Mining Industry</v>
          </cell>
        </row>
        <row r="1399">
          <cell r="T1399">
            <v>164648852</v>
          </cell>
          <cell r="U1399" t="str">
            <v>Nucor Corporation</v>
          </cell>
          <cell r="V1399">
            <v>257927</v>
          </cell>
          <cell r="W1399" t="str">
            <v>Harris Steel Group Inc.</v>
          </cell>
          <cell r="X1399" t="str">
            <v>Existing Principal</v>
          </cell>
          <cell r="Y1399" t="str">
            <v>Exposure Below $1M; Do Not Score</v>
          </cell>
          <cell r="Z1399" t="str">
            <v>UNASSIGNED</v>
          </cell>
          <cell r="AA1399" t="str">
            <v>Canada</v>
          </cell>
          <cell r="AE1399" t="str">
            <v>Core Contract</v>
          </cell>
          <cell r="AF1399" t="str">
            <v>Steel &amp; Metals Manufacturing</v>
          </cell>
        </row>
        <row r="1400">
          <cell r="W1400" t="str">
            <v>Snaitech S.p.a. (antes Cogetec Gaming Srl)</v>
          </cell>
          <cell r="X1400" t="str">
            <v>Account name from ERM file</v>
          </cell>
          <cell r="Y1400" t="str">
            <v>Exposure Below $1M; Do Not Score</v>
          </cell>
          <cell r="Z1400" t="str">
            <v>ENTERTAINMENT &amp; LEISURE</v>
          </cell>
          <cell r="AB1400" t="str">
            <v>AIS1028</v>
          </cell>
          <cell r="AC1400" t="str">
            <v>None - Private</v>
          </cell>
          <cell r="AD1400">
            <v>302575</v>
          </cell>
          <cell r="AF1400" t="str">
            <v>Hospitality &amp; Gaming</v>
          </cell>
        </row>
        <row r="1401">
          <cell r="V1401">
            <v>211536</v>
          </cell>
          <cell r="W1401" t="str">
            <v>Controlpav Participacao</v>
          </cell>
          <cell r="X1401" t="str">
            <v>Account name from ERM file</v>
          </cell>
          <cell r="Y1401" t="str">
            <v>Exposure Below $1M; Do Not Score</v>
          </cell>
          <cell r="Z1401" t="str">
            <v>CONSTRUCTION</v>
          </cell>
          <cell r="AB1401" t="str">
            <v>BRZ1076</v>
          </cell>
          <cell r="AC1401" t="str">
            <v>None - Private</v>
          </cell>
          <cell r="AD1401">
            <v>300025</v>
          </cell>
          <cell r="AF1401" t="str">
            <v>Engineering &amp; Construction</v>
          </cell>
        </row>
        <row r="1402">
          <cell r="V1402">
            <v>211881</v>
          </cell>
          <cell r="W1402" t="str">
            <v>Mineração Aurizona S.A.</v>
          </cell>
          <cell r="X1402" t="str">
            <v>Account name from ERM file</v>
          </cell>
          <cell r="Y1402" t="str">
            <v>Score it</v>
          </cell>
          <cell r="Z1402" t="str">
            <v>MINING</v>
          </cell>
          <cell r="AB1402" t="str">
            <v>BRZ1143</v>
          </cell>
          <cell r="AC1402" t="str">
            <v>None - Private</v>
          </cell>
          <cell r="AD1402">
            <v>301260</v>
          </cell>
          <cell r="AF1402" t="str">
            <v>Metals &amp; Mining Industry</v>
          </cell>
        </row>
        <row r="1403">
          <cell r="V1403">
            <v>19668</v>
          </cell>
          <cell r="W1403" t="str">
            <v>Fassmer GmbH</v>
          </cell>
          <cell r="X1403" t="str">
            <v>Account name from ERM file</v>
          </cell>
          <cell r="Y1403" t="str">
            <v>Score it</v>
          </cell>
          <cell r="Z1403" t="str">
            <v>CONSTRUCTION</v>
          </cell>
          <cell r="AB1403" t="str">
            <v>EU1193</v>
          </cell>
          <cell r="AC1403" t="str">
            <v>None - Private</v>
          </cell>
          <cell r="AD1403">
            <v>301037</v>
          </cell>
          <cell r="AF1403" t="str">
            <v>Engineering &amp; Construction</v>
          </cell>
        </row>
        <row r="1404">
          <cell r="V1404">
            <v>256850</v>
          </cell>
          <cell r="W1404" t="str">
            <v>Telefonica UK Limited</v>
          </cell>
          <cell r="X1404" t="str">
            <v>Account name from ERM file</v>
          </cell>
          <cell r="Y1404" t="str">
            <v>Exposure Below $1M; Do Not Score</v>
          </cell>
          <cell r="Z1404" t="str">
            <v>TELEPHONE</v>
          </cell>
          <cell r="AB1404" t="str">
            <v>EU1237</v>
          </cell>
          <cell r="AC1404" t="str">
            <v>G12817</v>
          </cell>
          <cell r="AD1404">
            <v>301948</v>
          </cell>
          <cell r="AF1404" t="str">
            <v>Telecom Equipment &amp; Utility Services</v>
          </cell>
        </row>
        <row r="1405">
          <cell r="V1405">
            <v>211422</v>
          </cell>
          <cell r="W1405" t="str">
            <v>BITOLEA</v>
          </cell>
          <cell r="X1405" t="str">
            <v>Account name from ERM file</v>
          </cell>
          <cell r="Y1405" t="str">
            <v>Exposure Below $1M; Do Not Score</v>
          </cell>
          <cell r="Z1405" t="str">
            <v>CHEMICALS</v>
          </cell>
          <cell r="AB1405" t="str">
            <v>ITL1011</v>
          </cell>
          <cell r="AC1405" t="str">
            <v>None - Private</v>
          </cell>
          <cell r="AD1405">
            <v>300960</v>
          </cell>
        </row>
        <row r="1406">
          <cell r="W1406" t="str">
            <v>A BLASQUEZ E REFRIGERACION INDUSTRIAL SA DE CV</v>
          </cell>
          <cell r="X1406" t="str">
            <v>Account name from ERM file</v>
          </cell>
          <cell r="Y1406" t="str">
            <v>Score it</v>
          </cell>
          <cell r="Z1406" t="str">
            <v>FURNITURE &amp; APPLIANCES</v>
          </cell>
          <cell r="AB1406" t="str">
            <v>MEX1019</v>
          </cell>
          <cell r="AC1406" t="str">
            <v>None - Private</v>
          </cell>
          <cell r="AD1406">
            <v>300206</v>
          </cell>
          <cell r="AF1406" t="str">
            <v>Retail</v>
          </cell>
        </row>
        <row r="1407">
          <cell r="W1407" t="str">
            <v>GRUPO ITISA</v>
          </cell>
          <cell r="X1407" t="str">
            <v>Account name from ERM file</v>
          </cell>
          <cell r="Y1407" t="str">
            <v>Exposure Below $1M; Do Not Score</v>
          </cell>
          <cell r="Z1407" t="str">
            <v>CONSTRUCTION</v>
          </cell>
          <cell r="AB1407" t="str">
            <v>MEX1245</v>
          </cell>
          <cell r="AC1407" t="str">
            <v>None - Private</v>
          </cell>
          <cell r="AD1407">
            <v>301659</v>
          </cell>
          <cell r="AF1407" t="str">
            <v>Engineering &amp; Construction</v>
          </cell>
        </row>
        <row r="1408">
          <cell r="T1408">
            <v>42104842</v>
          </cell>
          <cell r="U1408" t="str">
            <v>Command Equipment Ltd.</v>
          </cell>
          <cell r="V1408">
            <v>208508</v>
          </cell>
          <cell r="W1408" t="str">
            <v>Command Equipment Ltd.</v>
          </cell>
          <cell r="X1408" t="str">
            <v>Existing Principal</v>
          </cell>
          <cell r="Y1408" t="str">
            <v>Exposure Below $1M; Do Not Score</v>
          </cell>
          <cell r="Z1408" t="str">
            <v>BUSINESS SERVICES</v>
          </cell>
          <cell r="AA1408" t="str">
            <v>Canada</v>
          </cell>
          <cell r="AB1408" t="str">
            <v>CAN1369</v>
          </cell>
          <cell r="AC1408" t="str">
            <v>None - Private</v>
          </cell>
          <cell r="AD1408">
            <v>303079</v>
          </cell>
          <cell r="AE1408" t="str">
            <v>Core Contract</v>
          </cell>
          <cell r="AF1408" t="str">
            <v>Engineering &amp; Construction</v>
          </cell>
        </row>
        <row r="1409">
          <cell r="T1409">
            <v>49198632</v>
          </cell>
          <cell r="U1409" t="str">
            <v>Westech Industrial Ltd.</v>
          </cell>
          <cell r="V1409">
            <v>192829</v>
          </cell>
          <cell r="W1409" t="str">
            <v>Westech Industrial Ltd.</v>
          </cell>
          <cell r="X1409" t="str">
            <v>Existing Principal</v>
          </cell>
          <cell r="Y1409" t="str">
            <v>Exposure Below $1M; Do Not Score</v>
          </cell>
          <cell r="Z1409" t="str">
            <v>MEASURE &amp; TEST EQUIPMENT</v>
          </cell>
          <cell r="AA1409" t="str">
            <v>Canada</v>
          </cell>
          <cell r="AB1409" t="str">
            <v>CAN1391</v>
          </cell>
          <cell r="AC1409" t="str">
            <v>None - Private</v>
          </cell>
          <cell r="AD1409">
            <v>303101</v>
          </cell>
          <cell r="AE1409" t="str">
            <v>Core Contract</v>
          </cell>
          <cell r="AF1409" t="str">
            <v>Machinery &amp; Industrial</v>
          </cell>
        </row>
        <row r="1410">
          <cell r="T1410">
            <v>64654052</v>
          </cell>
          <cell r="U1410" t="str">
            <v>Pagnotta Industries Inc.</v>
          </cell>
          <cell r="V1410">
            <v>257480</v>
          </cell>
          <cell r="W1410" t="str">
            <v>Pagnotta Industries Inc.</v>
          </cell>
          <cell r="X1410" t="str">
            <v>Existing Principal</v>
          </cell>
          <cell r="Y1410" t="str">
            <v>Score it</v>
          </cell>
          <cell r="Z1410" t="str">
            <v>CONSTRUCTION</v>
          </cell>
          <cell r="AA1410" t="str">
            <v>Canada</v>
          </cell>
          <cell r="AB1410" t="str">
            <v>CAN1375</v>
          </cell>
          <cell r="AC1410" t="str">
            <v>None - Private</v>
          </cell>
          <cell r="AD1410">
            <v>303085</v>
          </cell>
          <cell r="AE1410" t="str">
            <v>Core Contract</v>
          </cell>
          <cell r="AF1410" t="str">
            <v>Engineering &amp; Construction</v>
          </cell>
        </row>
        <row r="1411">
          <cell r="T1411">
            <v>101766142</v>
          </cell>
          <cell r="U1411" t="str">
            <v>Nexom</v>
          </cell>
          <cell r="V1411">
            <v>200278</v>
          </cell>
          <cell r="W1411" t="str">
            <v xml:space="preserve">Nexom Inc. </v>
          </cell>
          <cell r="X1411" t="str">
            <v>Existing Principal</v>
          </cell>
          <cell r="Y1411" t="str">
            <v>Score it</v>
          </cell>
          <cell r="Z1411" t="str">
            <v>BUSINESS SERVICES</v>
          </cell>
          <cell r="AA1411" t="str">
            <v>Canada</v>
          </cell>
          <cell r="AB1411" t="str">
            <v>CAN1374</v>
          </cell>
          <cell r="AC1411" t="str">
            <v>None - Private</v>
          </cell>
          <cell r="AD1411">
            <v>303084</v>
          </cell>
          <cell r="AE1411" t="str">
            <v>Core Contract</v>
          </cell>
          <cell r="AF1411" t="str">
            <v>Engineering &amp; Construction</v>
          </cell>
        </row>
        <row r="1412">
          <cell r="T1412">
            <v>131966742</v>
          </cell>
          <cell r="U1412" t="str">
            <v>Kayden Industries Limited Partnership</v>
          </cell>
          <cell r="V1412">
            <v>204768</v>
          </cell>
          <cell r="W1412" t="str">
            <v>Kayden Industries Limited Partnership</v>
          </cell>
          <cell r="X1412" t="str">
            <v>Existing Principal</v>
          </cell>
          <cell r="Y1412" t="str">
            <v>Exposure Below $1M; Do Not Score</v>
          </cell>
          <cell r="Z1412" t="str">
            <v>BUSINESS SERVICES</v>
          </cell>
          <cell r="AA1412" t="str">
            <v>United States</v>
          </cell>
          <cell r="AB1412" t="str">
            <v>CAN1388</v>
          </cell>
          <cell r="AC1412" t="str">
            <v>None - Private</v>
          </cell>
          <cell r="AD1412">
            <v>303098</v>
          </cell>
          <cell r="AE1412" t="str">
            <v>Core Contract</v>
          </cell>
          <cell r="AF1412" t="str">
            <v>Engineering &amp; Construction</v>
          </cell>
        </row>
        <row r="1413">
          <cell r="T1413">
            <v>139247232</v>
          </cell>
          <cell r="U1413" t="str">
            <v>Graham Services, LLC (McMinnville TN)</v>
          </cell>
          <cell r="V1413">
            <v>194700</v>
          </cell>
          <cell r="W1413" t="str">
            <v>Graham Services, LLC</v>
          </cell>
          <cell r="X1413" t="str">
            <v>Existing Principal</v>
          </cell>
          <cell r="Y1413" t="str">
            <v>Exposure Below $1M; Do Not Score</v>
          </cell>
          <cell r="Z1413" t="str">
            <v>CONSTRUCTION</v>
          </cell>
          <cell r="AA1413" t="str">
            <v>United States</v>
          </cell>
          <cell r="AB1413">
            <v>194700</v>
          </cell>
          <cell r="AC1413" t="str">
            <v>None - Private</v>
          </cell>
          <cell r="AD1413">
            <v>194700</v>
          </cell>
          <cell r="AE1413" t="str">
            <v>Core Commercial</v>
          </cell>
          <cell r="AF1413" t="str">
            <v>Engineering &amp; Construction</v>
          </cell>
        </row>
        <row r="1414">
          <cell r="T1414">
            <v>162101842</v>
          </cell>
          <cell r="U1414" t="str">
            <v>Alberco Construction Ltd.</v>
          </cell>
          <cell r="V1414">
            <v>208709</v>
          </cell>
          <cell r="W1414" t="str">
            <v>Alberco Construction Ltd.</v>
          </cell>
          <cell r="X1414" t="str">
            <v>Existing Principal</v>
          </cell>
          <cell r="Y1414" t="str">
            <v>Score it</v>
          </cell>
          <cell r="Z1414" t="str">
            <v>CONSTRUCTION</v>
          </cell>
          <cell r="AA1414" t="str">
            <v>Canada</v>
          </cell>
          <cell r="AB1414" t="str">
            <v>CAN1344</v>
          </cell>
          <cell r="AC1414" t="str">
            <v>None - Private</v>
          </cell>
          <cell r="AD1414">
            <v>303054</v>
          </cell>
          <cell r="AE1414" t="str">
            <v>Core Contract</v>
          </cell>
          <cell r="AF1414" t="str">
            <v>Engineering &amp; Construction</v>
          </cell>
        </row>
        <row r="1415">
          <cell r="T1415">
            <v>176516212</v>
          </cell>
          <cell r="U1415" t="str">
            <v>Hopkins Construction (Lacombe) Ltd.</v>
          </cell>
          <cell r="V1415">
            <v>187740</v>
          </cell>
          <cell r="W1415" t="str">
            <v>Hopkins Construction (Lacombe) Ltd.</v>
          </cell>
          <cell r="X1415" t="str">
            <v>Existing Principal</v>
          </cell>
          <cell r="Y1415" t="str">
            <v>Score it</v>
          </cell>
          <cell r="Z1415" t="str">
            <v>CONSTRUCTION</v>
          </cell>
          <cell r="AA1415" t="str">
            <v>Canada</v>
          </cell>
          <cell r="AB1415" t="str">
            <v>CAN1351</v>
          </cell>
          <cell r="AC1415" t="str">
            <v>None - Private</v>
          </cell>
          <cell r="AD1415">
            <v>303061</v>
          </cell>
          <cell r="AE1415" t="str">
            <v>Core Contract</v>
          </cell>
          <cell r="AF1415" t="str">
            <v>Engineering &amp; Construction</v>
          </cell>
        </row>
        <row r="1416">
          <cell r="T1416">
            <v>192108242</v>
          </cell>
          <cell r="U1416" t="str">
            <v>4083261 Canada Inc. O/A The FIA Group</v>
          </cell>
          <cell r="V1416">
            <v>208797</v>
          </cell>
          <cell r="W1416" t="str">
            <v>4083261 Canada Inc. o/a THE FIA GROUP</v>
          </cell>
          <cell r="X1416" t="str">
            <v>Existing Principal</v>
          </cell>
          <cell r="Y1416" t="str">
            <v>Exposure Below $1M; Do Not Score</v>
          </cell>
          <cell r="Z1416" t="str">
            <v>CONSTRUCTION</v>
          </cell>
          <cell r="AA1416" t="str">
            <v>Canada</v>
          </cell>
          <cell r="AB1416" t="str">
            <v>CAN1316</v>
          </cell>
          <cell r="AC1416" t="str">
            <v>None - Private</v>
          </cell>
          <cell r="AD1416">
            <v>303026</v>
          </cell>
          <cell r="AE1416" t="str">
            <v>Core Contract</v>
          </cell>
          <cell r="AF1416" t="str">
            <v>Engineering &amp; Construction</v>
          </cell>
        </row>
        <row r="1417">
          <cell r="T1417">
            <v>224570952</v>
          </cell>
          <cell r="U1417" t="str">
            <v>BGC (Australia) Pty Ltd</v>
          </cell>
          <cell r="V1417">
            <v>211414</v>
          </cell>
          <cell r="W1417" t="str">
            <v>BGC (Australia) Pty Ltd</v>
          </cell>
          <cell r="X1417" t="str">
            <v>Existing Principal</v>
          </cell>
          <cell r="Y1417" t="str">
            <v>Score it</v>
          </cell>
          <cell r="Z1417" t="str">
            <v>CONSTRUCTION</v>
          </cell>
          <cell r="AA1417" t="str">
            <v>Australia</v>
          </cell>
          <cell r="AB1417" t="str">
            <v>APAC1061</v>
          </cell>
          <cell r="AC1417" t="str">
            <v>None - Private</v>
          </cell>
          <cell r="AD1417">
            <v>303129</v>
          </cell>
          <cell r="AE1417" t="str">
            <v>Specialty Contract</v>
          </cell>
          <cell r="AF1417" t="str">
            <v>Engineering &amp; Construction</v>
          </cell>
        </row>
        <row r="1418">
          <cell r="T1418">
            <v>246538912</v>
          </cell>
          <cell r="U1418" t="str">
            <v>Master Drilling Group Limited</v>
          </cell>
          <cell r="V1418">
            <v>188934</v>
          </cell>
          <cell r="W1418" t="str">
            <v>Master Drilling Group Limited</v>
          </cell>
          <cell r="X1418" t="str">
            <v>Existing Principal</v>
          </cell>
          <cell r="Y1418" t="str">
            <v>Exposure Below $1M; Do Not Score</v>
          </cell>
          <cell r="Z1418" t="str">
            <v>MINING</v>
          </cell>
          <cell r="AA1418" t="str">
            <v>South Africa</v>
          </cell>
          <cell r="AB1418" t="str">
            <v>CAN1328</v>
          </cell>
          <cell r="AC1418" t="str">
            <v>W60564</v>
          </cell>
          <cell r="AD1418">
            <v>303038</v>
          </cell>
          <cell r="AE1418" t="str">
            <v>Core Contract</v>
          </cell>
          <cell r="AF1418" t="str">
            <v>Metals &amp; Mining Industry</v>
          </cell>
        </row>
        <row r="1419">
          <cell r="T1419">
            <v>271902342</v>
          </cell>
          <cell r="U1419" t="str">
            <v>M.J Roofing &amp; Supply Ltd.</v>
          </cell>
          <cell r="V1419">
            <v>203554</v>
          </cell>
          <cell r="W1419" t="str">
            <v>M.J Roofing &amp; Supply Ltd.</v>
          </cell>
          <cell r="X1419" t="str">
            <v>Existing Principal</v>
          </cell>
          <cell r="Y1419" t="str">
            <v>Exposure Below $1M; Do Not Score</v>
          </cell>
          <cell r="Z1419" t="str">
            <v>BUSINESS SERVICES</v>
          </cell>
          <cell r="AA1419" t="str">
            <v>Canada</v>
          </cell>
          <cell r="AB1419" t="str">
            <v>CAN1373</v>
          </cell>
          <cell r="AC1419" t="str">
            <v>None - Private</v>
          </cell>
          <cell r="AD1419">
            <v>303083</v>
          </cell>
          <cell r="AE1419" t="str">
            <v>Core Contract</v>
          </cell>
          <cell r="AF1419" t="str">
            <v>Engineering &amp; Construction</v>
          </cell>
        </row>
        <row r="1420">
          <cell r="T1420">
            <v>272160442</v>
          </cell>
          <cell r="U1420" t="str">
            <v>CONSORTIUM LEME - CNR</v>
          </cell>
          <cell r="V1420">
            <v>211822</v>
          </cell>
          <cell r="W1420" t="str">
            <v>Tractebel Engineering Ltda</v>
          </cell>
          <cell r="X1420" t="str">
            <v>Existing Principal</v>
          </cell>
          <cell r="Y1420" t="str">
            <v>Exposure Below $1M; Do Not Score</v>
          </cell>
          <cell r="Z1420" t="str">
            <v>CONSTRUCTION</v>
          </cell>
          <cell r="AA1420" t="str">
            <v>Panama</v>
          </cell>
          <cell r="AB1420" t="str">
            <v>BRZ1197</v>
          </cell>
          <cell r="AC1420" t="str">
            <v>None - Private</v>
          </cell>
          <cell r="AD1420">
            <v>303161</v>
          </cell>
          <cell r="AE1420" t="str">
            <v>Specialty Contract</v>
          </cell>
          <cell r="AF1420" t="str">
            <v>Engineering &amp; Construction</v>
          </cell>
        </row>
        <row r="1421">
          <cell r="T1421">
            <v>296496312</v>
          </cell>
          <cell r="U1421" t="str">
            <v>Prairie Erectors International Inc.</v>
          </cell>
          <cell r="V1421">
            <v>187309</v>
          </cell>
          <cell r="W1421" t="str">
            <v>Prairie Erectors International Inc.</v>
          </cell>
          <cell r="X1421" t="str">
            <v>Existing Principal</v>
          </cell>
          <cell r="Y1421" t="str">
            <v>Exposure Below $1M; Do Not Score</v>
          </cell>
          <cell r="Z1421" t="str">
            <v>CONSTRUCTION</v>
          </cell>
          <cell r="AA1421" t="str">
            <v>Canada</v>
          </cell>
          <cell r="AB1421" t="str">
            <v>CAN1376</v>
          </cell>
          <cell r="AC1421" t="str">
            <v>None - Private</v>
          </cell>
          <cell r="AD1421">
            <v>303086</v>
          </cell>
          <cell r="AE1421" t="str">
            <v>Core Contract</v>
          </cell>
          <cell r="AF1421" t="str">
            <v>Engineering &amp; Construction</v>
          </cell>
        </row>
        <row r="1422">
          <cell r="T1422">
            <v>339138332</v>
          </cell>
          <cell r="U1422" t="str">
            <v>Stanley Construction Ltd.</v>
          </cell>
          <cell r="V1422">
            <v>190289</v>
          </cell>
          <cell r="W1422" t="str">
            <v>Stanley Construction Ltd.</v>
          </cell>
          <cell r="X1422" t="str">
            <v>Existing Principal</v>
          </cell>
          <cell r="Y1422" t="str">
            <v>Exposure Below $1M; Do Not Score</v>
          </cell>
          <cell r="Z1422" t="str">
            <v>CONSTRUCTION</v>
          </cell>
          <cell r="AA1422" t="str">
            <v>Canada</v>
          </cell>
          <cell r="AB1422" t="str">
            <v>CAN1110</v>
          </cell>
          <cell r="AC1422" t="str">
            <v>None - Private</v>
          </cell>
          <cell r="AD1422">
            <v>300446</v>
          </cell>
          <cell r="AE1422" t="str">
            <v>Core Contract</v>
          </cell>
          <cell r="AF1422" t="str">
            <v>Engineering &amp; Construction</v>
          </cell>
        </row>
        <row r="1423">
          <cell r="T1423">
            <v>341665642</v>
          </cell>
          <cell r="U1423" t="str">
            <v>Nova Chemicals Corporation</v>
          </cell>
          <cell r="V1423">
            <v>197348</v>
          </cell>
          <cell r="W1423" t="str">
            <v>Nova Chemicals Corporation</v>
          </cell>
          <cell r="X1423" t="str">
            <v>Existing Principal</v>
          </cell>
          <cell r="Y1423" t="str">
            <v>Score it</v>
          </cell>
          <cell r="Z1423" t="str">
            <v>CHEMICALS</v>
          </cell>
          <cell r="AA1423" t="str">
            <v>Canada</v>
          </cell>
          <cell r="AB1423" t="str">
            <v>CAN1334</v>
          </cell>
          <cell r="AC1423" t="str">
            <v>None - Private</v>
          </cell>
          <cell r="AD1423">
            <v>303044</v>
          </cell>
          <cell r="AE1423" t="str">
            <v>Core Commercial</v>
          </cell>
          <cell r="AF1423" t="str">
            <v>Chemical Industry</v>
          </cell>
        </row>
        <row r="1424">
          <cell r="T1424">
            <v>342016242</v>
          </cell>
          <cell r="U1424" t="str">
            <v>Nuna Logistics Limited</v>
          </cell>
          <cell r="V1424">
            <v>206196</v>
          </cell>
          <cell r="W1424" t="str">
            <v>Nuna Logistics Partnership</v>
          </cell>
          <cell r="X1424" t="str">
            <v>Existing Principal</v>
          </cell>
          <cell r="Y1424" t="str">
            <v>Score it</v>
          </cell>
          <cell r="Z1424" t="str">
            <v>BUSINESS SERVICES</v>
          </cell>
          <cell r="AA1424" t="str">
            <v>Canada</v>
          </cell>
          <cell r="AB1424" t="str">
            <v>CAN1211</v>
          </cell>
          <cell r="AC1424" t="str">
            <v>None - Private</v>
          </cell>
          <cell r="AD1424">
            <v>301532</v>
          </cell>
          <cell r="AE1424" t="str">
            <v>Core Contract</v>
          </cell>
          <cell r="AF1424" t="str">
            <v>Business Services</v>
          </cell>
        </row>
        <row r="1425">
          <cell r="T1425">
            <v>469162932</v>
          </cell>
          <cell r="U1425" t="str">
            <v>Mid-City Construction Management Ltd.</v>
          </cell>
          <cell r="V1425">
            <v>191683</v>
          </cell>
          <cell r="W1425" t="str">
            <v>Mid-City Construction Management Ltd.</v>
          </cell>
          <cell r="X1425" t="str">
            <v>Existing Principal</v>
          </cell>
          <cell r="Y1425" t="str">
            <v>Exposure Below $1M; Do Not Score</v>
          </cell>
          <cell r="Z1425" t="str">
            <v>CONSTRUCTION</v>
          </cell>
          <cell r="AA1425" t="str">
            <v>Canada</v>
          </cell>
          <cell r="AB1425" t="str">
            <v>CAN1353</v>
          </cell>
          <cell r="AC1425" t="str">
            <v>None - Private</v>
          </cell>
          <cell r="AD1425">
            <v>303063</v>
          </cell>
          <cell r="AE1425" t="str">
            <v>Core Contract</v>
          </cell>
          <cell r="AF1425" t="str">
            <v>Engineering &amp; Construction</v>
          </cell>
        </row>
        <row r="1426">
          <cell r="T1426">
            <v>589188232</v>
          </cell>
          <cell r="U1426" t="str">
            <v>Amil Assistência Médica Internacional S.A.</v>
          </cell>
          <cell r="V1426">
            <v>192713</v>
          </cell>
          <cell r="W1426" t="str">
            <v>Amil Assistência Médica Internacional S.A.</v>
          </cell>
          <cell r="X1426" t="str">
            <v>Existing Principal</v>
          </cell>
          <cell r="Y1426" t="str">
            <v>Exposure Below $1M; Do Not Score</v>
          </cell>
          <cell r="Z1426" t="str">
            <v>INSURANCE - PROP/CAS/HEALTH</v>
          </cell>
          <cell r="AA1426" t="str">
            <v>Brazil</v>
          </cell>
          <cell r="AB1426" t="str">
            <v>BRZ1199</v>
          </cell>
          <cell r="AC1426" t="str">
            <v>None - Private</v>
          </cell>
          <cell r="AD1426">
            <v>303163</v>
          </cell>
          <cell r="AE1426" t="str">
            <v>Specialty Commercial</v>
          </cell>
          <cell r="AF1426" t="str">
            <v>Insurance &amp; Financial Services</v>
          </cell>
        </row>
        <row r="1427">
          <cell r="T1427">
            <v>619138632</v>
          </cell>
          <cell r="U1427" t="str">
            <v>LBCO Contracting Ltd.</v>
          </cell>
          <cell r="V1427">
            <v>190400</v>
          </cell>
          <cell r="W1427" t="str">
            <v>LBCO Contracting Ltd.</v>
          </cell>
          <cell r="X1427" t="str">
            <v>Existing Principal</v>
          </cell>
          <cell r="Y1427" t="str">
            <v>Score it</v>
          </cell>
          <cell r="Z1427" t="str">
            <v>CONSTRUCTION</v>
          </cell>
          <cell r="AA1427" t="str">
            <v>Canada</v>
          </cell>
          <cell r="AB1427" t="str">
            <v>CAN1372</v>
          </cell>
          <cell r="AC1427" t="str">
            <v>None - Private</v>
          </cell>
          <cell r="AD1427">
            <v>303082</v>
          </cell>
          <cell r="AE1427" t="str">
            <v>Core Contract</v>
          </cell>
          <cell r="AF1427" t="str">
            <v>Engineering &amp; Construction</v>
          </cell>
        </row>
        <row r="1428">
          <cell r="T1428">
            <v>625520121</v>
          </cell>
          <cell r="U1428" t="str">
            <v>ACT Towing LLC dba All City Towing</v>
          </cell>
          <cell r="V1428">
            <v>167529</v>
          </cell>
          <cell r="W1428" t="str">
            <v>ACT Towing, LLC dba All City Towing</v>
          </cell>
          <cell r="X1428" t="str">
            <v>Existing Principal</v>
          </cell>
          <cell r="Y1428" t="str">
            <v>Exposure Below $1M; Do Not Score</v>
          </cell>
          <cell r="Z1428" t="str">
            <v>BUSINESS SERVICES</v>
          </cell>
          <cell r="AA1428" t="str">
            <v>United States</v>
          </cell>
          <cell r="AB1428" t="str">
            <v>167528 and 167529</v>
          </cell>
          <cell r="AC1428" t="str">
            <v>None - Private</v>
          </cell>
          <cell r="AD1428" t="str">
            <v>167528 and 167529</v>
          </cell>
          <cell r="AE1428" t="str">
            <v>Core Commercial</v>
          </cell>
          <cell r="AF1428" t="str">
            <v>Business Services</v>
          </cell>
        </row>
        <row r="1429">
          <cell r="T1429">
            <v>632160942</v>
          </cell>
          <cell r="U1429" t="str">
            <v>MAB Ingenieria De Valor</v>
          </cell>
          <cell r="V1429">
            <v>213341</v>
          </cell>
          <cell r="W1429" t="str">
            <v>MAB Ingenieria De Valor</v>
          </cell>
          <cell r="X1429" t="str">
            <v>Existing Principal</v>
          </cell>
          <cell r="Y1429" t="str">
            <v>Exposure Below $1M; Do Not Score</v>
          </cell>
          <cell r="Z1429" t="str">
            <v>CONSTRUCTION</v>
          </cell>
          <cell r="AA1429" t="str">
            <v>Colombia</v>
          </cell>
          <cell r="AB1429">
            <v>213341</v>
          </cell>
          <cell r="AC1429" t="str">
            <v>None - Private</v>
          </cell>
          <cell r="AD1429">
            <v>213341</v>
          </cell>
          <cell r="AE1429" t="str">
            <v>Specialty Contract</v>
          </cell>
          <cell r="AF1429" t="str">
            <v>Engineering &amp; Construction</v>
          </cell>
        </row>
        <row r="1430">
          <cell r="T1430">
            <v>652020242</v>
          </cell>
          <cell r="U1430" t="str">
            <v>Ambassador Mechanical L.P</v>
          </cell>
          <cell r="V1430">
            <v>206544</v>
          </cell>
          <cell r="W1430" t="str">
            <v>Ambassador Mechanical L.P</v>
          </cell>
          <cell r="X1430" t="str">
            <v>Existing Principal</v>
          </cell>
          <cell r="Y1430" t="str">
            <v>Score it</v>
          </cell>
          <cell r="Z1430" t="str">
            <v>BUSINESS SERVICES</v>
          </cell>
          <cell r="AA1430" t="str">
            <v>Canada</v>
          </cell>
          <cell r="AB1430" t="str">
            <v>CAN1362</v>
          </cell>
          <cell r="AC1430" t="str">
            <v>None - Private</v>
          </cell>
          <cell r="AD1430">
            <v>303072</v>
          </cell>
          <cell r="AE1430" t="str">
            <v>Core Contract</v>
          </cell>
          <cell r="AF1430" t="str">
            <v>Engineering &amp; Construction</v>
          </cell>
        </row>
        <row r="1431">
          <cell r="T1431">
            <v>736520912</v>
          </cell>
          <cell r="U1431" t="str">
            <v>Shunda Consulting &amp; Construction Mamange Ltd.</v>
          </cell>
          <cell r="V1431">
            <v>188443</v>
          </cell>
          <cell r="W1431" t="str">
            <v>Shunda Consulting &amp; Construction Management Ltd.</v>
          </cell>
          <cell r="X1431" t="str">
            <v>Existing Principal</v>
          </cell>
          <cell r="Y1431" t="str">
            <v>Exposure Below $1M; Do Not Score</v>
          </cell>
          <cell r="Z1431" t="str">
            <v>CONSTRUCTION</v>
          </cell>
          <cell r="AA1431" t="str">
            <v>Canada</v>
          </cell>
          <cell r="AB1431" t="str">
            <v>CAN1356</v>
          </cell>
          <cell r="AC1431" t="str">
            <v>None - Private</v>
          </cell>
          <cell r="AD1431">
            <v>303066</v>
          </cell>
          <cell r="AE1431" t="str">
            <v>Core Contract</v>
          </cell>
          <cell r="AF1431" t="str">
            <v>Engineering &amp; Construction</v>
          </cell>
        </row>
        <row r="1432">
          <cell r="T1432">
            <v>761905042</v>
          </cell>
          <cell r="U1432" t="str">
            <v>Pro-Fit Renovations and Property Management Ltd.</v>
          </cell>
          <cell r="V1432">
            <v>204306</v>
          </cell>
          <cell r="W1432" t="str">
            <v>Pro-Fit Renovations and Property Management Ltd.</v>
          </cell>
          <cell r="X1432" t="str">
            <v>Existing Principal</v>
          </cell>
          <cell r="Y1432" t="str">
            <v>Exposure Below $1M; Do Not Score</v>
          </cell>
          <cell r="Z1432" t="str">
            <v>CONSTRUCTION</v>
          </cell>
          <cell r="AA1432" t="str">
            <v>Canada</v>
          </cell>
          <cell r="AB1432" t="str">
            <v>CAN1377</v>
          </cell>
          <cell r="AC1432" t="str">
            <v>None - Private</v>
          </cell>
          <cell r="AD1432">
            <v>303087</v>
          </cell>
          <cell r="AE1432" t="str">
            <v>Core Contract</v>
          </cell>
          <cell r="AF1432" t="str">
            <v>Engineering &amp; Construction</v>
          </cell>
        </row>
        <row r="1433">
          <cell r="T1433">
            <v>822056942</v>
          </cell>
          <cell r="U1433" t="str">
            <v>1328368 Alberta Inc (Operating as NRG Concrete Specialists)</v>
          </cell>
          <cell r="V1433">
            <v>208135</v>
          </cell>
          <cell r="W1433" t="str">
            <v>1328368 Alberta Inc (Operating as NRG Concrete Specialists)</v>
          </cell>
          <cell r="X1433" t="str">
            <v>Existing Principal</v>
          </cell>
          <cell r="Y1433" t="str">
            <v>Exposure Below $1M; Do Not Score</v>
          </cell>
          <cell r="Z1433" t="str">
            <v>CONSTRUCTION</v>
          </cell>
          <cell r="AA1433" t="str">
            <v>Canada</v>
          </cell>
          <cell r="AB1433" t="str">
            <v>CAN1358</v>
          </cell>
          <cell r="AC1433" t="str">
            <v>None - Private</v>
          </cell>
          <cell r="AD1433">
            <v>303068</v>
          </cell>
          <cell r="AE1433" t="str">
            <v>Core Contract</v>
          </cell>
          <cell r="AF1433" t="str">
            <v>Engineering &amp; Construction</v>
          </cell>
        </row>
        <row r="1434">
          <cell r="T1434">
            <v>852103442</v>
          </cell>
          <cell r="U1434" t="str">
            <v>Allied Contractors Inc.</v>
          </cell>
          <cell r="V1434">
            <v>210403</v>
          </cell>
          <cell r="W1434" t="str">
            <v>Allied Contractors Inc.</v>
          </cell>
          <cell r="X1434" t="str">
            <v>Existing Principal</v>
          </cell>
          <cell r="Y1434" t="str">
            <v>Exposure Below $1M; Do Not Score</v>
          </cell>
          <cell r="Z1434" t="str">
            <v>CONSTRUCTION</v>
          </cell>
          <cell r="AA1434" t="str">
            <v>Canada</v>
          </cell>
          <cell r="AB1434" t="str">
            <v>CAN1361</v>
          </cell>
          <cell r="AC1434" t="str">
            <v>None - Private</v>
          </cell>
          <cell r="AD1434">
            <v>303071</v>
          </cell>
          <cell r="AE1434" t="str">
            <v>Core Contract</v>
          </cell>
          <cell r="AF1434" t="str">
            <v>Engineering &amp; Construction</v>
          </cell>
        </row>
        <row r="1435">
          <cell r="T1435">
            <v>881872542</v>
          </cell>
          <cell r="U1435" t="str">
            <v>Goettl Holdings, LLC</v>
          </cell>
          <cell r="V1435">
            <v>205728</v>
          </cell>
          <cell r="W1435" t="str">
            <v>Goettl Holdings, LLC</v>
          </cell>
          <cell r="X1435" t="str">
            <v>Existing Principal</v>
          </cell>
          <cell r="Y1435" t="str">
            <v>Exposure Below $1M; Do Not Score</v>
          </cell>
          <cell r="Z1435" t="str">
            <v>CONSUMER SERVICES</v>
          </cell>
          <cell r="AA1435" t="str">
            <v>United States</v>
          </cell>
          <cell r="AB1435">
            <v>205728</v>
          </cell>
          <cell r="AC1435" t="str">
            <v>None - Private</v>
          </cell>
          <cell r="AD1435">
            <v>205728</v>
          </cell>
          <cell r="AE1435" t="str">
            <v>Core Commercial</v>
          </cell>
          <cell r="AF1435" t="str">
            <v>Retail</v>
          </cell>
        </row>
        <row r="1436">
          <cell r="T1436">
            <v>931766242</v>
          </cell>
          <cell r="U1436" t="str">
            <v xml:space="preserve">Ratcliff Excavating and Grading Inc. </v>
          </cell>
          <cell r="V1436">
            <v>210833</v>
          </cell>
          <cell r="W1436" t="str">
            <v>Ratcliff Excavating and Grading Inc.</v>
          </cell>
          <cell r="X1436" t="str">
            <v>Existing Principal</v>
          </cell>
          <cell r="Y1436" t="str">
            <v>Exposure Below $1M; Do Not Score</v>
          </cell>
          <cell r="Z1436" t="str">
            <v>CONSTRUCTION</v>
          </cell>
          <cell r="AA1436" t="str">
            <v>Canada</v>
          </cell>
          <cell r="AB1436" t="str">
            <v>CAN1324</v>
          </cell>
          <cell r="AC1436" t="str">
            <v>None - Private</v>
          </cell>
          <cell r="AD1436">
            <v>303034</v>
          </cell>
          <cell r="AE1436" t="str">
            <v>Core Contract</v>
          </cell>
          <cell r="AF1436" t="str">
            <v>Engineering &amp; Construction</v>
          </cell>
        </row>
        <row r="1437">
          <cell r="T1437">
            <v>999863997</v>
          </cell>
          <cell r="U1437" t="str">
            <v>Carlson Construction Ltd.</v>
          </cell>
          <cell r="V1437">
            <v>259233</v>
          </cell>
          <cell r="W1437" t="str">
            <v>Carlson Construction Ltd.</v>
          </cell>
          <cell r="X1437" t="str">
            <v>Existing Principal</v>
          </cell>
          <cell r="Y1437" t="str">
            <v>Score it</v>
          </cell>
          <cell r="Z1437" t="str">
            <v>CONSTRUCTION</v>
          </cell>
          <cell r="AA1437" t="str">
            <v>Canada</v>
          </cell>
          <cell r="AB1437" t="str">
            <v>CAN1347</v>
          </cell>
          <cell r="AC1437" t="str">
            <v>None - Private</v>
          </cell>
          <cell r="AD1437">
            <v>303057</v>
          </cell>
          <cell r="AE1437" t="str">
            <v>Core Contract</v>
          </cell>
          <cell r="AF1437" t="str">
            <v>Engineering &amp; Construction</v>
          </cell>
        </row>
        <row r="1438">
          <cell r="T1438">
            <v>999864940</v>
          </cell>
          <cell r="U1438" t="str">
            <v>Grupo Televisa, S.A.B.</v>
          </cell>
          <cell r="V1438">
            <v>259331</v>
          </cell>
          <cell r="W1438" t="str">
            <v>Grupo Televisa, S.A.B.</v>
          </cell>
          <cell r="X1438" t="str">
            <v>Existing Principal</v>
          </cell>
          <cell r="Y1438" t="str">
            <v>Exposure Below $1M; Do Not Score</v>
          </cell>
          <cell r="Z1438" t="str">
            <v>CABLE TV</v>
          </cell>
          <cell r="AA1438" t="str">
            <v>Mexico</v>
          </cell>
          <cell r="AB1438" t="str">
            <v>MEX1284</v>
          </cell>
          <cell r="AC1438" t="str">
            <v>W06971</v>
          </cell>
          <cell r="AD1438">
            <v>303174</v>
          </cell>
          <cell r="AE1438" t="str">
            <v>Specialty Commercial</v>
          </cell>
          <cell r="AF1438" t="str">
            <v>Entertainment &amp; Cable</v>
          </cell>
        </row>
        <row r="1439">
          <cell r="T1439">
            <v>999865254</v>
          </cell>
          <cell r="U1439" t="str">
            <v xml:space="preserve">S.G. Landscaping Ltd. </v>
          </cell>
          <cell r="V1439">
            <v>259353</v>
          </cell>
          <cell r="W1439" t="str">
            <v xml:space="preserve">S.G. Landscaping Ltd. </v>
          </cell>
          <cell r="X1439" t="str">
            <v>Existing Principal</v>
          </cell>
          <cell r="Y1439" t="str">
            <v>Exposure Below $1M; Do Not Score</v>
          </cell>
          <cell r="Z1439" t="str">
            <v>CONSTRUCTION</v>
          </cell>
          <cell r="AA1439" t="str">
            <v>Canada</v>
          </cell>
          <cell r="AB1439" t="str">
            <v>CAN1378</v>
          </cell>
          <cell r="AC1439" t="str">
            <v>None - Private</v>
          </cell>
          <cell r="AD1439">
            <v>303088</v>
          </cell>
          <cell r="AE1439" t="str">
            <v>Core Contract</v>
          </cell>
          <cell r="AF1439" t="str">
            <v>Engineering &amp; Construction</v>
          </cell>
        </row>
        <row r="1440">
          <cell r="T1440">
            <v>999865674</v>
          </cell>
          <cell r="U1440" t="str">
            <v>4437196 Manitoba Inc. o/a Tony's Concrete</v>
          </cell>
          <cell r="V1440">
            <v>259382</v>
          </cell>
          <cell r="W1440" t="str">
            <v>4437196 Manitoba Inc. o/a Tony's Concrete</v>
          </cell>
          <cell r="X1440" t="str">
            <v>Existing Principal</v>
          </cell>
          <cell r="Y1440" t="str">
            <v>Exposure Below $1M; Do Not Score</v>
          </cell>
          <cell r="Z1440" t="str">
            <v>CONSTRUCTION</v>
          </cell>
          <cell r="AA1440" t="str">
            <v>Canada</v>
          </cell>
          <cell r="AB1440" t="str">
            <v>CAN1359</v>
          </cell>
          <cell r="AC1440" t="str">
            <v>None - Private</v>
          </cell>
          <cell r="AD1440">
            <v>303069</v>
          </cell>
          <cell r="AE1440" t="str">
            <v>Core Contract</v>
          </cell>
          <cell r="AF1440" t="str">
            <v>Engineering &amp; Construction</v>
          </cell>
        </row>
        <row r="1441">
          <cell r="T1441">
            <v>999870849</v>
          </cell>
          <cell r="U1441" t="str">
            <v>Quest Window Systems, Inc.</v>
          </cell>
          <cell r="V1441">
            <v>259850</v>
          </cell>
          <cell r="W1441" t="str">
            <v>Exchange Income Corporation</v>
          </cell>
          <cell r="X1441" t="str">
            <v>Existing Principal</v>
          </cell>
          <cell r="Y1441" t="str">
            <v>Exposure Below $1M; Do Not Score</v>
          </cell>
          <cell r="Z1441" t="str">
            <v>CONSTRUCTION</v>
          </cell>
          <cell r="AA1441" t="str">
            <v>Canada</v>
          </cell>
          <cell r="AB1441" t="str">
            <v>CAN1371</v>
          </cell>
          <cell r="AC1441" t="str">
            <v>N14303</v>
          </cell>
          <cell r="AD1441">
            <v>303081</v>
          </cell>
          <cell r="AE1441" t="str">
            <v>Core Contract</v>
          </cell>
          <cell r="AF1441" t="str">
            <v>Engineering &amp; Construction</v>
          </cell>
        </row>
        <row r="1442">
          <cell r="T1442">
            <v>999871384</v>
          </cell>
          <cell r="U1442" t="str">
            <v>Globaltech Group Ltd.</v>
          </cell>
          <cell r="V1442">
            <v>259910</v>
          </cell>
          <cell r="W1442" t="str">
            <v>Globaltech Group Ltd.</v>
          </cell>
          <cell r="X1442" t="str">
            <v>Existing Principal</v>
          </cell>
          <cell r="Y1442" t="str">
            <v>Exposure Below $1M; Do Not Score</v>
          </cell>
          <cell r="Z1442" t="str">
            <v>BUSINESS SERVICES</v>
          </cell>
          <cell r="AA1442" t="str">
            <v>Canada</v>
          </cell>
          <cell r="AB1442" t="str">
            <v>CAN1244</v>
          </cell>
          <cell r="AC1442" t="str">
            <v>None - Private</v>
          </cell>
          <cell r="AD1442">
            <v>302556</v>
          </cell>
          <cell r="AE1442" t="str">
            <v>Core Contract</v>
          </cell>
          <cell r="AF1442" t="str">
            <v>Business Services</v>
          </cell>
        </row>
        <row r="1443">
          <cell r="T1443">
            <v>999871945</v>
          </cell>
          <cell r="U1443" t="str">
            <v>Transmissora Aliança de Energia Elétrica S.A. - Taesa</v>
          </cell>
          <cell r="V1443">
            <v>259959</v>
          </cell>
          <cell r="W1443" t="str">
            <v>Transmissora Aliança de Energia Elétrica S.A. - Taesa</v>
          </cell>
          <cell r="X1443" t="str">
            <v>Existing Principal</v>
          </cell>
          <cell r="Y1443" t="str">
            <v>Exposure Below $1M; Do Not Score</v>
          </cell>
          <cell r="Z1443" t="str">
            <v>UTILITIES, ELECTRIC</v>
          </cell>
          <cell r="AA1443" t="str">
            <v>Brazil</v>
          </cell>
          <cell r="AB1443" t="str">
            <v>BRZ1204</v>
          </cell>
          <cell r="AC1443" t="str">
            <v>W40731</v>
          </cell>
          <cell r="AD1443">
            <v>303168</v>
          </cell>
          <cell r="AE1443" t="str">
            <v>Specialty Commercial</v>
          </cell>
          <cell r="AF1443" t="str">
            <v>Electric, Gas &amp; Water Utilities</v>
          </cell>
        </row>
        <row r="1444">
          <cell r="T1444">
            <v>999872369</v>
          </cell>
          <cell r="U1444" t="str">
            <v>ECOPETROL SA</v>
          </cell>
          <cell r="V1444">
            <v>259993</v>
          </cell>
          <cell r="W1444" t="str">
            <v>ECOPETROL SA</v>
          </cell>
          <cell r="X1444" t="str">
            <v>Existing Principal</v>
          </cell>
          <cell r="Y1444" t="str">
            <v>Exposure Below $1M; Do Not Score</v>
          </cell>
          <cell r="Z1444" t="str">
            <v>OIL REFINING</v>
          </cell>
          <cell r="AA1444" t="str">
            <v>Colombia</v>
          </cell>
          <cell r="AB1444" t="str">
            <v>BRZ1205</v>
          </cell>
          <cell r="AC1444" t="str">
            <v>W45749</v>
          </cell>
          <cell r="AD1444">
            <v>303169</v>
          </cell>
          <cell r="AE1444" t="str">
            <v>Specialty Commercial</v>
          </cell>
          <cell r="AF1444" t="str">
            <v>Oil, Gas &amp; Coal Expl/Prod</v>
          </cell>
        </row>
        <row r="1445">
          <cell r="T1445">
            <v>999872478</v>
          </cell>
          <cell r="U1445" t="str">
            <v>Chief Construction Company Ltd.</v>
          </cell>
          <cell r="V1445">
            <v>259998</v>
          </cell>
          <cell r="W1445" t="str">
            <v>Chief Construction Company Ltd.</v>
          </cell>
          <cell r="X1445" t="str">
            <v>Existing Principal</v>
          </cell>
          <cell r="Y1445" t="str">
            <v>Exposure Below $1M; Do Not Score</v>
          </cell>
          <cell r="Z1445" t="str">
            <v>CONSTRUCTION</v>
          </cell>
          <cell r="AA1445" t="str">
            <v>Canada</v>
          </cell>
          <cell r="AB1445" t="str">
            <v>CAN1350</v>
          </cell>
          <cell r="AC1445" t="str">
            <v>None - Private</v>
          </cell>
          <cell r="AD1445">
            <v>303060</v>
          </cell>
          <cell r="AE1445" t="str">
            <v>Core Contract</v>
          </cell>
          <cell r="AF1445" t="str">
            <v>Engineering &amp; Construction</v>
          </cell>
        </row>
        <row r="1446">
          <cell r="T1446">
            <v>999872811</v>
          </cell>
          <cell r="U1446" t="str">
            <v>Yancoal Resources Ltd</v>
          </cell>
          <cell r="V1446">
            <v>260013</v>
          </cell>
          <cell r="W1446" t="str">
            <v>Yancoal Australia Limited</v>
          </cell>
          <cell r="X1446" t="str">
            <v>Existing Principal</v>
          </cell>
          <cell r="Y1446" t="str">
            <v>Exposure Below $1M; Do Not Score</v>
          </cell>
          <cell r="Z1446" t="str">
            <v>OIL, GAS &amp; COAL EXPL/PROD</v>
          </cell>
          <cell r="AA1446" t="str">
            <v>Australia</v>
          </cell>
          <cell r="AB1446" t="str">
            <v>APAC1081</v>
          </cell>
          <cell r="AC1446" t="str">
            <v>W59289</v>
          </cell>
          <cell r="AD1446">
            <v>303149</v>
          </cell>
          <cell r="AE1446" t="str">
            <v>Specialty Contract</v>
          </cell>
          <cell r="AF1446" t="str">
            <v>Metals &amp; Mining Industry</v>
          </cell>
        </row>
        <row r="1447">
          <cell r="T1447">
            <v>999873300</v>
          </cell>
          <cell r="U1447" t="str">
            <v>Vent-Air Industries Ltd.</v>
          </cell>
          <cell r="V1447">
            <v>260041</v>
          </cell>
          <cell r="W1447" t="str">
            <v>Vent-Air Industries Ltd.</v>
          </cell>
          <cell r="X1447" t="str">
            <v>Existing Principal</v>
          </cell>
          <cell r="Y1447" t="str">
            <v>Exposure Below $1M; Do Not Score</v>
          </cell>
          <cell r="Z1447" t="str">
            <v>CONSTRUCTION</v>
          </cell>
          <cell r="AA1447" t="str">
            <v>Canada</v>
          </cell>
          <cell r="AB1447" t="str">
            <v>CAN1384</v>
          </cell>
          <cell r="AC1447" t="str">
            <v>None - Private</v>
          </cell>
          <cell r="AD1447">
            <v>303094</v>
          </cell>
          <cell r="AE1447" t="str">
            <v>Core Contract</v>
          </cell>
          <cell r="AF1447" t="str">
            <v>Engineering &amp; Construction</v>
          </cell>
        </row>
        <row r="1448">
          <cell r="T1448">
            <v>999873379</v>
          </cell>
          <cell r="U1448" t="str">
            <v>Koch Stainless Products Ltd.</v>
          </cell>
          <cell r="V1448">
            <v>260051</v>
          </cell>
          <cell r="W1448" t="str">
            <v>Koch Stainless Products Ltd.</v>
          </cell>
          <cell r="X1448" t="str">
            <v>Existing Principal</v>
          </cell>
          <cell r="Y1448" t="str">
            <v>Exposure Below $1M; Do Not Score</v>
          </cell>
          <cell r="Z1448" t="str">
            <v>MACHINERY &amp; EQUIPMENT</v>
          </cell>
          <cell r="AA1448" t="str">
            <v>Canada</v>
          </cell>
          <cell r="AB1448" t="str">
            <v>CAN1390</v>
          </cell>
          <cell r="AC1448" t="str">
            <v>None - Private</v>
          </cell>
          <cell r="AD1448">
            <v>303100</v>
          </cell>
          <cell r="AE1448" t="str">
            <v>Core Contract</v>
          </cell>
          <cell r="AF1448" t="str">
            <v>Machinery &amp; Industrial</v>
          </cell>
        </row>
        <row r="1449">
          <cell r="T1449">
            <v>999873464</v>
          </cell>
          <cell r="U1449" t="str">
            <v>INEOS Industries Limited</v>
          </cell>
          <cell r="V1449">
            <v>260060</v>
          </cell>
          <cell r="W1449" t="str">
            <v>INEOS Industries Limited</v>
          </cell>
          <cell r="X1449" t="str">
            <v>Existing Principal</v>
          </cell>
          <cell r="Y1449" t="str">
            <v>Exposure Below $1M; Do Not Score</v>
          </cell>
          <cell r="Z1449" t="str">
            <v>BUSINESS SERVICES</v>
          </cell>
          <cell r="AA1449" t="str">
            <v>United Kingdom</v>
          </cell>
          <cell r="AB1449">
            <v>260060</v>
          </cell>
          <cell r="AC1449" t="str">
            <v>None - Private</v>
          </cell>
          <cell r="AD1449">
            <v>260060</v>
          </cell>
          <cell r="AE1449" t="str">
            <v>Core Commercial</v>
          </cell>
          <cell r="AF1449" t="str">
            <v>Chemical Industry</v>
          </cell>
        </row>
        <row r="1450">
          <cell r="T1450">
            <v>999873499</v>
          </cell>
          <cell r="U1450" t="str">
            <v>QM LP</v>
          </cell>
          <cell r="V1450">
            <v>260064</v>
          </cell>
          <cell r="W1450" t="str">
            <v>QM Environmental Group</v>
          </cell>
          <cell r="X1450" t="str">
            <v>Existing Principal</v>
          </cell>
          <cell r="Y1450" t="str">
            <v>Exposure Below $1M; Do Not Score</v>
          </cell>
          <cell r="Z1450" t="str">
            <v>BUSINESS SERVICES</v>
          </cell>
          <cell r="AA1450" t="str">
            <v>Canada</v>
          </cell>
          <cell r="AB1450" t="str">
            <v>CAN1323</v>
          </cell>
          <cell r="AC1450" t="str">
            <v>None - Private</v>
          </cell>
          <cell r="AD1450">
            <v>303033</v>
          </cell>
          <cell r="AE1450" t="str">
            <v>Core Contract</v>
          </cell>
          <cell r="AF1450" t="str">
            <v>Engineering &amp; Construction</v>
          </cell>
        </row>
        <row r="1451">
          <cell r="T1451">
            <v>999873566</v>
          </cell>
          <cell r="U1451" t="str">
            <v>Oil Search Limited</v>
          </cell>
          <cell r="V1451">
            <v>260070</v>
          </cell>
          <cell r="W1451" t="str">
            <v>Oil Search Limited</v>
          </cell>
          <cell r="X1451" t="str">
            <v>Existing Principal</v>
          </cell>
          <cell r="Y1451" t="str">
            <v>Exposure Below $1M; Do Not Score</v>
          </cell>
          <cell r="Z1451" t="str">
            <v>OIL, GAS &amp; COAL EXPL/PROD</v>
          </cell>
          <cell r="AA1451" t="str">
            <v>Papua New Guinea</v>
          </cell>
          <cell r="AB1451" t="str">
            <v>APAC1072</v>
          </cell>
          <cell r="AC1451" t="str">
            <v>G16653</v>
          </cell>
          <cell r="AD1451">
            <v>303140</v>
          </cell>
          <cell r="AE1451" t="str">
            <v>Specialty Commercial</v>
          </cell>
          <cell r="AF1451" t="str">
            <v>Oil, Gas &amp; Coal Expl/Prod</v>
          </cell>
        </row>
        <row r="1452">
          <cell r="T1452">
            <v>999873645</v>
          </cell>
          <cell r="U1452" t="str">
            <v xml:space="preserve">Airtificial Intelligence Structures, S.A. </v>
          </cell>
          <cell r="V1452">
            <v>260075</v>
          </cell>
          <cell r="W1452" t="str">
            <v xml:space="preserve">Grupo Airtificial </v>
          </cell>
          <cell r="X1452" t="str">
            <v>Existing Principal</v>
          </cell>
          <cell r="Y1452" t="str">
            <v>Exposure Below $1M; Do Not Score</v>
          </cell>
          <cell r="Z1452" t="str">
            <v>CONSTRUCTION</v>
          </cell>
          <cell r="AA1452" t="str">
            <v>Spain</v>
          </cell>
          <cell r="AB1452">
            <v>260075</v>
          </cell>
          <cell r="AC1452" t="str">
            <v>None - Private</v>
          </cell>
          <cell r="AD1452">
            <v>260075</v>
          </cell>
          <cell r="AE1452" t="str">
            <v>Specialty Contract</v>
          </cell>
          <cell r="AF1452" t="str">
            <v>Engineering &amp; Construction</v>
          </cell>
        </row>
        <row r="1453">
          <cell r="T1453">
            <v>999873806</v>
          </cell>
          <cell r="U1453" t="str">
            <v>Inflector Environmental Services</v>
          </cell>
          <cell r="V1453">
            <v>260090</v>
          </cell>
          <cell r="W1453" t="str">
            <v>J.R. Clarke &amp; Associates Ltd. O/A Inflector Environmental Services</v>
          </cell>
          <cell r="X1453" t="str">
            <v>Existing Principal</v>
          </cell>
          <cell r="Y1453" t="str">
            <v>Exposure Below $1M; Do Not Score</v>
          </cell>
          <cell r="Z1453" t="str">
            <v>BUSINESS SERVICES</v>
          </cell>
          <cell r="AA1453" t="str">
            <v>Canada</v>
          </cell>
          <cell r="AB1453" t="str">
            <v>CAN1309</v>
          </cell>
          <cell r="AC1453" t="str">
            <v>None - Private</v>
          </cell>
          <cell r="AD1453">
            <v>303019</v>
          </cell>
          <cell r="AE1453" t="str">
            <v>Core Contract</v>
          </cell>
          <cell r="AF1453" t="str">
            <v>BUSINESS SERVICES</v>
          </cell>
        </row>
        <row r="1454">
          <cell r="T1454">
            <v>999873882</v>
          </cell>
          <cell r="U1454" t="str">
            <v>NCSG Crane &amp; Heavy Haul Corporation</v>
          </cell>
          <cell r="V1454">
            <v>260095</v>
          </cell>
          <cell r="W1454" t="str">
            <v>NCSG Crane &amp; Heavy Haul Corporation</v>
          </cell>
          <cell r="X1454" t="str">
            <v>Existing Principal</v>
          </cell>
          <cell r="Y1454" t="str">
            <v>Exposure Below $1M; Do Not Score</v>
          </cell>
          <cell r="Z1454" t="str">
            <v>CONSTRUCTION</v>
          </cell>
          <cell r="AA1454" t="str">
            <v>Canada</v>
          </cell>
          <cell r="AB1454" t="str">
            <v>CAN1389</v>
          </cell>
          <cell r="AC1454" t="str">
            <v>None - Private</v>
          </cell>
          <cell r="AD1454">
            <v>303099</v>
          </cell>
          <cell r="AE1454" t="str">
            <v>Specialty Contract</v>
          </cell>
          <cell r="AF1454" t="str">
            <v>Engineering &amp; Construction</v>
          </cell>
        </row>
        <row r="1455">
          <cell r="T1455">
            <v>999874056</v>
          </cell>
          <cell r="U1455" t="str">
            <v>Dine Brands Global, Inc.</v>
          </cell>
          <cell r="V1455">
            <v>260116</v>
          </cell>
          <cell r="W1455" t="str">
            <v>Dine Brands Global, Inc.</v>
          </cell>
          <cell r="X1455" t="str">
            <v>Existing Principal</v>
          </cell>
          <cell r="Y1455" t="str">
            <v>Exposure Below $1M; Do Not Score</v>
          </cell>
          <cell r="Z1455" t="str">
            <v>HOTELS &amp; RESTAURANTS</v>
          </cell>
          <cell r="AA1455" t="str">
            <v>United States</v>
          </cell>
          <cell r="AB1455">
            <v>260116</v>
          </cell>
          <cell r="AC1455">
            <v>449623</v>
          </cell>
          <cell r="AD1455">
            <v>260116</v>
          </cell>
          <cell r="AE1455" t="str">
            <v>Core Commercial</v>
          </cell>
          <cell r="AF1455" t="str">
            <v>Hospitality &amp; Gaming</v>
          </cell>
        </row>
        <row r="1456">
          <cell r="T1456">
            <v>999874156</v>
          </cell>
          <cell r="U1456" t="str">
            <v>Industrial Management Pty Ltd</v>
          </cell>
          <cell r="V1456">
            <v>260127</v>
          </cell>
          <cell r="W1456" t="str">
            <v>Industrial Management Pty Ltd</v>
          </cell>
          <cell r="X1456" t="str">
            <v>Existing Principal</v>
          </cell>
          <cell r="Y1456" t="str">
            <v>Exposure Below $1M; Do Not Score</v>
          </cell>
          <cell r="Z1456" t="str">
            <v>BUSINESS SERVICES</v>
          </cell>
          <cell r="AA1456" t="str">
            <v>Australia</v>
          </cell>
          <cell r="AB1456" t="str">
            <v>APAC1068</v>
          </cell>
          <cell r="AC1456" t="str">
            <v>None - Private</v>
          </cell>
          <cell r="AD1456">
            <v>303136</v>
          </cell>
          <cell r="AE1456" t="str">
            <v>Specialty Commercial</v>
          </cell>
          <cell r="AF1456" t="str">
            <v>Unassigned</v>
          </cell>
        </row>
        <row r="1457">
          <cell r="T1457">
            <v>999874268</v>
          </cell>
          <cell r="U1457" t="str">
            <v xml:space="preserve">MOLLER Y PEREZ ‐ COTAPOS </v>
          </cell>
          <cell r="V1457">
            <v>260136</v>
          </cell>
          <cell r="W1457" t="str">
            <v xml:space="preserve">MOLLER Y PEREZ  ‐ COTAPOS </v>
          </cell>
          <cell r="X1457" t="str">
            <v>Existing Principal</v>
          </cell>
          <cell r="Y1457" t="str">
            <v>Exposure Below $1M; Do Not Score</v>
          </cell>
          <cell r="Z1457" t="str">
            <v>CONSTRUCTION</v>
          </cell>
          <cell r="AA1457" t="str">
            <v>Chile</v>
          </cell>
          <cell r="AB1457">
            <v>260136</v>
          </cell>
          <cell r="AC1457" t="str">
            <v>None - Private</v>
          </cell>
          <cell r="AD1457">
            <v>260136</v>
          </cell>
          <cell r="AE1457" t="str">
            <v>Specialty Contract</v>
          </cell>
          <cell r="AF1457" t="str">
            <v>Engineering &amp; Construction</v>
          </cell>
        </row>
        <row r="1458">
          <cell r="T1458">
            <v>999874564</v>
          </cell>
          <cell r="U1458" t="str">
            <v>Les excavations Marchand &amp; fils Inc.</v>
          </cell>
          <cell r="V1458">
            <v>260163</v>
          </cell>
          <cell r="W1458" t="str">
            <v>Les excavations Marchand &amp; fils Inc.</v>
          </cell>
          <cell r="X1458" t="str">
            <v>Existing Principal</v>
          </cell>
          <cell r="Y1458" t="str">
            <v>Exposure Below $1M; Do Not Score</v>
          </cell>
          <cell r="Z1458" t="str">
            <v>BUSINESS SERVICES</v>
          </cell>
          <cell r="AA1458" t="str">
            <v>Canada</v>
          </cell>
          <cell r="AB1458" t="str">
            <v>CAN1396</v>
          </cell>
          <cell r="AC1458" t="str">
            <v>None - Private</v>
          </cell>
          <cell r="AD1458">
            <v>303106</v>
          </cell>
          <cell r="AE1458" t="str">
            <v>Specialty Contract</v>
          </cell>
          <cell r="AF1458" t="str">
            <v>Engineering &amp; Construction</v>
          </cell>
        </row>
        <row r="1459">
          <cell r="T1459">
            <v>999874634</v>
          </cell>
          <cell r="U1459" t="str">
            <v>BMD Holdings Pty Limited</v>
          </cell>
          <cell r="V1459">
            <v>211428</v>
          </cell>
          <cell r="W1459" t="str">
            <v>BMD Holdings Pty Limited</v>
          </cell>
          <cell r="X1459" t="str">
            <v>Existing Principal</v>
          </cell>
          <cell r="Y1459" t="str">
            <v>Exposure Below $1M; Do Not Score</v>
          </cell>
          <cell r="Z1459" t="str">
            <v>CONSTRUCTION</v>
          </cell>
          <cell r="AA1459" t="str">
            <v>Australia</v>
          </cell>
          <cell r="AB1459" t="str">
            <v>APAC1063</v>
          </cell>
          <cell r="AC1459" t="str">
            <v>None - Private</v>
          </cell>
          <cell r="AD1459">
            <v>303131</v>
          </cell>
          <cell r="AE1459" t="str">
            <v>Specialty Contract</v>
          </cell>
          <cell r="AF1459" t="str">
            <v>Engineering &amp; Construction</v>
          </cell>
        </row>
        <row r="1460">
          <cell r="T1460">
            <v>999874668</v>
          </cell>
          <cell r="U1460" t="str">
            <v>SOLARI CORP</v>
          </cell>
          <cell r="V1460">
            <v>256939</v>
          </cell>
          <cell r="W1460" t="str">
            <v>SOLARI DI UDINE SPA</v>
          </cell>
          <cell r="X1460" t="str">
            <v>Existing Principal</v>
          </cell>
          <cell r="Y1460" t="str">
            <v>Exposure Below $1M; Do Not Score</v>
          </cell>
          <cell r="Z1460" t="str">
            <v>ELECTRONIC EQUIPMENT</v>
          </cell>
          <cell r="AA1460" t="str">
            <v>United States</v>
          </cell>
          <cell r="AB1460" t="str">
            <v>ITL1484</v>
          </cell>
          <cell r="AC1460" t="str">
            <v>None - Private</v>
          </cell>
          <cell r="AD1460">
            <v>301632</v>
          </cell>
          <cell r="AE1460" t="str">
            <v>Specialty Contract</v>
          </cell>
          <cell r="AF1460" t="str">
            <v>Electronics &amp; Semiconductor</v>
          </cell>
        </row>
        <row r="1461">
          <cell r="T1461">
            <v>999875147</v>
          </cell>
          <cell r="U1461" t="str">
            <v xml:space="preserve">Inypsa, Informes y Proyectos </v>
          </cell>
          <cell r="V1461">
            <v>260075</v>
          </cell>
          <cell r="W1461" t="str">
            <v xml:space="preserve">Grupo Airtificial </v>
          </cell>
          <cell r="X1461" t="str">
            <v>Existing Principal</v>
          </cell>
          <cell r="Y1461" t="str">
            <v>Exposure Below $1M; Do Not Score</v>
          </cell>
          <cell r="Z1461" t="str">
            <v>CONSTRUCTION</v>
          </cell>
          <cell r="AA1461" t="str">
            <v>Spain</v>
          </cell>
          <cell r="AB1461">
            <v>260075</v>
          </cell>
          <cell r="AC1461" t="str">
            <v>None - Private</v>
          </cell>
          <cell r="AD1461">
            <v>260075</v>
          </cell>
          <cell r="AE1461" t="str">
            <v>Specialty Contract</v>
          </cell>
          <cell r="AF1461" t="str">
            <v>Engineering &amp; Construction</v>
          </cell>
        </row>
        <row r="1462">
          <cell r="T1462">
            <v>999875318</v>
          </cell>
          <cell r="U1462" t="str">
            <v>Comsa Corporacion</v>
          </cell>
          <cell r="V1462">
            <v>260229</v>
          </cell>
          <cell r="W1462" t="str">
            <v>Comsa Corporacion de Infrastructura S.L</v>
          </cell>
          <cell r="X1462" t="str">
            <v>Existing Principal</v>
          </cell>
          <cell r="Y1462" t="str">
            <v>Exposure Below $1M; Do Not Score</v>
          </cell>
          <cell r="Z1462" t="str">
            <v>CONSTRUCTION</v>
          </cell>
          <cell r="AA1462" t="str">
            <v>Spain</v>
          </cell>
          <cell r="AB1462">
            <v>260229</v>
          </cell>
          <cell r="AC1462" t="str">
            <v>None - Private</v>
          </cell>
          <cell r="AD1462">
            <v>260229</v>
          </cell>
          <cell r="AE1462" t="str">
            <v>Specialty Contract</v>
          </cell>
          <cell r="AF1462" t="str">
            <v>Engineering &amp; Construction</v>
          </cell>
        </row>
        <row r="1463">
          <cell r="T1463">
            <v>999875557</v>
          </cell>
          <cell r="U1463" t="str">
            <v>Onec Construction Inc.</v>
          </cell>
          <cell r="V1463">
            <v>260250</v>
          </cell>
          <cell r="W1463" t="str">
            <v>Onec Construction Inc.</v>
          </cell>
          <cell r="X1463" t="str">
            <v>Existing Principal</v>
          </cell>
          <cell r="Y1463" t="str">
            <v>Exposure Below $1M; Do Not Score</v>
          </cell>
          <cell r="Z1463" t="str">
            <v>CONSTRUCTION</v>
          </cell>
          <cell r="AA1463" t="str">
            <v>Canada</v>
          </cell>
          <cell r="AB1463" t="str">
            <v>CAN1354</v>
          </cell>
          <cell r="AC1463" t="str">
            <v>None - Private</v>
          </cell>
          <cell r="AD1463">
            <v>303064</v>
          </cell>
          <cell r="AE1463" t="str">
            <v>Core Contract</v>
          </cell>
          <cell r="AF1463" t="str">
            <v>Engineering &amp; Construction</v>
          </cell>
        </row>
        <row r="1464">
          <cell r="T1464">
            <v>999875776</v>
          </cell>
          <cell r="U1464" t="str">
            <v xml:space="preserve">Teixiera Duarte Engenharia e Construcoes, S.A. </v>
          </cell>
          <cell r="V1464">
            <v>206362</v>
          </cell>
          <cell r="W1464" t="str">
            <v>Teixeira Duarte S.A.</v>
          </cell>
          <cell r="X1464" t="str">
            <v>Existing Principal</v>
          </cell>
          <cell r="Y1464" t="str">
            <v>Exposure Below $1M; Do Not Score</v>
          </cell>
          <cell r="Z1464" t="str">
            <v>CONSTRUCTION</v>
          </cell>
          <cell r="AA1464" t="str">
            <v>Portugal</v>
          </cell>
          <cell r="AB1464">
            <v>206362</v>
          </cell>
          <cell r="AC1464" t="str">
            <v>W48453</v>
          </cell>
          <cell r="AD1464">
            <v>206362</v>
          </cell>
          <cell r="AE1464" t="str">
            <v>Specialty Contract</v>
          </cell>
          <cell r="AF1464" t="str">
            <v>Engineering &amp; Construction</v>
          </cell>
        </row>
        <row r="1465">
          <cell r="T1465">
            <v>999875833</v>
          </cell>
          <cell r="U1465" t="str">
            <v>Celtic Technologies Limited</v>
          </cell>
          <cell r="V1465">
            <v>201379</v>
          </cell>
          <cell r="W1465" t="str">
            <v>Englobe</v>
          </cell>
          <cell r="X1465" t="str">
            <v>Existing Principal</v>
          </cell>
          <cell r="Y1465" t="str">
            <v>Score it</v>
          </cell>
          <cell r="Z1465" t="str">
            <v>BUSINESS SERVICES</v>
          </cell>
          <cell r="AA1465" t="str">
            <v>United Kingdom</v>
          </cell>
          <cell r="AB1465" t="str">
            <v>CAN1399</v>
          </cell>
          <cell r="AC1465" t="str">
            <v>None - Private</v>
          </cell>
          <cell r="AD1465">
            <v>303109</v>
          </cell>
          <cell r="AE1465" t="str">
            <v>Specialty Contract</v>
          </cell>
          <cell r="AF1465" t="str">
            <v>Engineering &amp; Construction</v>
          </cell>
        </row>
        <row r="1466">
          <cell r="T1466">
            <v>999875849</v>
          </cell>
          <cell r="U1466" t="str">
            <v>Anglo American PLC</v>
          </cell>
          <cell r="V1466">
            <v>260270</v>
          </cell>
          <cell r="W1466" t="str">
            <v>Anglo American PLC</v>
          </cell>
          <cell r="X1466" t="str">
            <v>Existing Principal</v>
          </cell>
          <cell r="Y1466" t="str">
            <v>Exposure Below $1M; Do Not Score</v>
          </cell>
          <cell r="Z1466" t="str">
            <v>MINING</v>
          </cell>
          <cell r="AA1466" t="str">
            <v>United Kingdom</v>
          </cell>
          <cell r="AB1466" t="str">
            <v>CAN1341</v>
          </cell>
          <cell r="AC1466" t="str">
            <v>W21777</v>
          </cell>
          <cell r="AD1466">
            <v>303051</v>
          </cell>
          <cell r="AE1466" t="str">
            <v>Specialty Commercial</v>
          </cell>
          <cell r="AF1466" t="str">
            <v>Metals &amp; Mining Industry</v>
          </cell>
        </row>
        <row r="1467">
          <cell r="T1467">
            <v>999876023</v>
          </cell>
          <cell r="U1467" t="str">
            <v>Uranium One Inc.</v>
          </cell>
          <cell r="V1467">
            <v>260291</v>
          </cell>
          <cell r="W1467" t="str">
            <v>Uranium One Inc.</v>
          </cell>
          <cell r="X1467" t="str">
            <v>Existing Principal</v>
          </cell>
          <cell r="Y1467" t="str">
            <v>Exposure Below $1M; Do Not Score</v>
          </cell>
          <cell r="Z1467" t="str">
            <v>MINING</v>
          </cell>
          <cell r="AA1467" t="str">
            <v>Canada</v>
          </cell>
          <cell r="AB1467" t="str">
            <v>CAN1340</v>
          </cell>
          <cell r="AC1467" t="str">
            <v>None - Private</v>
          </cell>
          <cell r="AD1467">
            <v>303050</v>
          </cell>
          <cell r="AE1467" t="str">
            <v>Specialty Commercial</v>
          </cell>
          <cell r="AF1467" t="str">
            <v>Metals &amp; Mining Industry</v>
          </cell>
        </row>
        <row r="1468">
          <cell r="T1468">
            <v>999876058</v>
          </cell>
          <cell r="U1468" t="str">
            <v>Taylor Construction Group Pty Ltd</v>
          </cell>
          <cell r="V1468">
            <v>260296</v>
          </cell>
          <cell r="W1468" t="str">
            <v>Taylor Corporation Pty Ltd</v>
          </cell>
          <cell r="X1468" t="str">
            <v>Existing Principal</v>
          </cell>
          <cell r="Y1468" t="str">
            <v>Exposure Below $1M; Do Not Score</v>
          </cell>
          <cell r="Z1468" t="str">
            <v>CONSTRUCTION</v>
          </cell>
          <cell r="AA1468" t="str">
            <v>Australia</v>
          </cell>
          <cell r="AB1468" t="str">
            <v>APAC1078</v>
          </cell>
          <cell r="AC1468" t="str">
            <v>None - Private</v>
          </cell>
          <cell r="AD1468">
            <v>303146</v>
          </cell>
          <cell r="AE1468" t="str">
            <v>Specialty Contract</v>
          </cell>
          <cell r="AF1468" t="str">
            <v>Engineering &amp; Construction</v>
          </cell>
        </row>
        <row r="1469">
          <cell r="T1469">
            <v>999876276</v>
          </cell>
          <cell r="U1469" t="str">
            <v>TITAN PNEUS DO BRASIL LTDA</v>
          </cell>
          <cell r="V1469">
            <v>260318</v>
          </cell>
          <cell r="W1469" t="str">
            <v>TITAN PNEUS DO BRASIL LTDA</v>
          </cell>
          <cell r="X1469" t="str">
            <v>Existing Principal</v>
          </cell>
          <cell r="Y1469" t="str">
            <v>Exposure Below $1M; Do Not Score</v>
          </cell>
          <cell r="Z1469" t="str">
            <v>AUTOMOTIVE</v>
          </cell>
          <cell r="AA1469" t="str">
            <v>Brazil</v>
          </cell>
          <cell r="AB1469" t="str">
            <v>BRZ1203</v>
          </cell>
          <cell r="AC1469" t="str">
            <v>None - Private</v>
          </cell>
          <cell r="AD1469">
            <v>303167</v>
          </cell>
          <cell r="AE1469" t="str">
            <v>Specialty Commercial</v>
          </cell>
          <cell r="AF1469" t="str">
            <v>Automotive / Auto Parts MFG</v>
          </cell>
        </row>
        <row r="1470">
          <cell r="T1470">
            <v>999876335</v>
          </cell>
          <cell r="U1470" t="str">
            <v>AKITA Drilling Ltd.</v>
          </cell>
          <cell r="V1470">
            <v>260326</v>
          </cell>
          <cell r="W1470" t="str">
            <v xml:space="preserve">AKITA Drilling Ltd.  </v>
          </cell>
          <cell r="X1470" t="str">
            <v>Existing Principal</v>
          </cell>
          <cell r="Y1470" t="str">
            <v>Exposure Below $1M; Do Not Score</v>
          </cell>
          <cell r="Z1470" t="str">
            <v>OIL, GAS &amp; COAL EXPL/PROD</v>
          </cell>
          <cell r="AA1470" t="str">
            <v>Canada</v>
          </cell>
          <cell r="AB1470" t="str">
            <v>CAN1332</v>
          </cell>
          <cell r="AC1470" t="str">
            <v>N03936</v>
          </cell>
          <cell r="AD1470">
            <v>303042</v>
          </cell>
          <cell r="AE1470" t="str">
            <v>Core Commercial</v>
          </cell>
          <cell r="AF1470" t="str">
            <v>Oil, Gas &amp; Coal Expl/Prod</v>
          </cell>
        </row>
        <row r="1471">
          <cell r="T1471">
            <v>999876540</v>
          </cell>
          <cell r="U1471" t="str">
            <v>Cia Ferroligas Minas Gerais - MINASLIGAS</v>
          </cell>
          <cell r="V1471">
            <v>260340</v>
          </cell>
          <cell r="W1471" t="str">
            <v>Cia Ferroligas Minas Gerais - MINASLIGAS</v>
          </cell>
          <cell r="X1471" t="str">
            <v>Existing Principal</v>
          </cell>
          <cell r="Y1471" t="str">
            <v>Exposure Below $1M; Do Not Score</v>
          </cell>
          <cell r="Z1471" t="str">
            <v>STEEL &amp; METAL PRODUCTS</v>
          </cell>
          <cell r="AA1471" t="str">
            <v>Brazil</v>
          </cell>
          <cell r="AB1471" t="str">
            <v>BRZ1200</v>
          </cell>
          <cell r="AC1471" t="str">
            <v>None - Private</v>
          </cell>
          <cell r="AD1471">
            <v>303164</v>
          </cell>
          <cell r="AE1471" t="str">
            <v>Specialty Commercial</v>
          </cell>
          <cell r="AF1471" t="str">
            <v>Metals &amp; Mining Industry</v>
          </cell>
        </row>
        <row r="1472">
          <cell r="T1472">
            <v>999876644</v>
          </cell>
          <cell r="U1472" t="str">
            <v>Calibre Group Limited</v>
          </cell>
          <cell r="V1472">
            <v>211464</v>
          </cell>
          <cell r="W1472" t="str">
            <v>Calibre Group Limited</v>
          </cell>
          <cell r="X1472" t="str">
            <v>Existing Principal</v>
          </cell>
          <cell r="Y1472" t="str">
            <v>Exposure Below $1M; Do Not Score</v>
          </cell>
          <cell r="Z1472" t="str">
            <v>CONSTRUCTION</v>
          </cell>
          <cell r="AA1472" t="str">
            <v>Australia</v>
          </cell>
          <cell r="AB1472" t="str">
            <v>APAC1064</v>
          </cell>
          <cell r="AC1472" t="str">
            <v>None - Private</v>
          </cell>
          <cell r="AD1472">
            <v>303132</v>
          </cell>
          <cell r="AE1472" t="str">
            <v>Specialty Contract</v>
          </cell>
          <cell r="AF1472" t="str">
            <v>Engineering &amp; Construction</v>
          </cell>
        </row>
        <row r="1473">
          <cell r="T1473">
            <v>999876932</v>
          </cell>
          <cell r="U1473" t="str">
            <v>William Kelly &amp; Sons Plumbing Contractors (1989) Ltd.</v>
          </cell>
          <cell r="V1473">
            <v>260374</v>
          </cell>
          <cell r="W1473" t="str">
            <v>William Kelly &amp; Sons Plumbing Contractors (1989) Ltd.</v>
          </cell>
          <cell r="X1473" t="str">
            <v>Existing Principal</v>
          </cell>
          <cell r="Y1473" t="str">
            <v>Score it</v>
          </cell>
          <cell r="Z1473" t="str">
            <v>BUSINESS SERVICES</v>
          </cell>
          <cell r="AA1473" t="str">
            <v>Canada</v>
          </cell>
          <cell r="AB1473" t="str">
            <v>CAN1387</v>
          </cell>
          <cell r="AC1473" t="str">
            <v>None - Private</v>
          </cell>
          <cell r="AD1473">
            <v>303097</v>
          </cell>
          <cell r="AE1473" t="str">
            <v>Core Contract</v>
          </cell>
          <cell r="AF1473" t="str">
            <v>Engineering &amp; Construction</v>
          </cell>
        </row>
        <row r="1474">
          <cell r="T1474">
            <v>999876962</v>
          </cell>
          <cell r="U1474" t="str">
            <v>LS IS Co., LTD.</v>
          </cell>
          <cell r="V1474">
            <v>260376</v>
          </cell>
          <cell r="W1474" t="str">
            <v>LS IS Co., LTD.</v>
          </cell>
          <cell r="X1474" t="str">
            <v>Existing Principal</v>
          </cell>
          <cell r="Y1474" t="str">
            <v>Exposure Below $1M; Do Not Score</v>
          </cell>
          <cell r="Z1474" t="str">
            <v>ELECTRICAL EQUIPMENT</v>
          </cell>
          <cell r="AA1474" t="str">
            <v>South Korea</v>
          </cell>
          <cell r="AB1474" t="str">
            <v>APAC1058</v>
          </cell>
          <cell r="AC1474" t="str">
            <v>None - Private</v>
          </cell>
          <cell r="AD1474">
            <v>303126</v>
          </cell>
          <cell r="AE1474" t="str">
            <v>Specialty Contract</v>
          </cell>
          <cell r="AF1474" t="str">
            <v>Engineering &amp; Construction</v>
          </cell>
        </row>
        <row r="1475">
          <cell r="T1475">
            <v>999876981</v>
          </cell>
          <cell r="U1475" t="str">
            <v>Brafer Construções Metálicas S/A</v>
          </cell>
          <cell r="V1475">
            <v>260383</v>
          </cell>
          <cell r="W1475" t="str">
            <v>Brafer Construções Metálicas S/A</v>
          </cell>
          <cell r="X1475" t="str">
            <v>Existing Principal</v>
          </cell>
          <cell r="Y1475" t="str">
            <v>Exposure Below $1M; Do Not Score</v>
          </cell>
          <cell r="Z1475" t="str">
            <v>CONSTRUCTION</v>
          </cell>
          <cell r="AA1475" t="str">
            <v>Brazil</v>
          </cell>
          <cell r="AB1475">
            <v>260383</v>
          </cell>
          <cell r="AC1475" t="str">
            <v>None - Private</v>
          </cell>
          <cell r="AD1475">
            <v>260383</v>
          </cell>
          <cell r="AE1475" t="str">
            <v>Specialty Contract</v>
          </cell>
          <cell r="AF1475" t="str">
            <v>Engineering &amp; Construction</v>
          </cell>
        </row>
        <row r="1476">
          <cell r="T1476">
            <v>999877030</v>
          </cell>
          <cell r="U1476" t="str">
            <v>Siemens LTDA</v>
          </cell>
          <cell r="V1476">
            <v>260388</v>
          </cell>
          <cell r="W1476" t="str">
            <v>Siemens LTDA</v>
          </cell>
          <cell r="X1476" t="str">
            <v>Existing Principal</v>
          </cell>
          <cell r="Y1476" t="str">
            <v>Exposure Below $1M; Do Not Score</v>
          </cell>
          <cell r="Z1476" t="str">
            <v>ELECTRONIC EQUIPMENT</v>
          </cell>
          <cell r="AA1476" t="str">
            <v>Brazil</v>
          </cell>
          <cell r="AB1476">
            <v>260388</v>
          </cell>
          <cell r="AC1476" t="str">
            <v>G13299</v>
          </cell>
          <cell r="AD1476">
            <v>260388</v>
          </cell>
          <cell r="AE1476" t="str">
            <v>Specialty Commercial</v>
          </cell>
          <cell r="AF1476" t="str">
            <v>Electronics &amp; Semiconductor</v>
          </cell>
        </row>
        <row r="1477">
          <cell r="T1477">
            <v>999877241</v>
          </cell>
          <cell r="U1477" t="str">
            <v>Performance Food Group Company</v>
          </cell>
          <cell r="V1477">
            <v>260407</v>
          </cell>
          <cell r="W1477" t="str">
            <v>Performance Food Group Company</v>
          </cell>
          <cell r="X1477" t="str">
            <v>Existing Principal</v>
          </cell>
          <cell r="Y1477" t="str">
            <v>Exposure Below $1M; Do Not Score</v>
          </cell>
          <cell r="Z1477" t="str">
            <v>FOOD &amp; BEVERAGE RETL/WHSL</v>
          </cell>
          <cell r="AA1477" t="str">
            <v>United States</v>
          </cell>
          <cell r="AB1477">
            <v>260407</v>
          </cell>
          <cell r="AC1477">
            <v>713755</v>
          </cell>
          <cell r="AD1477">
            <v>260407</v>
          </cell>
          <cell r="AE1477" t="str">
            <v>Core Commercial</v>
          </cell>
          <cell r="AF1477" t="str">
            <v>Food Processing &amp; Distribution</v>
          </cell>
        </row>
        <row r="1478">
          <cell r="T1478">
            <v>999877520</v>
          </cell>
          <cell r="U1478" t="str">
            <v xml:space="preserve">Balconey Resources, Inc. </v>
          </cell>
          <cell r="V1478">
            <v>260433</v>
          </cell>
          <cell r="W1478" t="str">
            <v>Balcones Resources, Inc.</v>
          </cell>
          <cell r="X1478" t="str">
            <v>Existing Principal</v>
          </cell>
          <cell r="Y1478" t="str">
            <v>Exposure Below $1M; Do Not Score</v>
          </cell>
          <cell r="Z1478" t="str">
            <v>BUSINESS SERVICES</v>
          </cell>
          <cell r="AA1478" t="str">
            <v>United States</v>
          </cell>
          <cell r="AB1478">
            <v>260433</v>
          </cell>
          <cell r="AC1478" t="str">
            <v>None - Private</v>
          </cell>
          <cell r="AD1478">
            <v>260433</v>
          </cell>
          <cell r="AE1478" t="str">
            <v>Core Commercial</v>
          </cell>
          <cell r="AF1478" t="str">
            <v>BUSINESS SERVICES</v>
          </cell>
        </row>
        <row r="1479">
          <cell r="T1479">
            <v>999877522</v>
          </cell>
          <cell r="U1479" t="str">
            <v>Wastequip, LLC</v>
          </cell>
          <cell r="V1479">
            <v>260434</v>
          </cell>
          <cell r="W1479" t="str">
            <v>Patriot Container Corp.</v>
          </cell>
          <cell r="X1479" t="str">
            <v>Existing Principal</v>
          </cell>
          <cell r="Y1479" t="str">
            <v>Score it</v>
          </cell>
          <cell r="Z1479" t="str">
            <v>PAPER</v>
          </cell>
          <cell r="AA1479" t="str">
            <v>United States</v>
          </cell>
          <cell r="AB1479">
            <v>260434</v>
          </cell>
          <cell r="AC1479" t="str">
            <v>None - Private</v>
          </cell>
          <cell r="AD1479">
            <v>260434</v>
          </cell>
          <cell r="AE1479" t="str">
            <v>Core Commercial</v>
          </cell>
          <cell r="AF1479" t="str">
            <v>Packaging Container &amp; Forest Products</v>
          </cell>
        </row>
        <row r="1480">
          <cell r="T1480">
            <v>999878617</v>
          </cell>
          <cell r="U1480" t="str">
            <v>Construcccion y Administracion S.A.</v>
          </cell>
          <cell r="V1480">
            <v>260515</v>
          </cell>
          <cell r="W1480" t="str">
            <v>Construcccion y Administracion S.A.</v>
          </cell>
          <cell r="X1480" t="str">
            <v>Existing Principal</v>
          </cell>
          <cell r="Y1480" t="str">
            <v>Exposure Below $1M; Do Not Score</v>
          </cell>
          <cell r="Z1480" t="str">
            <v>CONSTRUCTION</v>
          </cell>
          <cell r="AA1480" t="str">
            <v>Peru</v>
          </cell>
          <cell r="AB1480">
            <v>260515</v>
          </cell>
          <cell r="AC1480" t="str">
            <v>None - Private</v>
          </cell>
          <cell r="AD1480">
            <v>260515</v>
          </cell>
          <cell r="AE1480" t="str">
            <v>Specialty Contract</v>
          </cell>
          <cell r="AF1480" t="str">
            <v>Engineering &amp; Construction</v>
          </cell>
        </row>
        <row r="1481">
          <cell r="T1481">
            <v>999878838</v>
          </cell>
          <cell r="U1481" t="str">
            <v xml:space="preserve">NexBank Capital, Inc. </v>
          </cell>
          <cell r="V1481">
            <v>260536</v>
          </cell>
          <cell r="W1481" t="str">
            <v>NexBank Capital, Inc.</v>
          </cell>
          <cell r="X1481" t="str">
            <v>Existing Principal</v>
          </cell>
          <cell r="Y1481" t="str">
            <v>Exposure Below $1M; Do Not Score</v>
          </cell>
          <cell r="Z1481" t="str">
            <v>BANKS AND S&amp;LS</v>
          </cell>
          <cell r="AA1481" t="str">
            <v>United States</v>
          </cell>
          <cell r="AB1481">
            <v>260536</v>
          </cell>
          <cell r="AC1481" t="str">
            <v>None - Private</v>
          </cell>
          <cell r="AD1481">
            <v>260536</v>
          </cell>
          <cell r="AE1481" t="str">
            <v>Core Commercial</v>
          </cell>
          <cell r="AF1481" t="str">
            <v>Insurance &amp; Financial Services</v>
          </cell>
        </row>
        <row r="1482">
          <cell r="T1482">
            <v>999879160</v>
          </cell>
          <cell r="U1482" t="str">
            <v>HEXO Corp.</v>
          </cell>
          <cell r="V1482">
            <v>260562</v>
          </cell>
          <cell r="W1482" t="str">
            <v>HEXO Corp.</v>
          </cell>
          <cell r="X1482" t="str">
            <v>Existing Principal</v>
          </cell>
          <cell r="Y1482" t="str">
            <v>Exposure Below $1M; Do Not Score</v>
          </cell>
          <cell r="Z1482" t="str">
            <v>AGRICULTURE</v>
          </cell>
          <cell r="AA1482" t="str">
            <v>Canada</v>
          </cell>
          <cell r="AB1482" t="str">
            <v>CAN1333</v>
          </cell>
          <cell r="AC1482" t="str">
            <v>N28234</v>
          </cell>
          <cell r="AD1482">
            <v>303043</v>
          </cell>
          <cell r="AE1482" t="str">
            <v>Core Commercial</v>
          </cell>
          <cell r="AF1482" t="str">
            <v>Food Processing &amp; Distribution</v>
          </cell>
        </row>
        <row r="1483">
          <cell r="T1483">
            <v>999879243</v>
          </cell>
          <cell r="U1483" t="str">
            <v>Grupo Gransolar S.L.</v>
          </cell>
          <cell r="V1483">
            <v>260571</v>
          </cell>
          <cell r="W1483" t="str">
            <v>Grupo Gransolar S.L.</v>
          </cell>
          <cell r="X1483" t="str">
            <v>Existing Principal</v>
          </cell>
          <cell r="Y1483" t="str">
            <v>Exposure Below $1M; Do Not Score</v>
          </cell>
          <cell r="Z1483" t="str">
            <v>CONSTRUCTION</v>
          </cell>
          <cell r="AA1483" t="str">
            <v>Spain</v>
          </cell>
          <cell r="AB1483" t="str">
            <v>APAC1067</v>
          </cell>
          <cell r="AC1483" t="str">
            <v>None - Private</v>
          </cell>
          <cell r="AD1483">
            <v>303135</v>
          </cell>
          <cell r="AE1483" t="str">
            <v>Specialty Contract</v>
          </cell>
          <cell r="AF1483" t="str">
            <v>Engineering &amp; Construction</v>
          </cell>
        </row>
        <row r="1484">
          <cell r="T1484">
            <v>999879244</v>
          </cell>
          <cell r="U1484" t="str">
            <v>Jord Pty Limited</v>
          </cell>
          <cell r="V1484">
            <v>260572</v>
          </cell>
          <cell r="W1484" t="str">
            <v>Jord Pty Limited</v>
          </cell>
          <cell r="X1484" t="str">
            <v>Existing Principal</v>
          </cell>
          <cell r="Y1484" t="str">
            <v>Exposure Below $1M; Do Not Score</v>
          </cell>
          <cell r="Z1484" t="str">
            <v>CONSTRUCTION</v>
          </cell>
          <cell r="AA1484" t="str">
            <v>Australia</v>
          </cell>
          <cell r="AB1484" t="str">
            <v>APAC1069</v>
          </cell>
          <cell r="AC1484" t="str">
            <v>None - Private</v>
          </cell>
          <cell r="AD1484">
            <v>303137</v>
          </cell>
          <cell r="AE1484" t="str">
            <v>Specialty Contract</v>
          </cell>
          <cell r="AF1484" t="str">
            <v>Engineering &amp; Construction</v>
          </cell>
        </row>
        <row r="1485">
          <cell r="T1485">
            <v>999879603</v>
          </cell>
          <cell r="U1485" t="str">
            <v>Durabuilt Construction Inc.</v>
          </cell>
          <cell r="V1485">
            <v>260607</v>
          </cell>
          <cell r="W1485" t="str">
            <v>Durabuilt Construction Inc.</v>
          </cell>
          <cell r="X1485" t="str">
            <v>Existing Principal</v>
          </cell>
          <cell r="Y1485" t="str">
            <v>Exposure Below $1M; Do Not Score</v>
          </cell>
          <cell r="Z1485" t="str">
            <v>CONSTRUCTION</v>
          </cell>
          <cell r="AA1485" t="str">
            <v>Canada</v>
          </cell>
          <cell r="AB1485" t="str">
            <v>CAN1313</v>
          </cell>
          <cell r="AC1485" t="str">
            <v>None - Private</v>
          </cell>
          <cell r="AD1485">
            <v>303023</v>
          </cell>
          <cell r="AE1485" t="str">
            <v>Core Contract</v>
          </cell>
          <cell r="AF1485" t="str">
            <v>Engineering &amp; Construction</v>
          </cell>
        </row>
        <row r="1486">
          <cell r="T1486">
            <v>999879712</v>
          </cell>
          <cell r="U1486" t="str">
            <v>Cape Plc</v>
          </cell>
          <cell r="V1486">
            <v>211465</v>
          </cell>
          <cell r="W1486" t="str">
            <v>Altrad Investment Authority SAS</v>
          </cell>
          <cell r="X1486" t="str">
            <v>Existing Principal</v>
          </cell>
          <cell r="Y1486" t="str">
            <v>Score It</v>
          </cell>
          <cell r="Z1486" t="str">
            <v>CONSTRUCTION</v>
          </cell>
          <cell r="AA1486" t="str">
            <v>United Kingdom</v>
          </cell>
          <cell r="AB1486" t="str">
            <v>APAC1060</v>
          </cell>
          <cell r="AC1486" t="str">
            <v>None - Private</v>
          </cell>
          <cell r="AD1486">
            <v>303128</v>
          </cell>
          <cell r="AE1486" t="str">
            <v>Specialty Contract</v>
          </cell>
          <cell r="AF1486" t="str">
            <v>Oil, Gas &amp; Coal Expl/Prod</v>
          </cell>
        </row>
        <row r="1487">
          <cell r="T1487">
            <v>999879713</v>
          </cell>
          <cell r="U1487" t="str">
            <v>Altrad Investment Authority SAS</v>
          </cell>
          <cell r="V1487">
            <v>211465</v>
          </cell>
          <cell r="W1487" t="str">
            <v>Altrad Investment Authority SAS</v>
          </cell>
          <cell r="X1487" t="str">
            <v>Existing Principal</v>
          </cell>
          <cell r="Y1487" t="str">
            <v>Score it</v>
          </cell>
          <cell r="Z1487" t="str">
            <v>CONSTRUCTION</v>
          </cell>
          <cell r="AA1487" t="str">
            <v>France</v>
          </cell>
          <cell r="AB1487" t="str">
            <v>APAC1060</v>
          </cell>
          <cell r="AC1487" t="str">
            <v>None - Private</v>
          </cell>
          <cell r="AD1487">
            <v>303128</v>
          </cell>
          <cell r="AE1487" t="str">
            <v>Specialty Contract</v>
          </cell>
          <cell r="AF1487" t="str">
            <v>Machinery &amp; Industrial</v>
          </cell>
        </row>
        <row r="1488">
          <cell r="T1488">
            <v>999880427</v>
          </cell>
          <cell r="U1488" t="str">
            <v>FRANGOS PIONEIRO INDUSTRIA E COMERCIO DE ALIMENTOS</v>
          </cell>
          <cell r="X1488" t="str">
            <v>Existing Principal</v>
          </cell>
          <cell r="Y1488" t="str">
            <v>Exposure Below $1M; Do Not Score</v>
          </cell>
          <cell r="Z1488" t="str">
            <v>FOOD &amp; BEVERAGE</v>
          </cell>
          <cell r="AA1488" t="str">
            <v>Brazil</v>
          </cell>
          <cell r="AB1488" t="str">
            <v>BRZ1195</v>
          </cell>
          <cell r="AC1488" t="str">
            <v>None - Private</v>
          </cell>
          <cell r="AD1488">
            <v>303159</v>
          </cell>
          <cell r="AE1488" t="str">
            <v>Specialty Commercial</v>
          </cell>
          <cell r="AF1488" t="str">
            <v>Food Processing &amp; Distribution</v>
          </cell>
        </row>
        <row r="1489">
          <cell r="T1489">
            <v>999880949</v>
          </cell>
          <cell r="U1489" t="str">
            <v>Future Electronics Inc.</v>
          </cell>
          <cell r="V1489">
            <v>260740</v>
          </cell>
          <cell r="W1489" t="str">
            <v>Future Electronics Inc.</v>
          </cell>
          <cell r="X1489" t="str">
            <v>Existing Principal</v>
          </cell>
          <cell r="Y1489" t="str">
            <v>Score it</v>
          </cell>
          <cell r="Z1489" t="str">
            <v>ELECTRONIC EQUIPMENT</v>
          </cell>
          <cell r="AA1489" t="str">
            <v>Canada</v>
          </cell>
          <cell r="AB1489" t="str">
            <v>CAN1402</v>
          </cell>
          <cell r="AC1489" t="str">
            <v>None - Private</v>
          </cell>
          <cell r="AD1489">
            <v>303112</v>
          </cell>
          <cell r="AE1489" t="str">
            <v>Specialty Commercial</v>
          </cell>
          <cell r="AF1489" t="str">
            <v>Electronics &amp; Semiconductor</v>
          </cell>
        </row>
        <row r="1490">
          <cell r="T1490">
            <v>999881492</v>
          </cell>
          <cell r="U1490" t="str">
            <v>Empresas Publicas de Medellin</v>
          </cell>
          <cell r="V1490">
            <v>260793</v>
          </cell>
          <cell r="W1490" t="str">
            <v xml:space="preserve">Empresas Publicas de Medellin (EPM) </v>
          </cell>
          <cell r="X1490" t="str">
            <v>Existing Principal</v>
          </cell>
          <cell r="Y1490" t="str">
            <v>Exposure Below $1M; Do Not Score</v>
          </cell>
          <cell r="Z1490" t="str">
            <v>UTILITIES NEC</v>
          </cell>
          <cell r="AA1490" t="str">
            <v>Colombia</v>
          </cell>
          <cell r="AB1490">
            <v>260793</v>
          </cell>
          <cell r="AC1490" t="str">
            <v>None - Private</v>
          </cell>
          <cell r="AD1490">
            <v>260793</v>
          </cell>
          <cell r="AE1490" t="str">
            <v>Specialty Contract</v>
          </cell>
          <cell r="AF1490" t="str">
            <v>Electric, Gas &amp; Water Utilities</v>
          </cell>
        </row>
        <row r="1491">
          <cell r="T1491">
            <v>999881648</v>
          </cell>
          <cell r="U1491" t="str">
            <v>Priestly Demolition Inc.</v>
          </cell>
          <cell r="V1491">
            <v>260808</v>
          </cell>
          <cell r="W1491" t="str">
            <v>Priestly Demolition Inc.</v>
          </cell>
          <cell r="X1491" t="str">
            <v>Existing Principal</v>
          </cell>
          <cell r="Y1491" t="str">
            <v>Exposure Below $1M; Do Not Score</v>
          </cell>
          <cell r="Z1491" t="str">
            <v>CONSTRUCTION</v>
          </cell>
          <cell r="AA1491" t="str">
            <v>Canada</v>
          </cell>
          <cell r="AB1491" t="str">
            <v>CAN1322</v>
          </cell>
          <cell r="AC1491" t="str">
            <v>None - Private</v>
          </cell>
          <cell r="AD1491">
            <v>303032</v>
          </cell>
          <cell r="AE1491" t="str">
            <v>Core Contract</v>
          </cell>
          <cell r="AF1491" t="str">
            <v>Engineering &amp; Construction</v>
          </cell>
        </row>
        <row r="1492">
          <cell r="T1492">
            <v>999881655</v>
          </cell>
          <cell r="U1492" t="str">
            <v>Rehrig Pacific Company</v>
          </cell>
          <cell r="V1492">
            <v>260810</v>
          </cell>
          <cell r="W1492" t="str">
            <v>Rehrig Pacific Holdings, Inc.</v>
          </cell>
          <cell r="X1492" t="str">
            <v>Existing Principal</v>
          </cell>
          <cell r="Y1492" t="str">
            <v>Exposure Below $1M; Do Not Score</v>
          </cell>
          <cell r="Z1492" t="str">
            <v>LUMBER &amp; FORESTRY</v>
          </cell>
          <cell r="AA1492" t="str">
            <v>United States</v>
          </cell>
          <cell r="AB1492" t="str">
            <v>CAN1392</v>
          </cell>
          <cell r="AC1492" t="str">
            <v>None - Private</v>
          </cell>
          <cell r="AD1492">
            <v>303102</v>
          </cell>
          <cell r="AE1492" t="str">
            <v>Core Contract</v>
          </cell>
          <cell r="AF1492" t="str">
            <v>Packaging Container &amp; Forest Products</v>
          </cell>
        </row>
        <row r="1493">
          <cell r="T1493">
            <v>999881763</v>
          </cell>
          <cell r="U1493" t="str">
            <v>Chesmar Homes, LLC</v>
          </cell>
          <cell r="V1493">
            <v>260821</v>
          </cell>
          <cell r="W1493" t="str">
            <v>Chesmar Homes, LLC</v>
          </cell>
          <cell r="X1493" t="str">
            <v>Existing Principal</v>
          </cell>
          <cell r="Y1493" t="str">
            <v>Exposure Below $1M; Do Not Score</v>
          </cell>
          <cell r="Z1493" t="str">
            <v>CONSTRUCTION</v>
          </cell>
          <cell r="AA1493" t="str">
            <v>United States</v>
          </cell>
          <cell r="AB1493">
            <v>260821</v>
          </cell>
          <cell r="AC1493" t="str">
            <v>None - Private</v>
          </cell>
          <cell r="AD1493">
            <v>260821</v>
          </cell>
          <cell r="AE1493" t="str">
            <v>Specialty Contract</v>
          </cell>
          <cell r="AF1493" t="str">
            <v>Engineering &amp; Construction</v>
          </cell>
        </row>
        <row r="1494">
          <cell r="T1494">
            <v>999881843</v>
          </cell>
          <cell r="U1494" t="str">
            <v>Ivest Properties Limited</v>
          </cell>
          <cell r="V1494">
            <v>260826</v>
          </cell>
          <cell r="W1494" t="str">
            <v>Ivest Properties Limited</v>
          </cell>
          <cell r="X1494" t="str">
            <v>Existing Principal</v>
          </cell>
          <cell r="Y1494" t="str">
            <v>Score it</v>
          </cell>
          <cell r="Z1494" t="str">
            <v>REAL ESTATE</v>
          </cell>
          <cell r="AA1494" t="str">
            <v>Canada</v>
          </cell>
          <cell r="AB1494" t="str">
            <v>CAN1329</v>
          </cell>
          <cell r="AC1494" t="str">
            <v>None - Private</v>
          </cell>
          <cell r="AD1494">
            <v>303039</v>
          </cell>
          <cell r="AE1494" t="str">
            <v>Core Contract</v>
          </cell>
          <cell r="AF1494" t="str">
            <v>Real Estate &amp; REITs</v>
          </cell>
        </row>
        <row r="1495">
          <cell r="T1495">
            <v>999882027</v>
          </cell>
          <cell r="U1495" t="str">
            <v xml:space="preserve">IAMGOLD Corporation </v>
          </cell>
          <cell r="V1495">
            <v>260839</v>
          </cell>
          <cell r="W1495" t="str">
            <v xml:space="preserve">IAMGOLD Corporation </v>
          </cell>
          <cell r="X1495" t="str">
            <v>Existing Principal</v>
          </cell>
          <cell r="Y1495" t="str">
            <v>Exposure Below $1M; Do Not Score</v>
          </cell>
          <cell r="Z1495" t="str">
            <v>MINING</v>
          </cell>
          <cell r="AA1495" t="str">
            <v>Canada</v>
          </cell>
          <cell r="AB1495">
            <v>260839</v>
          </cell>
          <cell r="AC1495" t="str">
            <v>N05843</v>
          </cell>
          <cell r="AD1495">
            <v>260839</v>
          </cell>
          <cell r="AE1495" t="str">
            <v>Core Commercial</v>
          </cell>
          <cell r="AF1495" t="str">
            <v>Metals &amp; Mining Industry</v>
          </cell>
        </row>
        <row r="1496">
          <cell r="T1496">
            <v>999882502</v>
          </cell>
          <cell r="U1496" t="str">
            <v xml:space="preserve">SOCIEDADE BENEFICENTE ISRAELITA BRASILEIRA - HOSPITAL ALBERT EINSTEIN </v>
          </cell>
          <cell r="V1496">
            <v>260876</v>
          </cell>
          <cell r="W1496" t="str">
            <v xml:space="preserve">SOCIEDADE BENEFICENTE ISRAELITA BRASILEIRA - HOSPITAL ALBERT EINSTEIN </v>
          </cell>
          <cell r="X1496" t="str">
            <v>Existing Principal</v>
          </cell>
          <cell r="Y1496" t="str">
            <v>Exposure Below $1M; Do Not Score</v>
          </cell>
          <cell r="Z1496" t="str">
            <v>MEDICAL SERVICES</v>
          </cell>
          <cell r="AA1496" t="str">
            <v>Brazil</v>
          </cell>
          <cell r="AB1496" t="str">
            <v>BRZ1181</v>
          </cell>
          <cell r="AC1496" t="str">
            <v>None - Private</v>
          </cell>
          <cell r="AD1496">
            <v>302451</v>
          </cell>
          <cell r="AE1496" t="str">
            <v>Specialty Commercial</v>
          </cell>
          <cell r="AF1496" t="str">
            <v>Hospital &amp; Medical Services</v>
          </cell>
        </row>
        <row r="1497">
          <cell r="T1497">
            <v>999882917</v>
          </cell>
          <cell r="U1497" t="str">
            <v xml:space="preserve">PAN AMERICAN ENERGY GROUP </v>
          </cell>
          <cell r="V1497">
            <v>260924</v>
          </cell>
          <cell r="W1497" t="str">
            <v>PAN AMERICAN ENERGY GROUP, S.L. Y SOCIEDADES DEPENDIENTES</v>
          </cell>
          <cell r="X1497" t="str">
            <v>Existing Principal</v>
          </cell>
          <cell r="Y1497" t="str">
            <v>Exposure Below $1M; Do Not Score</v>
          </cell>
          <cell r="Z1497" t="str">
            <v>OIL, GAS &amp; COAL EXPL/PROD</v>
          </cell>
          <cell r="AA1497" t="str">
            <v>Spain</v>
          </cell>
          <cell r="AB1497">
            <v>260924</v>
          </cell>
          <cell r="AC1497" t="str">
            <v>None - Private</v>
          </cell>
          <cell r="AD1497">
            <v>260924</v>
          </cell>
          <cell r="AE1497" t="str">
            <v>Specialty Contract</v>
          </cell>
          <cell r="AF1497" t="str">
            <v>Oil, Gas &amp; Coal Expl/Prod</v>
          </cell>
        </row>
        <row r="1498">
          <cell r="T1498">
            <v>999882999</v>
          </cell>
          <cell r="U1498" t="str">
            <v>6834973 Canada Inc. o/a GPEC International</v>
          </cell>
          <cell r="V1498">
            <v>260931</v>
          </cell>
          <cell r="W1498" t="str">
            <v>6834973 Canada Inc. o/a GPEC International</v>
          </cell>
          <cell r="X1498" t="str">
            <v>Existing Principal</v>
          </cell>
          <cell r="Y1498" t="str">
            <v>Exposure Below $1M; Do Not Score</v>
          </cell>
          <cell r="Z1498" t="str">
            <v>CONSTRUCTION</v>
          </cell>
          <cell r="AA1498" t="str">
            <v>Canada</v>
          </cell>
          <cell r="AB1498" t="str">
            <v>CAN1317</v>
          </cell>
          <cell r="AC1498" t="str">
            <v>None - Private</v>
          </cell>
          <cell r="AD1498">
            <v>303027</v>
          </cell>
          <cell r="AE1498" t="str">
            <v>Core Contract</v>
          </cell>
          <cell r="AF1498" t="str">
            <v>Engineering &amp; Construction</v>
          </cell>
        </row>
        <row r="1499">
          <cell r="T1499">
            <v>999883000</v>
          </cell>
          <cell r="U1499" t="str">
            <v>Vertex Resource Group Ltd.</v>
          </cell>
          <cell r="V1499">
            <v>260932</v>
          </cell>
          <cell r="W1499" t="str">
            <v>Vertex Resource Group Ltd.</v>
          </cell>
          <cell r="X1499" t="str">
            <v>Existing Principal</v>
          </cell>
          <cell r="Y1499" t="str">
            <v>Exposure Below $1M; Do Not Score</v>
          </cell>
          <cell r="Z1499" t="str">
            <v>CONSTRUCTION</v>
          </cell>
          <cell r="AA1499" t="str">
            <v>Canada</v>
          </cell>
          <cell r="AB1499" t="str">
            <v>CAN1385</v>
          </cell>
          <cell r="AC1499" t="str">
            <v>None - Private</v>
          </cell>
          <cell r="AD1499">
            <v>303095</v>
          </cell>
          <cell r="AE1499" t="str">
            <v>Core Contract</v>
          </cell>
          <cell r="AF1499" t="str">
            <v>Engineering &amp; Construction</v>
          </cell>
        </row>
        <row r="1500">
          <cell r="T1500">
            <v>999883269</v>
          </cell>
          <cell r="U1500" t="str">
            <v xml:space="preserve">Aero Transporte de Carga Unión, S.A. de C.V. </v>
          </cell>
          <cell r="V1500">
            <v>260956</v>
          </cell>
          <cell r="W1500" t="str">
            <v xml:space="preserve">Aero Transporte de Carga Unión, S.A. de C.V. </v>
          </cell>
          <cell r="X1500" t="str">
            <v>Existing Principal</v>
          </cell>
          <cell r="Y1500" t="str">
            <v>Exposure Below $1M; Do Not Score</v>
          </cell>
          <cell r="Z1500" t="str">
            <v>AIR TRANSPORTATION</v>
          </cell>
          <cell r="AA1500" t="str">
            <v>Mexico</v>
          </cell>
          <cell r="AB1500" t="str">
            <v>MEX1282</v>
          </cell>
          <cell r="AC1500" t="str">
            <v>None - Private</v>
          </cell>
          <cell r="AD1500">
            <v>303172</v>
          </cell>
          <cell r="AE1500" t="str">
            <v>Core Commercial</v>
          </cell>
          <cell r="AF1500" t="str">
            <v>Air Transport</v>
          </cell>
        </row>
        <row r="1501">
          <cell r="T1501">
            <v>999883614</v>
          </cell>
          <cell r="U1501" t="str">
            <v>Grupo Ethuss S.A.S</v>
          </cell>
          <cell r="V1501">
            <v>260985</v>
          </cell>
          <cell r="W1501" t="str">
            <v xml:space="preserve">Grupo Ethuss </v>
          </cell>
          <cell r="X1501" t="str">
            <v>Existing Principal</v>
          </cell>
          <cell r="Y1501" t="str">
            <v>Exposure Below $1M; Do Not Score</v>
          </cell>
          <cell r="Z1501" t="str">
            <v>MINING</v>
          </cell>
          <cell r="AA1501" t="str">
            <v>Colombia</v>
          </cell>
          <cell r="AB1501">
            <v>260985</v>
          </cell>
          <cell r="AC1501" t="str">
            <v>None - Private</v>
          </cell>
          <cell r="AD1501">
            <v>260985</v>
          </cell>
          <cell r="AE1501" t="str">
            <v>Specialty Contract</v>
          </cell>
          <cell r="AF1501" t="str">
            <v>Metals &amp; Mining Industry</v>
          </cell>
        </row>
        <row r="1502">
          <cell r="T1502">
            <v>999883621</v>
          </cell>
          <cell r="U1502" t="str">
            <v>EDMESA-electricas de medellin</v>
          </cell>
          <cell r="V1502">
            <v>260985</v>
          </cell>
          <cell r="W1502" t="str">
            <v xml:space="preserve">Grupo Ethuss </v>
          </cell>
          <cell r="X1502" t="str">
            <v>Existing Principal</v>
          </cell>
          <cell r="Y1502" t="str">
            <v>Exposure Below $1M; Do Not Score</v>
          </cell>
          <cell r="Z1502" t="str">
            <v>MINING</v>
          </cell>
          <cell r="AA1502" t="str">
            <v>Colombia</v>
          </cell>
          <cell r="AB1502">
            <v>260985</v>
          </cell>
          <cell r="AC1502" t="str">
            <v>None - Private</v>
          </cell>
          <cell r="AD1502">
            <v>260985</v>
          </cell>
          <cell r="AE1502" t="str">
            <v>Specialty Contract</v>
          </cell>
          <cell r="AF1502" t="str">
            <v>Metals &amp; Mining Industry</v>
          </cell>
        </row>
        <row r="1503">
          <cell r="T1503">
            <v>999883626</v>
          </cell>
          <cell r="U1503" t="str">
            <v>UNICA</v>
          </cell>
          <cell r="V1503">
            <v>260985</v>
          </cell>
          <cell r="W1503" t="str">
            <v xml:space="preserve">Grupo Ethuss </v>
          </cell>
          <cell r="X1503" t="str">
            <v>Existing Principal</v>
          </cell>
          <cell r="Y1503" t="str">
            <v>Exposure Below $1M; Do Not Score</v>
          </cell>
          <cell r="Z1503" t="str">
            <v>MINING</v>
          </cell>
          <cell r="AA1503" t="str">
            <v>Colombia</v>
          </cell>
          <cell r="AB1503">
            <v>260985</v>
          </cell>
          <cell r="AC1503" t="str">
            <v>None - Private</v>
          </cell>
          <cell r="AD1503">
            <v>260985</v>
          </cell>
          <cell r="AE1503" t="str">
            <v>Specialty Contract</v>
          </cell>
          <cell r="AF1503" t="str">
            <v>Metals &amp; Mining Industry</v>
          </cell>
        </row>
        <row r="1504">
          <cell r="T1504">
            <v>999883630</v>
          </cell>
          <cell r="U1504" t="str">
            <v>Termoelectrica Coindustrial S.A.</v>
          </cell>
          <cell r="V1504">
            <v>260985</v>
          </cell>
          <cell r="W1504" t="str">
            <v xml:space="preserve">Grupo Ethuss </v>
          </cell>
          <cell r="X1504" t="str">
            <v>Existing Principal</v>
          </cell>
          <cell r="Y1504" t="str">
            <v>Exposure Below $1M; Do Not Score</v>
          </cell>
          <cell r="Z1504" t="str">
            <v>MINING</v>
          </cell>
          <cell r="AA1504" t="str">
            <v>Colombia</v>
          </cell>
          <cell r="AB1504">
            <v>260985</v>
          </cell>
          <cell r="AC1504" t="str">
            <v>None - Private</v>
          </cell>
          <cell r="AD1504">
            <v>260985</v>
          </cell>
          <cell r="AE1504" t="str">
            <v>Specialty Contract</v>
          </cell>
          <cell r="AF1504" t="str">
            <v>Metals &amp; Mining Industry</v>
          </cell>
        </row>
        <row r="1505">
          <cell r="T1505">
            <v>999883656</v>
          </cell>
          <cell r="U1505" t="str">
            <v>HB Estructuras Metalicas</v>
          </cell>
          <cell r="V1505">
            <v>260985</v>
          </cell>
          <cell r="W1505" t="str">
            <v xml:space="preserve">Grupo Ethuss </v>
          </cell>
          <cell r="X1505" t="str">
            <v>Existing Principal</v>
          </cell>
          <cell r="Y1505" t="str">
            <v>Exposure Below $1M; Do Not Score</v>
          </cell>
          <cell r="Z1505" t="str">
            <v>MINING</v>
          </cell>
          <cell r="AA1505" t="str">
            <v>Colombia</v>
          </cell>
          <cell r="AB1505">
            <v>260985</v>
          </cell>
          <cell r="AC1505" t="str">
            <v>None - Private</v>
          </cell>
          <cell r="AD1505">
            <v>260985</v>
          </cell>
          <cell r="AE1505" t="str">
            <v>Specialty Contract</v>
          </cell>
          <cell r="AF1505" t="str">
            <v>Metals &amp; Mining Industry</v>
          </cell>
        </row>
        <row r="1506">
          <cell r="T1506">
            <v>999883967</v>
          </cell>
          <cell r="U1506" t="str">
            <v>Guardian Holdings Inc.</v>
          </cell>
          <cell r="V1506">
            <v>261013</v>
          </cell>
          <cell r="W1506" t="str">
            <v>Guardian Helicopters Inc.</v>
          </cell>
          <cell r="X1506" t="str">
            <v>Existing Principal</v>
          </cell>
          <cell r="Y1506" t="str">
            <v>Exposure Below $1M; Do Not Score</v>
          </cell>
          <cell r="Z1506" t="str">
            <v>BUSINESS SERVICES</v>
          </cell>
          <cell r="AA1506" t="str">
            <v>Canada</v>
          </cell>
          <cell r="AB1506" t="str">
            <v>CAN1310</v>
          </cell>
          <cell r="AC1506" t="str">
            <v>None - Private</v>
          </cell>
          <cell r="AD1506">
            <v>303020</v>
          </cell>
          <cell r="AE1506" t="str">
            <v>Specialty Contract</v>
          </cell>
          <cell r="AF1506" t="str">
            <v>Business Services</v>
          </cell>
        </row>
        <row r="1507">
          <cell r="T1507">
            <v>999884124</v>
          </cell>
          <cell r="U1507" t="str">
            <v>DMS Parent, LLC</v>
          </cell>
          <cell r="V1507">
            <v>261022</v>
          </cell>
          <cell r="W1507" t="str">
            <v xml:space="preserve">DMS Parent, LLC </v>
          </cell>
          <cell r="X1507" t="str">
            <v>Existing Principal</v>
          </cell>
          <cell r="Y1507" t="str">
            <v>Exposure Below $1M; Do Not Score</v>
          </cell>
          <cell r="Z1507" t="str">
            <v>BUSINESS SERVICES</v>
          </cell>
          <cell r="AA1507" t="str">
            <v>United States</v>
          </cell>
          <cell r="AB1507">
            <v>261022</v>
          </cell>
          <cell r="AC1507" t="str">
            <v>None - Private</v>
          </cell>
          <cell r="AD1507">
            <v>261022</v>
          </cell>
          <cell r="AE1507" t="str">
            <v>Core Commercial</v>
          </cell>
          <cell r="AF1507" t="str">
            <v>BUSINESS SERVICES</v>
          </cell>
        </row>
        <row r="1508">
          <cell r="T1508">
            <v>999884265</v>
          </cell>
          <cell r="U1508" t="str">
            <v>DIP Concesionaria Duranguense de Infraestructura Penitenciaria S.A.P.I. DE C.V.</v>
          </cell>
          <cell r="V1508">
            <v>186768</v>
          </cell>
          <cell r="W1508" t="str">
            <v>Promotora y Desarrolladora Mexicana, S.A. de C.V. (Prodemex)</v>
          </cell>
          <cell r="X1508" t="str">
            <v>Existing Principal</v>
          </cell>
          <cell r="Y1508" t="str">
            <v>Exposure Below $1M; Do Not Score</v>
          </cell>
          <cell r="Z1508" t="str">
            <v>CONSTRUCTION</v>
          </cell>
          <cell r="AA1508" t="str">
            <v>Mexico</v>
          </cell>
          <cell r="AB1508" t="str">
            <v>MEX1280</v>
          </cell>
          <cell r="AC1508" t="str">
            <v>None - Private</v>
          </cell>
          <cell r="AD1508">
            <v>303170</v>
          </cell>
          <cell r="AE1508" t="str">
            <v>Specialty Contract</v>
          </cell>
          <cell r="AF1508" t="str">
            <v>Engineering &amp; Construction</v>
          </cell>
        </row>
        <row r="1509">
          <cell r="T1509">
            <v>999884666</v>
          </cell>
          <cell r="U1509" t="str">
            <v>Esther Investment Pty Ltd</v>
          </cell>
          <cell r="V1509">
            <v>211414</v>
          </cell>
          <cell r="W1509" t="str">
            <v>BGC (Australia) Pty Ltd</v>
          </cell>
          <cell r="X1509" t="str">
            <v>Existing Principal</v>
          </cell>
          <cell r="Y1509" t="str">
            <v>Score It</v>
          </cell>
          <cell r="Z1509" t="str">
            <v>CONSTRUCTION</v>
          </cell>
          <cell r="AA1509" t="str">
            <v>Australia</v>
          </cell>
          <cell r="AB1509" t="str">
            <v>APAC1061</v>
          </cell>
          <cell r="AC1509" t="str">
            <v>None - Private</v>
          </cell>
          <cell r="AD1509">
            <v>303129</v>
          </cell>
          <cell r="AE1509" t="str">
            <v>Specialty Contract</v>
          </cell>
          <cell r="AF1509" t="str">
            <v>Engineering &amp; Construction</v>
          </cell>
        </row>
        <row r="1510">
          <cell r="T1510">
            <v>999884682</v>
          </cell>
          <cell r="U1510" t="str">
            <v>Boretta Construction 2002 Ltd.</v>
          </cell>
          <cell r="V1510">
            <v>261063</v>
          </cell>
          <cell r="W1510" t="str">
            <v>Boretta Construction 2002 Ltd.</v>
          </cell>
          <cell r="X1510" t="str">
            <v>Existing Principal</v>
          </cell>
          <cell r="Y1510" t="str">
            <v>Score it</v>
          </cell>
          <cell r="Z1510" t="str">
            <v>CONSTRUCTION</v>
          </cell>
          <cell r="AA1510" t="str">
            <v>Canada</v>
          </cell>
          <cell r="AB1510" t="str">
            <v>CAN1345</v>
          </cell>
          <cell r="AC1510" t="str">
            <v>None - Private</v>
          </cell>
          <cell r="AD1510">
            <v>303055</v>
          </cell>
          <cell r="AE1510" t="str">
            <v>Core Contract</v>
          </cell>
          <cell r="AF1510" t="str">
            <v>Engineering &amp; Construction</v>
          </cell>
        </row>
        <row r="1511">
          <cell r="T1511">
            <v>999884885</v>
          </cell>
          <cell r="U1511" t="str">
            <v>McConnell Dowell Corporation Limited</v>
          </cell>
          <cell r="V1511">
            <v>261086</v>
          </cell>
          <cell r="W1511" t="str">
            <v>McConnell Dowell Corporation Limited</v>
          </cell>
          <cell r="X1511" t="str">
            <v>Existing Principal</v>
          </cell>
          <cell r="Y1511" t="str">
            <v>Score It</v>
          </cell>
          <cell r="Z1511" t="str">
            <v>CONSTRUCTION</v>
          </cell>
          <cell r="AA1511" t="str">
            <v>New Zealand</v>
          </cell>
          <cell r="AB1511" t="str">
            <v>APAC1070</v>
          </cell>
          <cell r="AC1511" t="str">
            <v>None - Private</v>
          </cell>
          <cell r="AD1511">
            <v>303138</v>
          </cell>
          <cell r="AE1511" t="str">
            <v>Specialty Contract</v>
          </cell>
          <cell r="AF1511" t="str">
            <v>Engineering &amp; Construction</v>
          </cell>
        </row>
        <row r="1512">
          <cell r="T1512">
            <v>999884890</v>
          </cell>
          <cell r="U1512" t="str">
            <v>Chandos Construction Ltd.</v>
          </cell>
          <cell r="V1512">
            <v>261088</v>
          </cell>
          <cell r="W1512" t="str">
            <v>Chandos Construction Ltd.</v>
          </cell>
          <cell r="X1512" t="str">
            <v>Existing Principal</v>
          </cell>
          <cell r="Y1512" t="str">
            <v>Exposure Below $1M; Do Not Score</v>
          </cell>
          <cell r="Z1512" t="str">
            <v>CONSTRUCTION</v>
          </cell>
          <cell r="AA1512" t="str">
            <v>Canada</v>
          </cell>
          <cell r="AB1512" t="str">
            <v>CAN1349</v>
          </cell>
          <cell r="AC1512" t="str">
            <v>None - Private</v>
          </cell>
          <cell r="AD1512">
            <v>303059</v>
          </cell>
          <cell r="AE1512" t="str">
            <v>Core Contract</v>
          </cell>
          <cell r="AF1512" t="str">
            <v>Engineering &amp; Construction</v>
          </cell>
        </row>
        <row r="1513">
          <cell r="T1513">
            <v>999885162</v>
          </cell>
          <cell r="U1513" t="str">
            <v xml:space="preserve">UNE </v>
          </cell>
          <cell r="V1513">
            <v>260793</v>
          </cell>
          <cell r="W1513" t="str">
            <v xml:space="preserve">Empresas Publicas de Medellin (EPM) </v>
          </cell>
          <cell r="X1513" t="str">
            <v>Existing Principal</v>
          </cell>
          <cell r="Y1513" t="str">
            <v>Exposure Below $1M; Do Not Score</v>
          </cell>
          <cell r="Z1513" t="str">
            <v>UTILITIES NEC</v>
          </cell>
          <cell r="AA1513" t="str">
            <v>Colombia</v>
          </cell>
          <cell r="AB1513">
            <v>260793</v>
          </cell>
          <cell r="AC1513" t="str">
            <v>None - Private</v>
          </cell>
          <cell r="AD1513">
            <v>260793</v>
          </cell>
          <cell r="AE1513" t="str">
            <v>Specialty Contract</v>
          </cell>
          <cell r="AF1513" t="str">
            <v>Electric, Gas &amp; Water Utilities</v>
          </cell>
        </row>
        <row r="1514">
          <cell r="T1514">
            <v>999885165</v>
          </cell>
          <cell r="U1514" t="str">
            <v>Colombia Movil (Tigo)</v>
          </cell>
          <cell r="V1514">
            <v>260793</v>
          </cell>
          <cell r="W1514" t="str">
            <v xml:space="preserve">Empresas Publicas de Medellin (EPM) </v>
          </cell>
          <cell r="X1514" t="str">
            <v>Existing Principal</v>
          </cell>
          <cell r="Y1514" t="str">
            <v>Exposure Below $1M; Do Not Score</v>
          </cell>
          <cell r="Z1514" t="str">
            <v>UTILITIES NEC</v>
          </cell>
          <cell r="AA1514" t="str">
            <v>Colombia</v>
          </cell>
          <cell r="AB1514">
            <v>260793</v>
          </cell>
          <cell r="AC1514" t="str">
            <v>None - Private</v>
          </cell>
          <cell r="AD1514">
            <v>260793</v>
          </cell>
          <cell r="AE1514" t="str">
            <v>Specialty Contract</v>
          </cell>
          <cell r="AF1514" t="str">
            <v>Electric, Gas &amp; Water Utilities</v>
          </cell>
        </row>
        <row r="1515">
          <cell r="T1515">
            <v>999885258</v>
          </cell>
          <cell r="U1515" t="str">
            <v>Charles-Auguste Fortier Inc.</v>
          </cell>
          <cell r="V1515">
            <v>261116</v>
          </cell>
          <cell r="W1515" t="str">
            <v>Charles-Auguste Fortier Inc.</v>
          </cell>
          <cell r="X1515" t="str">
            <v>Existing Principal</v>
          </cell>
          <cell r="Y1515" t="str">
            <v>Exposure Below $1M; Do Not Score</v>
          </cell>
          <cell r="Z1515" t="str">
            <v>CONSTRUCTION</v>
          </cell>
          <cell r="AA1515" t="str">
            <v>Canada</v>
          </cell>
          <cell r="AB1515" t="str">
            <v>CAN1394</v>
          </cell>
          <cell r="AC1515" t="str">
            <v>None - Private</v>
          </cell>
          <cell r="AD1515">
            <v>303104</v>
          </cell>
          <cell r="AE1515" t="str">
            <v>Specialty Contract</v>
          </cell>
          <cell r="AF1515" t="str">
            <v>Engineering &amp; Construction</v>
          </cell>
        </row>
        <row r="1516">
          <cell r="T1516">
            <v>999885628</v>
          </cell>
          <cell r="U1516" t="str">
            <v>UniTek Global Services, Inc.</v>
          </cell>
          <cell r="V1516">
            <v>261145</v>
          </cell>
          <cell r="W1516" t="str">
            <v>UniTek Global Services, Inc.</v>
          </cell>
          <cell r="X1516" t="str">
            <v>Existing Principal</v>
          </cell>
          <cell r="Y1516" t="str">
            <v>Exposure Below $1M; Do Not Score</v>
          </cell>
          <cell r="Z1516" t="str">
            <v>CONSTRUCTION</v>
          </cell>
          <cell r="AA1516" t="str">
            <v>United States</v>
          </cell>
          <cell r="AB1516">
            <v>261145</v>
          </cell>
          <cell r="AC1516" t="str">
            <v>None - Private</v>
          </cell>
          <cell r="AD1516">
            <v>261145</v>
          </cell>
          <cell r="AE1516" t="str">
            <v>Core Commercial</v>
          </cell>
          <cell r="AF1516" t="str">
            <v>Engineering &amp; Construction</v>
          </cell>
        </row>
        <row r="1517">
          <cell r="T1517">
            <v>999885737</v>
          </cell>
          <cell r="U1517" t="str">
            <v>TIENDAS EXTRA S.A. DE C.V.</v>
          </cell>
          <cell r="V1517">
            <v>261157</v>
          </cell>
          <cell r="W1517" t="str">
            <v>COMERCIALIZADORA CIRCULO CCK, S.A. DE C.V.</v>
          </cell>
          <cell r="X1517" t="str">
            <v>Existing Principal</v>
          </cell>
          <cell r="Y1517" t="str">
            <v>Exposure Below $1M; Do Not Score</v>
          </cell>
          <cell r="Z1517" t="str">
            <v>APPAREL &amp; SHOES</v>
          </cell>
          <cell r="AA1517" t="str">
            <v>Mexico</v>
          </cell>
          <cell r="AB1517" t="str">
            <v>MEX1283</v>
          </cell>
          <cell r="AC1517" t="str">
            <v>None - Private</v>
          </cell>
          <cell r="AD1517">
            <v>303173</v>
          </cell>
          <cell r="AE1517" t="str">
            <v>Specialty Commercial</v>
          </cell>
          <cell r="AF1517" t="str">
            <v>Retail</v>
          </cell>
        </row>
        <row r="1518">
          <cell r="T1518">
            <v>999885739</v>
          </cell>
          <cell r="U1518" t="str">
            <v>COMERCIALIZADORA CIRCULO CCK, S.A. DE C.V.</v>
          </cell>
          <cell r="V1518">
            <v>261157</v>
          </cell>
          <cell r="W1518" t="str">
            <v>COMERCIALIZADORA CIRCULO CCK, S.A. DE C.V.</v>
          </cell>
          <cell r="X1518" t="str">
            <v>Existing Principal</v>
          </cell>
          <cell r="Y1518" t="str">
            <v>Exposure Below $1M; Do Not Score</v>
          </cell>
          <cell r="Z1518" t="str">
            <v>APPAREL &amp; SHOES</v>
          </cell>
          <cell r="AA1518" t="str">
            <v>Mexico</v>
          </cell>
          <cell r="AB1518" t="str">
            <v>MEX1283</v>
          </cell>
          <cell r="AC1518" t="str">
            <v>None - Private</v>
          </cell>
          <cell r="AD1518">
            <v>303173</v>
          </cell>
          <cell r="AE1518" t="str">
            <v>Specialty Commercial</v>
          </cell>
          <cell r="AF1518" t="str">
            <v>Retail</v>
          </cell>
        </row>
        <row r="1519">
          <cell r="T1519">
            <v>999886022</v>
          </cell>
          <cell r="U1519" t="str">
            <v>Centurion Contracting Ltd.</v>
          </cell>
          <cell r="V1519">
            <v>261180</v>
          </cell>
          <cell r="W1519" t="str">
            <v>Centurion Contracting Ltd.</v>
          </cell>
          <cell r="X1519" t="str">
            <v>Existing Principal</v>
          </cell>
          <cell r="Y1519" t="str">
            <v>Exposure Below $1M; Do Not Score</v>
          </cell>
          <cell r="Z1519" t="str">
            <v>CONSTRUCTION</v>
          </cell>
          <cell r="AA1519" t="str">
            <v>Canada</v>
          </cell>
          <cell r="AB1519" t="str">
            <v>CAN1366</v>
          </cell>
          <cell r="AC1519" t="str">
            <v>None - Private</v>
          </cell>
          <cell r="AD1519">
            <v>303076</v>
          </cell>
          <cell r="AE1519" t="str">
            <v>Core Contract</v>
          </cell>
          <cell r="AF1519" t="str">
            <v>Engineering &amp; Construction</v>
          </cell>
        </row>
        <row r="1520">
          <cell r="T1520">
            <v>999886125</v>
          </cell>
          <cell r="U1520" t="str">
            <v>Cape Australia Holdings Pty Limited</v>
          </cell>
          <cell r="V1520">
            <v>211465</v>
          </cell>
          <cell r="W1520" t="str">
            <v>Altrad Investment Authority SAS</v>
          </cell>
          <cell r="X1520" t="str">
            <v>Existing Principal</v>
          </cell>
          <cell r="Y1520" t="str">
            <v>Score it</v>
          </cell>
          <cell r="Z1520" t="str">
            <v>CONSTRUCTION</v>
          </cell>
          <cell r="AA1520" t="str">
            <v>Australia</v>
          </cell>
          <cell r="AB1520" t="str">
            <v>APAC1060</v>
          </cell>
          <cell r="AC1520" t="str">
            <v>None - Private</v>
          </cell>
          <cell r="AD1520">
            <v>303128</v>
          </cell>
          <cell r="AE1520" t="str">
            <v>Specialty Contract</v>
          </cell>
          <cell r="AF1520" t="str">
            <v>Engineering &amp; Construction</v>
          </cell>
        </row>
        <row r="1521">
          <cell r="T1521">
            <v>999886557</v>
          </cell>
          <cell r="U1521" t="str">
            <v>Spark Power Group Inc.</v>
          </cell>
          <cell r="V1521">
            <v>261216</v>
          </cell>
          <cell r="W1521" t="str">
            <v>Spark Power Group Inc.</v>
          </cell>
          <cell r="X1521" t="str">
            <v>Existing Principal</v>
          </cell>
          <cell r="Y1521" t="str">
            <v>Exposure Below $1M; Do Not Score</v>
          </cell>
          <cell r="Z1521" t="str">
            <v>UTILITIES, ELECTRIC</v>
          </cell>
          <cell r="AA1521" t="str">
            <v>Canada</v>
          </cell>
          <cell r="AB1521" t="str">
            <v>CAN1311</v>
          </cell>
          <cell r="AC1521" t="str">
            <v>N25194</v>
          </cell>
          <cell r="AD1521">
            <v>303021</v>
          </cell>
          <cell r="AE1521" t="str">
            <v>Core Contract</v>
          </cell>
          <cell r="AF1521" t="str">
            <v>Electric, Gas &amp; Water Utilities</v>
          </cell>
        </row>
        <row r="1522">
          <cell r="T1522">
            <v>999886884</v>
          </cell>
          <cell r="U1522" t="str">
            <v>Vets Sheet Metal Ltd.</v>
          </cell>
          <cell r="V1522">
            <v>261239</v>
          </cell>
          <cell r="W1522" t="str">
            <v>Vets Group Ltd.</v>
          </cell>
          <cell r="X1522" t="str">
            <v>Existing Principal</v>
          </cell>
          <cell r="Y1522" t="str">
            <v>Score it</v>
          </cell>
          <cell r="Z1522" t="str">
            <v>STEEL &amp; METAL PRODUCTS</v>
          </cell>
          <cell r="AA1522" t="str">
            <v>Canada</v>
          </cell>
          <cell r="AB1522" t="str">
            <v>CAN1307</v>
          </cell>
          <cell r="AC1522" t="str">
            <v>None - Private</v>
          </cell>
          <cell r="AD1522">
            <v>303015</v>
          </cell>
          <cell r="AE1522" t="str">
            <v>Core Contract</v>
          </cell>
          <cell r="AF1522" t="str">
            <v>Steel &amp; Metals Manufacturing</v>
          </cell>
        </row>
        <row r="1523">
          <cell r="T1523">
            <v>999886935</v>
          </cell>
          <cell r="U1523" t="str">
            <v>Cenovus Energy Inc.</v>
          </cell>
          <cell r="V1523">
            <v>261244</v>
          </cell>
          <cell r="W1523" t="str">
            <v>Cenovus Energy Inc.</v>
          </cell>
          <cell r="X1523" t="str">
            <v>Existing Principal</v>
          </cell>
          <cell r="Y1523" t="str">
            <v>Exposure Below $1M; Do Not Score</v>
          </cell>
          <cell r="Z1523" t="str">
            <v>OIL, GAS &amp; COAL EXPL/PROD</v>
          </cell>
          <cell r="AA1523" t="str">
            <v>Canada</v>
          </cell>
          <cell r="AB1523" t="str">
            <v>CAN1337</v>
          </cell>
          <cell r="AC1523" t="str">
            <v>N19778</v>
          </cell>
          <cell r="AD1523">
            <v>303047</v>
          </cell>
          <cell r="AE1523" t="str">
            <v>Specialty Commercial</v>
          </cell>
          <cell r="AF1523" t="str">
            <v>Oil, Gas &amp; Coal Expl/Prod</v>
          </cell>
        </row>
        <row r="1524">
          <cell r="T1524">
            <v>999888501</v>
          </cell>
          <cell r="U1524" t="str">
            <v>Hyundai Samho Heavy Industries Co., Ltd</v>
          </cell>
          <cell r="V1524">
            <v>261317</v>
          </cell>
          <cell r="W1524" t="str">
            <v>Hyundai Samho Heavy Industries Co., Ltd</v>
          </cell>
          <cell r="X1524" t="str">
            <v>Existing Principal</v>
          </cell>
          <cell r="Y1524" t="str">
            <v>Score it</v>
          </cell>
          <cell r="Z1524" t="str">
            <v>TRANSPORTATION EQUIPMENT</v>
          </cell>
          <cell r="AA1524" t="str">
            <v>South Korea</v>
          </cell>
          <cell r="AB1524" t="str">
            <v>APAC1057</v>
          </cell>
          <cell r="AC1524" t="str">
            <v>None - Private</v>
          </cell>
          <cell r="AD1524">
            <v>303125</v>
          </cell>
          <cell r="AE1524" t="str">
            <v>Specialty Contract</v>
          </cell>
          <cell r="AF1524" t="str">
            <v>Engineering &amp; Construction</v>
          </cell>
        </row>
        <row r="1525">
          <cell r="T1525">
            <v>999888930</v>
          </cell>
          <cell r="U1525" t="str">
            <v>Bis Industries Holdings Limited</v>
          </cell>
          <cell r="V1525">
            <v>261359</v>
          </cell>
          <cell r="W1525" t="str">
            <v>Bis Industries Holdings Limited</v>
          </cell>
          <cell r="X1525" t="str">
            <v>Existing Principal</v>
          </cell>
          <cell r="Y1525" t="str">
            <v>Exposure Below $1M; Do Not Score</v>
          </cell>
          <cell r="Z1525" t="str">
            <v>CONSTRUCTION</v>
          </cell>
          <cell r="AA1525" t="str">
            <v>Australia</v>
          </cell>
          <cell r="AB1525" t="str">
            <v>APAC1062</v>
          </cell>
          <cell r="AC1525" t="str">
            <v>None - Private</v>
          </cell>
          <cell r="AD1525">
            <v>303130</v>
          </cell>
          <cell r="AE1525" t="str">
            <v>Specialty Contract</v>
          </cell>
          <cell r="AF1525" t="str">
            <v>Metals &amp; Mining Industry</v>
          </cell>
        </row>
        <row r="1526">
          <cell r="T1526">
            <v>999889277</v>
          </cell>
          <cell r="U1526" t="str">
            <v>Twin Eagle Resource Management, Inc.</v>
          </cell>
          <cell r="V1526">
            <v>184485</v>
          </cell>
          <cell r="W1526" t="str">
            <v>Twin Eagle Resource Management, Inc.</v>
          </cell>
          <cell r="X1526" t="str">
            <v>Existing Principal</v>
          </cell>
          <cell r="Y1526" t="str">
            <v>Exposure Below $1M; Do Not Score</v>
          </cell>
          <cell r="Z1526" t="str">
            <v>OIL, GAS &amp; COAL EXPL/PROD</v>
          </cell>
          <cell r="AA1526" t="str">
            <v>United States</v>
          </cell>
          <cell r="AB1526">
            <v>184485</v>
          </cell>
          <cell r="AC1526" t="str">
            <v>None - Private</v>
          </cell>
          <cell r="AD1526">
            <v>184485</v>
          </cell>
          <cell r="AE1526" t="str">
            <v>Core Commercial</v>
          </cell>
          <cell r="AF1526" t="str">
            <v>Oil, Gas &amp; Coal Expl/Prod</v>
          </cell>
        </row>
        <row r="1527">
          <cell r="T1527">
            <v>999889278</v>
          </cell>
          <cell r="U1527" t="str">
            <v>Barkerville Gold Mines Ltd</v>
          </cell>
          <cell r="V1527">
            <v>199214</v>
          </cell>
          <cell r="W1527" t="str">
            <v>Osisko Gold Royalties Ltd.</v>
          </cell>
          <cell r="X1527" t="str">
            <v>Existing Principal</v>
          </cell>
          <cell r="Y1527" t="str">
            <v>Exposure Below $1M; Do Not Score</v>
          </cell>
          <cell r="Z1527" t="str">
            <v>MINING</v>
          </cell>
          <cell r="AA1527" t="str">
            <v>Canada</v>
          </cell>
          <cell r="AB1527" t="str">
            <v>CAN1338</v>
          </cell>
          <cell r="AC1527" t="str">
            <v>N14150</v>
          </cell>
          <cell r="AD1527">
            <v>303048</v>
          </cell>
          <cell r="AE1527" t="str">
            <v>Specialty Commercial</v>
          </cell>
          <cell r="AF1527" t="str">
            <v>Metals &amp; Mining Industry</v>
          </cell>
        </row>
        <row r="1528">
          <cell r="T1528">
            <v>999889528</v>
          </cell>
          <cell r="U1528" t="str">
            <v>CSWR, LLC</v>
          </cell>
          <cell r="V1528">
            <v>261411</v>
          </cell>
          <cell r="W1528" t="str">
            <v>CSWR, LLC</v>
          </cell>
          <cell r="X1528" t="str">
            <v>Existing Principal</v>
          </cell>
          <cell r="Y1528" t="str">
            <v>Exposure Below $1M; Do Not Score</v>
          </cell>
          <cell r="Z1528" t="str">
            <v>Core Commercial - (Corporate) or (Individual, Estate, Probate)</v>
          </cell>
          <cell r="AA1528" t="str">
            <v>United States</v>
          </cell>
          <cell r="AB1528">
            <v>261411</v>
          </cell>
          <cell r="AC1528" t="str">
            <v>None - Private</v>
          </cell>
          <cell r="AD1528">
            <v>261411</v>
          </cell>
          <cell r="AE1528" t="str">
            <v>Core Commercial</v>
          </cell>
          <cell r="AF1528" t="str">
            <v>Unassigned</v>
          </cell>
        </row>
        <row r="1529">
          <cell r="T1529">
            <v>999889561</v>
          </cell>
          <cell r="U1529" t="str">
            <v xml:space="preserve">Enzen Global Limited </v>
          </cell>
          <cell r="V1529">
            <v>261415</v>
          </cell>
          <cell r="W1529" t="str">
            <v xml:space="preserve">Enzen Global Limited </v>
          </cell>
          <cell r="X1529" t="str">
            <v>Existing Principal</v>
          </cell>
          <cell r="Y1529" t="str">
            <v>Exposure Below $1M; Do Not Score</v>
          </cell>
          <cell r="Z1529" t="str">
            <v>CONSTRUCTION</v>
          </cell>
          <cell r="AA1529" t="str">
            <v>United Kingdom</v>
          </cell>
          <cell r="AB1529">
            <v>261415</v>
          </cell>
          <cell r="AC1529" t="str">
            <v>None - Private</v>
          </cell>
          <cell r="AD1529">
            <v>261415</v>
          </cell>
          <cell r="AE1529" t="str">
            <v>Specialty Contract</v>
          </cell>
          <cell r="AF1529" t="str">
            <v>Engineering &amp; Construction</v>
          </cell>
        </row>
        <row r="1530">
          <cell r="T1530">
            <v>999889573</v>
          </cell>
          <cell r="U1530" t="str">
            <v>COPEL - COMPANHIA PARANAENSE DE ENERGIA</v>
          </cell>
          <cell r="V1530">
            <v>261417</v>
          </cell>
          <cell r="W1530" t="str">
            <v>COPEL - COMPANHIA PARANAENSE DE ENERGIA</v>
          </cell>
          <cell r="X1530" t="str">
            <v>Existing Principal</v>
          </cell>
          <cell r="Y1530" t="str">
            <v>Exposure Below $1M; Do Not Score</v>
          </cell>
          <cell r="Z1530" t="str">
            <v>UTILITIES, ELECTRIC</v>
          </cell>
          <cell r="AA1530" t="str">
            <v>Brazil</v>
          </cell>
          <cell r="AB1530" t="str">
            <v>BRZ1201</v>
          </cell>
          <cell r="AC1530" t="str">
            <v>W00688</v>
          </cell>
          <cell r="AD1530">
            <v>303165</v>
          </cell>
          <cell r="AE1530" t="str">
            <v>Specialty Commercial</v>
          </cell>
          <cell r="AF1530" t="str">
            <v>Electric, Gas &amp; Water Utilities</v>
          </cell>
        </row>
        <row r="1531">
          <cell r="T1531">
            <v>999889825</v>
          </cell>
          <cell r="U1531" t="str">
            <v>WOM Chile</v>
          </cell>
          <cell r="V1531">
            <v>261435</v>
          </cell>
          <cell r="W1531" t="str">
            <v>Novator Group</v>
          </cell>
          <cell r="X1531" t="str">
            <v>Existing Principal</v>
          </cell>
          <cell r="Y1531" t="str">
            <v>Exposure Below $1M; Do Not Score</v>
          </cell>
          <cell r="Z1531" t="str">
            <v>TELEPHONE</v>
          </cell>
          <cell r="AA1531" t="str">
            <v>Colombia</v>
          </cell>
          <cell r="AB1531" t="str">
            <v>COL1000</v>
          </cell>
          <cell r="AC1531" t="str">
            <v>None - Private</v>
          </cell>
          <cell r="AD1531">
            <v>261435</v>
          </cell>
          <cell r="AE1531" t="str">
            <v>Specialty Contract</v>
          </cell>
          <cell r="AF1531" t="str">
            <v>Telecom Equipment &amp; Utility Services</v>
          </cell>
        </row>
        <row r="1532">
          <cell r="T1532">
            <v>999889845</v>
          </cell>
          <cell r="U1532" t="str">
            <v xml:space="preserve"> Kapsch TrafficCom </v>
          </cell>
          <cell r="V1532">
            <v>198649</v>
          </cell>
          <cell r="W1532" t="str">
            <v xml:space="preserve">Kapsch TrafficCom </v>
          </cell>
          <cell r="X1532" t="str">
            <v>Existing Principal</v>
          </cell>
          <cell r="Y1532" t="str">
            <v>Exposure Below $1M; Do Not Score</v>
          </cell>
          <cell r="Z1532" t="str">
            <v>ELECTRONIC EQUIPMENT</v>
          </cell>
          <cell r="AA1532" t="str">
            <v>Denmark</v>
          </cell>
          <cell r="AB1532">
            <v>198649</v>
          </cell>
          <cell r="AC1532" t="str">
            <v>W43360</v>
          </cell>
          <cell r="AD1532">
            <v>198649</v>
          </cell>
          <cell r="AE1532" t="str">
            <v>Specialty Commercial</v>
          </cell>
          <cell r="AF1532" t="str">
            <v>Electronics &amp; Semiconductor</v>
          </cell>
        </row>
        <row r="1533">
          <cell r="T1533">
            <v>999889991</v>
          </cell>
          <cell r="U1533" t="str">
            <v>Penney Paving Limited</v>
          </cell>
          <cell r="V1533">
            <v>261452</v>
          </cell>
          <cell r="W1533" t="str">
            <v>Penney Paving Limited</v>
          </cell>
          <cell r="X1533" t="str">
            <v>Existing Principal</v>
          </cell>
          <cell r="Y1533" t="str">
            <v>Exposure Below $1M; Do Not Score</v>
          </cell>
          <cell r="Z1533" t="str">
            <v>CONSTRUCTION</v>
          </cell>
          <cell r="AA1533" t="str">
            <v>Canada</v>
          </cell>
          <cell r="AB1533" t="str">
            <v>CAN1321</v>
          </cell>
          <cell r="AC1533" t="str">
            <v>None - Private</v>
          </cell>
          <cell r="AD1533">
            <v>303031</v>
          </cell>
          <cell r="AE1533" t="str">
            <v>Core Contract</v>
          </cell>
          <cell r="AF1533" t="str">
            <v>Engineering &amp; Construction</v>
          </cell>
        </row>
        <row r="1534">
          <cell r="T1534">
            <v>999890058</v>
          </cell>
          <cell r="U1534" t="str">
            <v>Cougar Engineering &amp; Construction Limited</v>
          </cell>
          <cell r="V1534">
            <v>261457</v>
          </cell>
          <cell r="W1534" t="str">
            <v>Cougar Engineering &amp; Construction Limited</v>
          </cell>
          <cell r="X1534" t="str">
            <v>Existing Principal</v>
          </cell>
          <cell r="Y1534" t="str">
            <v>Score it</v>
          </cell>
          <cell r="Z1534" t="str">
            <v>CONSTRUCTION</v>
          </cell>
          <cell r="AA1534" t="str">
            <v>Canada</v>
          </cell>
          <cell r="AB1534" t="str">
            <v>CAN1312</v>
          </cell>
          <cell r="AC1534" t="str">
            <v>None - Private</v>
          </cell>
          <cell r="AD1534">
            <v>303022</v>
          </cell>
          <cell r="AE1534" t="str">
            <v>Core Contract</v>
          </cell>
          <cell r="AF1534" t="str">
            <v>Engineering &amp; Construction</v>
          </cell>
        </row>
        <row r="1535">
          <cell r="T1535">
            <v>999890201</v>
          </cell>
          <cell r="U1535" t="str">
            <v>SADELEC</v>
          </cell>
          <cell r="V1535">
            <v>260985</v>
          </cell>
          <cell r="W1535" t="str">
            <v xml:space="preserve">Grupo Ethuss </v>
          </cell>
          <cell r="X1535" t="str">
            <v>Existing Principal</v>
          </cell>
          <cell r="Y1535" t="str">
            <v>Exposure Below $1M; Do Not Score</v>
          </cell>
          <cell r="Z1535" t="str">
            <v>MINING</v>
          </cell>
          <cell r="AA1535" t="str">
            <v>Colombia</v>
          </cell>
          <cell r="AB1535">
            <v>260985</v>
          </cell>
          <cell r="AC1535" t="str">
            <v>None - Private</v>
          </cell>
          <cell r="AD1535">
            <v>260985</v>
          </cell>
          <cell r="AE1535" t="str">
            <v>Specialty Contract</v>
          </cell>
          <cell r="AF1535" t="str">
            <v>Metals &amp; Mining Industry</v>
          </cell>
        </row>
        <row r="1536">
          <cell r="T1536">
            <v>999890618</v>
          </cell>
          <cell r="U1536" t="str">
            <v xml:space="preserve">Checkmark Services Ltd. </v>
          </cell>
          <cell r="V1536">
            <v>261503</v>
          </cell>
          <cell r="W1536" t="str">
            <v xml:space="preserve">Checkmark Services Ltd. </v>
          </cell>
          <cell r="X1536" t="str">
            <v>Existing Principal</v>
          </cell>
          <cell r="Y1536" t="str">
            <v>Exposure Below $1M; Do Not Score</v>
          </cell>
          <cell r="Z1536" t="str">
            <v>CONSTRUCTION</v>
          </cell>
          <cell r="AA1536" t="str">
            <v>Canada</v>
          </cell>
          <cell r="AB1536" t="str">
            <v>CAN1367</v>
          </cell>
          <cell r="AC1536" t="str">
            <v>None - Private</v>
          </cell>
          <cell r="AD1536">
            <v>303077</v>
          </cell>
          <cell r="AE1536" t="str">
            <v>Core Contract</v>
          </cell>
          <cell r="AF1536" t="str">
            <v>Engineering &amp; Construction</v>
          </cell>
        </row>
        <row r="1537">
          <cell r="T1537">
            <v>999890703</v>
          </cell>
          <cell r="U1537" t="str">
            <v>Teambuild Engineering &amp; Construction Pte. Ltd.</v>
          </cell>
          <cell r="V1537">
            <v>261509</v>
          </cell>
          <cell r="W1537" t="str">
            <v>Teambuild Engineering &amp; Construction Pte. Ltd.</v>
          </cell>
          <cell r="X1537" t="str">
            <v>Existing Principal</v>
          </cell>
          <cell r="Y1537" t="str">
            <v>Exposure Below $1M; Do Not Score</v>
          </cell>
          <cell r="Z1537" t="str">
            <v>CONSTRUCTION</v>
          </cell>
          <cell r="AA1537" t="str">
            <v>Singapore</v>
          </cell>
          <cell r="AB1537" t="str">
            <v>APAC1053</v>
          </cell>
          <cell r="AC1537" t="str">
            <v>None - Private</v>
          </cell>
          <cell r="AD1537">
            <v>303121</v>
          </cell>
          <cell r="AE1537" t="str">
            <v>Specialty Contract</v>
          </cell>
          <cell r="AF1537" t="str">
            <v>Engineering &amp; Construction</v>
          </cell>
        </row>
        <row r="1538">
          <cell r="T1538">
            <v>999890718</v>
          </cell>
          <cell r="U1538" t="str">
            <v>DW Building Restoration Services Inc.</v>
          </cell>
          <cell r="V1538">
            <v>261514</v>
          </cell>
          <cell r="W1538" t="str">
            <v>DW Building Restoration Services Inc.</v>
          </cell>
          <cell r="X1538" t="str">
            <v>Existing Principal</v>
          </cell>
          <cell r="Y1538" t="str">
            <v>Exposure Below $1M; Do Not Score</v>
          </cell>
          <cell r="Z1538" t="str">
            <v>CONSTRUCTION</v>
          </cell>
          <cell r="AA1538" t="str">
            <v>Canada</v>
          </cell>
          <cell r="AB1538" t="str">
            <v>CAN1274</v>
          </cell>
          <cell r="AC1538" t="str">
            <v>None - Private</v>
          </cell>
          <cell r="AD1538">
            <v>302983</v>
          </cell>
          <cell r="AE1538" t="str">
            <v>Core Contract</v>
          </cell>
          <cell r="AF1538" t="str">
            <v>Engineering &amp; Construction</v>
          </cell>
        </row>
        <row r="1539">
          <cell r="T1539">
            <v>999890996</v>
          </cell>
          <cell r="U1539" t="str">
            <v>Construcciones Rubau, S.A</v>
          </cell>
          <cell r="V1539">
            <v>261531</v>
          </cell>
          <cell r="W1539" t="str">
            <v xml:space="preserve">Construcciones Rubau, S.A </v>
          </cell>
          <cell r="X1539" t="str">
            <v>Existing Principal</v>
          </cell>
          <cell r="Y1539" t="str">
            <v>Exposure Below $1M; Do Not Score</v>
          </cell>
          <cell r="Z1539" t="str">
            <v>CONSTRUCTION</v>
          </cell>
          <cell r="AA1539" t="str">
            <v>Spain</v>
          </cell>
          <cell r="AB1539">
            <v>261531</v>
          </cell>
          <cell r="AC1539" t="str">
            <v>None - Private</v>
          </cell>
          <cell r="AD1539">
            <v>261531</v>
          </cell>
          <cell r="AE1539" t="str">
            <v>Specialty Contract</v>
          </cell>
          <cell r="AF1539" t="str">
            <v>Engineering &amp; Construction</v>
          </cell>
        </row>
        <row r="1540">
          <cell r="T1540">
            <v>999891159</v>
          </cell>
          <cell r="U1540" t="str">
            <v>Château Joliette Inc.</v>
          </cell>
          <cell r="V1540">
            <v>261547</v>
          </cell>
          <cell r="W1540" t="str">
            <v>Château Joliette Inc.</v>
          </cell>
          <cell r="X1540" t="str">
            <v>Existing Principal</v>
          </cell>
          <cell r="Y1540" t="str">
            <v>Exposure Below $1M; Do Not Score</v>
          </cell>
          <cell r="Z1540" t="str">
            <v>HOTELS &amp; RESTAURANTS</v>
          </cell>
          <cell r="AA1540" t="str">
            <v>Canada</v>
          </cell>
          <cell r="AB1540" t="str">
            <v>CAN1401</v>
          </cell>
          <cell r="AC1540" t="str">
            <v>None - Private</v>
          </cell>
          <cell r="AD1540">
            <v>303111</v>
          </cell>
          <cell r="AE1540" t="str">
            <v>Specialty Contract</v>
          </cell>
          <cell r="AF1540" t="str">
            <v>Hospitality &amp; Gaming</v>
          </cell>
        </row>
        <row r="1541">
          <cell r="T1541">
            <v>999891212</v>
          </cell>
          <cell r="U1541" t="str">
            <v>Canon Medical Systems Canada Limited</v>
          </cell>
          <cell r="V1541">
            <v>281578</v>
          </cell>
          <cell r="W1541" t="str">
            <v>Canon Medical Systems Canada Limited</v>
          </cell>
          <cell r="X1541" t="str">
            <v>Existing Principal</v>
          </cell>
          <cell r="Y1541" t="str">
            <v>Exposure Below $1M; Do Not Score</v>
          </cell>
          <cell r="Z1541" t="str">
            <v>MEDICAL EQUIPMENT</v>
          </cell>
          <cell r="AA1541" t="str">
            <v>Canada</v>
          </cell>
          <cell r="AB1541" t="str">
            <v>CAN1327</v>
          </cell>
          <cell r="AC1541" t="str">
            <v>None - Private</v>
          </cell>
          <cell r="AD1541">
            <v>303037</v>
          </cell>
          <cell r="AE1541" t="str">
            <v>Core Contract</v>
          </cell>
          <cell r="AF1541" t="str">
            <v>Machinery &amp; Industrial</v>
          </cell>
        </row>
        <row r="1542">
          <cell r="T1542">
            <v>999891241</v>
          </cell>
          <cell r="U1542" t="str">
            <v>Millicom International Cellular S.A</v>
          </cell>
          <cell r="V1542">
            <v>260793</v>
          </cell>
          <cell r="W1542" t="str">
            <v xml:space="preserve">Empresas Publicas de Medellin (EPM) </v>
          </cell>
          <cell r="X1542" t="str">
            <v>Existing Principal</v>
          </cell>
          <cell r="Y1542" t="str">
            <v>Exposure Below $1M; Do Not Score</v>
          </cell>
          <cell r="Z1542" t="str">
            <v>UTILITIES NEC</v>
          </cell>
          <cell r="AA1542" t="str">
            <v>Luxembourg</v>
          </cell>
          <cell r="AB1542">
            <v>260793</v>
          </cell>
          <cell r="AC1542" t="str">
            <v>None - Private</v>
          </cell>
          <cell r="AD1542">
            <v>260793</v>
          </cell>
          <cell r="AE1542" t="str">
            <v>Specialty Contract</v>
          </cell>
          <cell r="AF1542" t="str">
            <v>Electric, Gas &amp; Water Utilities</v>
          </cell>
        </row>
        <row r="1543">
          <cell r="T1543">
            <v>999891252</v>
          </cell>
          <cell r="U1543" t="str">
            <v>Puma Energy Holdings Pte Ltd</v>
          </cell>
          <cell r="V1543">
            <v>281580</v>
          </cell>
          <cell r="W1543" t="str">
            <v>Puma Energy Holdings Pte Ltd</v>
          </cell>
          <cell r="X1543" t="str">
            <v>Existing Principal</v>
          </cell>
          <cell r="Y1543" t="str">
            <v>Exposure Below $1M; Do Not Score</v>
          </cell>
          <cell r="Z1543" t="str">
            <v>OIL, GAS &amp; COAL EXPL/PROD</v>
          </cell>
          <cell r="AA1543" t="str">
            <v>Singapore</v>
          </cell>
          <cell r="AB1543" t="str">
            <v>APAC1074</v>
          </cell>
          <cell r="AC1543" t="str">
            <v>None - Private</v>
          </cell>
          <cell r="AD1543">
            <v>303142</v>
          </cell>
          <cell r="AE1543" t="str">
            <v>Specialty Commercial</v>
          </cell>
          <cell r="AF1543" t="str">
            <v>Oil, Gas &amp; Coal Expl/Prod</v>
          </cell>
        </row>
        <row r="1544">
          <cell r="T1544">
            <v>999891256</v>
          </cell>
          <cell r="U1544" t="str">
            <v>AeC Centro de Contratos S.A</v>
          </cell>
          <cell r="V1544">
            <v>281581</v>
          </cell>
          <cell r="W1544" t="str">
            <v>AeC Centro de Contratos S.A</v>
          </cell>
          <cell r="X1544" t="str">
            <v>Existing Principal</v>
          </cell>
          <cell r="Y1544" t="str">
            <v>Exposure Below $1M; Do Not Score</v>
          </cell>
          <cell r="Z1544" t="str">
            <v>CONSTRUCTION</v>
          </cell>
          <cell r="AA1544" t="str">
            <v>Brazil</v>
          </cell>
          <cell r="AB1544" t="str">
            <v>BRZ1196</v>
          </cell>
          <cell r="AC1544" t="str">
            <v>None - Private</v>
          </cell>
          <cell r="AD1544">
            <v>303160</v>
          </cell>
          <cell r="AE1544" t="str">
            <v>Specialty Contract</v>
          </cell>
          <cell r="AF1544" t="str">
            <v>Engineering &amp; Construction</v>
          </cell>
        </row>
        <row r="1545">
          <cell r="T1545">
            <v>999891348</v>
          </cell>
          <cell r="U1545" t="str">
            <v xml:space="preserve">Liburdi Automation Inc. </v>
          </cell>
          <cell r="V1545">
            <v>281596</v>
          </cell>
          <cell r="W1545" t="str">
            <v xml:space="preserve">Liburdi Automation Inc. </v>
          </cell>
          <cell r="X1545" t="str">
            <v>Existing Principal</v>
          </cell>
          <cell r="Y1545" t="str">
            <v>Exposure Below $1M; Do Not Score</v>
          </cell>
          <cell r="Z1545" t="str">
            <v>BUSINESS SERVICES</v>
          </cell>
          <cell r="AA1545" t="str">
            <v>Canada</v>
          </cell>
          <cell r="AB1545" t="str">
            <v>CAN1320</v>
          </cell>
          <cell r="AC1545" t="str">
            <v>None - Private</v>
          </cell>
          <cell r="AD1545">
            <v>303030</v>
          </cell>
          <cell r="AE1545" t="str">
            <v>Core Contract</v>
          </cell>
          <cell r="AF1545" t="str">
            <v>Engineering &amp; Construction</v>
          </cell>
        </row>
        <row r="1546">
          <cell r="T1546">
            <v>999891376</v>
          </cell>
          <cell r="U1546" t="str">
            <v>Shamrock Valley Enterprises Ltd.</v>
          </cell>
          <cell r="V1546">
            <v>281599</v>
          </cell>
          <cell r="W1546" t="str">
            <v>Shamrock Valley Enterprises Ltd.</v>
          </cell>
          <cell r="X1546" t="str">
            <v>Existing Principal</v>
          </cell>
          <cell r="Y1546" t="str">
            <v>Exposure Below $1M; Do Not Score</v>
          </cell>
          <cell r="Z1546" t="str">
            <v>CONSTRUCTION</v>
          </cell>
          <cell r="AA1546" t="str">
            <v>Canada</v>
          </cell>
          <cell r="AB1546" t="str">
            <v>CAN1379</v>
          </cell>
          <cell r="AC1546" t="str">
            <v>None - Private</v>
          </cell>
          <cell r="AD1546">
            <v>303089</v>
          </cell>
          <cell r="AE1546" t="str">
            <v>Core Contract</v>
          </cell>
          <cell r="AF1546" t="str">
            <v>Engineering &amp; Construction</v>
          </cell>
        </row>
        <row r="1547">
          <cell r="T1547">
            <v>999891405</v>
          </cell>
          <cell r="U1547" t="str">
            <v>Basler Electric Company</v>
          </cell>
          <cell r="V1547">
            <v>281608</v>
          </cell>
          <cell r="W1547" t="str">
            <v>Basler Electric Company</v>
          </cell>
          <cell r="X1547" t="str">
            <v>Existing Principal</v>
          </cell>
          <cell r="Y1547" t="str">
            <v>Exposure Below $1M; Do Not Score</v>
          </cell>
          <cell r="Z1547" t="str">
            <v>ELECTRONIC EQUIPMENT</v>
          </cell>
          <cell r="AA1547" t="str">
            <v>United States</v>
          </cell>
          <cell r="AB1547">
            <v>281608</v>
          </cell>
          <cell r="AC1547" t="str">
            <v>None - Private</v>
          </cell>
          <cell r="AD1547">
            <v>281608</v>
          </cell>
          <cell r="AE1547" t="str">
            <v>Core Commercial</v>
          </cell>
          <cell r="AF1547" t="str">
            <v>Electronics &amp; Semiconductor</v>
          </cell>
        </row>
        <row r="1548">
          <cell r="T1548">
            <v>999891496</v>
          </cell>
          <cell r="U1548" t="str">
            <v xml:space="preserve">Helix Energy Solutions Group, Inc. </v>
          </cell>
          <cell r="V1548">
            <v>281615</v>
          </cell>
          <cell r="W1548" t="str">
            <v xml:space="preserve">Helix Energy Solutions Group, Inc. </v>
          </cell>
          <cell r="X1548" t="str">
            <v>Existing Principal</v>
          </cell>
          <cell r="Y1548" t="str">
            <v>Exposure Below $1M; Do Not Score</v>
          </cell>
          <cell r="Z1548" t="str">
            <v>OIL, GAS &amp; COAL EXPL/PROD</v>
          </cell>
          <cell r="AA1548" t="str">
            <v>United States</v>
          </cell>
          <cell r="AB1548">
            <v>281615</v>
          </cell>
          <cell r="AC1548" t="str">
            <v>N03533</v>
          </cell>
          <cell r="AD1548">
            <v>281615</v>
          </cell>
          <cell r="AE1548" t="str">
            <v>Core Commercial</v>
          </cell>
          <cell r="AF1548" t="str">
            <v>Oil, Gas &amp; Coal Expl/Prod</v>
          </cell>
        </row>
        <row r="1549">
          <cell r="T1549">
            <v>999891499</v>
          </cell>
          <cell r="U1549" t="str">
            <v>PLAY</v>
          </cell>
          <cell r="V1549">
            <v>261435</v>
          </cell>
          <cell r="W1549" t="str">
            <v>Novator Group</v>
          </cell>
          <cell r="X1549" t="str">
            <v>Existing Principal</v>
          </cell>
          <cell r="Y1549" t="str">
            <v>Exposure Below $1M; Do Not Score</v>
          </cell>
          <cell r="Z1549" t="str">
            <v>TELEPHONE</v>
          </cell>
          <cell r="AA1549" t="str">
            <v>Poland</v>
          </cell>
          <cell r="AB1549" t="str">
            <v>COL1000</v>
          </cell>
          <cell r="AC1549" t="str">
            <v>None - Private</v>
          </cell>
          <cell r="AD1549">
            <v>303150</v>
          </cell>
          <cell r="AE1549" t="str">
            <v>Specialty Contract</v>
          </cell>
          <cell r="AF1549" t="str">
            <v>Telecom Equipment &amp; Utility Services</v>
          </cell>
        </row>
        <row r="1550">
          <cell r="T1550">
            <v>999891523</v>
          </cell>
          <cell r="U1550" t="str">
            <v>BVGlazing Systems Ltd.</v>
          </cell>
          <cell r="V1550">
            <v>281617</v>
          </cell>
          <cell r="W1550" t="str">
            <v>BVGlazing Systems Ltd.</v>
          </cell>
          <cell r="X1550" t="str">
            <v>Existing Principal</v>
          </cell>
          <cell r="Y1550" t="str">
            <v>Exposure Below $1M; Do Not Score</v>
          </cell>
          <cell r="Z1550" t="str">
            <v>CONSTRUCTION</v>
          </cell>
          <cell r="AA1550" t="str">
            <v>Canada</v>
          </cell>
          <cell r="AB1550" t="str">
            <v>CAN1319</v>
          </cell>
          <cell r="AC1550" t="str">
            <v>None - Private</v>
          </cell>
          <cell r="AD1550">
            <v>303029</v>
          </cell>
          <cell r="AE1550" t="str">
            <v>Core Contract</v>
          </cell>
          <cell r="AF1550" t="str">
            <v>Engineering &amp; Construction</v>
          </cell>
        </row>
        <row r="1551">
          <cell r="T1551">
            <v>999891543</v>
          </cell>
          <cell r="U1551" t="str">
            <v xml:space="preserve">Ingevec S.A y Filiales </v>
          </cell>
          <cell r="V1551">
            <v>281619</v>
          </cell>
          <cell r="W1551" t="str">
            <v xml:space="preserve">Ingevec S.A y Filales </v>
          </cell>
          <cell r="X1551" t="str">
            <v>Existing Principal</v>
          </cell>
          <cell r="Y1551" t="str">
            <v>Exposure Below $1M; Do Not Score</v>
          </cell>
          <cell r="Z1551" t="str">
            <v>CONSTRUCTION</v>
          </cell>
          <cell r="AA1551" t="str">
            <v>Chile</v>
          </cell>
          <cell r="AB1551">
            <v>281619</v>
          </cell>
          <cell r="AC1551" t="str">
            <v>None - Private</v>
          </cell>
          <cell r="AD1551">
            <v>281619</v>
          </cell>
          <cell r="AE1551" t="str">
            <v>Specialty Contract</v>
          </cell>
          <cell r="AF1551" t="str">
            <v>Engineering &amp; Construction</v>
          </cell>
        </row>
        <row r="1552">
          <cell r="T1552">
            <v>999892137</v>
          </cell>
          <cell r="U1552" t="str">
            <v>Gaz de Bordeaux</v>
          </cell>
          <cell r="V1552">
            <v>281675</v>
          </cell>
          <cell r="W1552" t="str">
            <v xml:space="preserve">Bordeaux Métropole Énergies. </v>
          </cell>
          <cell r="X1552" t="str">
            <v>Existing Principal</v>
          </cell>
          <cell r="Y1552" t="str">
            <v>Exposure Below $1M; Do Not Score</v>
          </cell>
          <cell r="Z1552" t="str">
            <v>CONSTRUCTION</v>
          </cell>
          <cell r="AA1552" t="str">
            <v>France</v>
          </cell>
          <cell r="AB1552" t="str">
            <v>EU1255</v>
          </cell>
          <cell r="AC1552" t="str">
            <v>None - Private</v>
          </cell>
          <cell r="AD1552">
            <v>303155</v>
          </cell>
          <cell r="AE1552" t="str">
            <v>Core Contract</v>
          </cell>
          <cell r="AF1552" t="str">
            <v>Engineering &amp; Construction</v>
          </cell>
        </row>
        <row r="1553">
          <cell r="T1553">
            <v>999892212</v>
          </cell>
          <cell r="U1553" t="str">
            <v>4916833 Manitoba Ltd. o/a Roger Branum Construction</v>
          </cell>
          <cell r="V1553">
            <v>281685</v>
          </cell>
          <cell r="W1553" t="str">
            <v>4916833 Manitoba Ltd. o/a Roger Branum Construction</v>
          </cell>
          <cell r="X1553" t="str">
            <v>Existing Principal</v>
          </cell>
          <cell r="Y1553" t="str">
            <v>Exposure Below $1M; Do Not Score</v>
          </cell>
          <cell r="Z1553" t="str">
            <v>CONSTRUCTION</v>
          </cell>
          <cell r="AA1553" t="str">
            <v>Canada</v>
          </cell>
          <cell r="AB1553" t="str">
            <v>CAN1343</v>
          </cell>
          <cell r="AC1553" t="str">
            <v>None - Private</v>
          </cell>
          <cell r="AD1553">
            <v>303053</v>
          </cell>
          <cell r="AE1553" t="str">
            <v>Core Contract</v>
          </cell>
          <cell r="AF1553" t="str">
            <v>Engineering &amp; Construction</v>
          </cell>
        </row>
        <row r="1554">
          <cell r="T1554">
            <v>999892327</v>
          </cell>
          <cell r="U1554" t="str">
            <v>Four Brothers Construction Corporation</v>
          </cell>
          <cell r="V1554">
            <v>281822</v>
          </cell>
          <cell r="W1554" t="str">
            <v>Four Brothers Construction Corporation</v>
          </cell>
          <cell r="X1554" t="str">
            <v>Existing Principal</v>
          </cell>
          <cell r="Y1554" t="str">
            <v>Exposure Below $1M; Do Not Score</v>
          </cell>
          <cell r="Z1554" t="str">
            <v>CONSTRUCTION</v>
          </cell>
          <cell r="AA1554" t="str">
            <v>Canada</v>
          </cell>
          <cell r="AB1554" t="str">
            <v>CAN1314</v>
          </cell>
          <cell r="AC1554" t="str">
            <v>None - Private</v>
          </cell>
          <cell r="AD1554">
            <v>303024</v>
          </cell>
          <cell r="AE1554" t="str">
            <v>Core Contract</v>
          </cell>
          <cell r="AF1554" t="str">
            <v>Engineering &amp; Construction</v>
          </cell>
        </row>
        <row r="1555">
          <cell r="T1555">
            <v>999892460</v>
          </cell>
          <cell r="U1555" t="str">
            <v>Nge SAS</v>
          </cell>
          <cell r="V1555">
            <v>281835</v>
          </cell>
          <cell r="W1555" t="str">
            <v>Nge SAS</v>
          </cell>
          <cell r="X1555" t="str">
            <v>Existing Principal</v>
          </cell>
          <cell r="Y1555" t="str">
            <v>Score it</v>
          </cell>
          <cell r="Z1555" t="str">
            <v>CONSTRUCTION</v>
          </cell>
          <cell r="AA1555" t="str">
            <v>France</v>
          </cell>
          <cell r="AB1555" t="str">
            <v>EU1257</v>
          </cell>
          <cell r="AC1555" t="str">
            <v>None - Private</v>
          </cell>
          <cell r="AD1555">
            <v>303157</v>
          </cell>
          <cell r="AE1555" t="str">
            <v>Specialty Contract</v>
          </cell>
          <cell r="AF1555" t="str">
            <v>Engineering &amp; Construction</v>
          </cell>
        </row>
        <row r="1556">
          <cell r="T1556">
            <v>999892567</v>
          </cell>
          <cell r="U1556" t="str">
            <v xml:space="preserve">2195292 Ontario Ltd. o/a Bradley Contracting </v>
          </cell>
          <cell r="V1556">
            <v>281846</v>
          </cell>
          <cell r="W1556" t="str">
            <v xml:space="preserve">2195292 Ontario Ltd. o/a Bradley Contracting </v>
          </cell>
          <cell r="X1556" t="str">
            <v>Existing Principal</v>
          </cell>
          <cell r="Y1556" t="str">
            <v>Exposure Below $1M; Do Not Score</v>
          </cell>
          <cell r="Z1556" t="str">
            <v>CONSTRUCTION</v>
          </cell>
          <cell r="AA1556" t="str">
            <v>Canada</v>
          </cell>
          <cell r="AB1556" t="str">
            <v>CAN1315</v>
          </cell>
          <cell r="AC1556" t="str">
            <v>None - Private</v>
          </cell>
          <cell r="AD1556">
            <v>303025</v>
          </cell>
          <cell r="AE1556" t="str">
            <v>Core Contract</v>
          </cell>
          <cell r="AF1556" t="str">
            <v>Engineering &amp; Construction</v>
          </cell>
        </row>
        <row r="1557">
          <cell r="T1557">
            <v>999892806</v>
          </cell>
          <cell r="U1557" t="str">
            <v>Alterra Mountain Company</v>
          </cell>
          <cell r="V1557">
            <v>281866</v>
          </cell>
          <cell r="W1557" t="str">
            <v>Alterra Mountain Company</v>
          </cell>
          <cell r="X1557" t="str">
            <v>Existing Principal</v>
          </cell>
          <cell r="Y1557" t="str">
            <v>Exposure Below $1M; Do Not Score</v>
          </cell>
          <cell r="Z1557" t="str">
            <v>HOTELS &amp; RESTAURANTS</v>
          </cell>
          <cell r="AA1557" t="str">
            <v>United States</v>
          </cell>
          <cell r="AB1557">
            <v>281866</v>
          </cell>
          <cell r="AC1557" t="str">
            <v>None - Private</v>
          </cell>
          <cell r="AD1557">
            <v>281866</v>
          </cell>
          <cell r="AE1557" t="str">
            <v>Core Commercial</v>
          </cell>
          <cell r="AF1557" t="str">
            <v>Hospitality &amp; Gaming</v>
          </cell>
        </row>
        <row r="1558">
          <cell r="T1558">
            <v>999893721</v>
          </cell>
          <cell r="U1558" t="str">
            <v xml:space="preserve">Constructora Ingevec </v>
          </cell>
          <cell r="V1558">
            <v>281619</v>
          </cell>
          <cell r="W1558" t="str">
            <v xml:space="preserve">Ingevec S.A y Filales </v>
          </cell>
          <cell r="X1558" t="str">
            <v>Existing Principal</v>
          </cell>
          <cell r="Y1558" t="str">
            <v>Exposure Below $1M; Do Not Score</v>
          </cell>
          <cell r="Z1558" t="str">
            <v>CONSTRUCTION</v>
          </cell>
          <cell r="AA1558" t="str">
            <v>Chile</v>
          </cell>
          <cell r="AB1558">
            <v>281619</v>
          </cell>
          <cell r="AC1558" t="str">
            <v>None - Private</v>
          </cell>
          <cell r="AD1558">
            <v>281619</v>
          </cell>
          <cell r="AE1558" t="str">
            <v>Specialty Contract</v>
          </cell>
          <cell r="AF1558" t="str">
            <v>Engineering &amp; Construction</v>
          </cell>
        </row>
        <row r="1559">
          <cell r="T1559">
            <v>999893762</v>
          </cell>
          <cell r="U1559" t="str">
            <v xml:space="preserve">EBCO S.A. </v>
          </cell>
          <cell r="V1559">
            <v>281929</v>
          </cell>
          <cell r="W1559" t="str">
            <v xml:space="preserve">EBCO S.A. </v>
          </cell>
          <cell r="X1559" t="str">
            <v>Existing Principal</v>
          </cell>
          <cell r="Y1559" t="str">
            <v>Score it</v>
          </cell>
          <cell r="Z1559" t="str">
            <v>CONSTRUCTION</v>
          </cell>
          <cell r="AA1559" t="str">
            <v>Chile</v>
          </cell>
          <cell r="AB1559">
            <v>281929</v>
          </cell>
          <cell r="AC1559" t="str">
            <v>None - Private</v>
          </cell>
          <cell r="AD1559">
            <v>281929</v>
          </cell>
          <cell r="AE1559" t="str">
            <v>Specialty Contract</v>
          </cell>
          <cell r="AF1559" t="str">
            <v>Engineering &amp; Construction</v>
          </cell>
        </row>
        <row r="1560">
          <cell r="T1560">
            <v>999894208</v>
          </cell>
          <cell r="U1560" t="str">
            <v>Sky Solar Holdings Ltd.</v>
          </cell>
          <cell r="V1560">
            <v>281974</v>
          </cell>
          <cell r="W1560" t="str">
            <v>Sky Solar Holdings Ltd.</v>
          </cell>
          <cell r="X1560" t="str">
            <v>Existing Principal</v>
          </cell>
          <cell r="Y1560" t="str">
            <v>Exposure Below $1M; Do Not Score</v>
          </cell>
          <cell r="Z1560" t="str">
            <v>UTILITIES, ELECTRIC</v>
          </cell>
          <cell r="AA1560" t="str">
            <v>Canada</v>
          </cell>
          <cell r="AB1560" t="str">
            <v>CAN1339</v>
          </cell>
          <cell r="AC1560" t="str">
            <v>N25626</v>
          </cell>
          <cell r="AD1560">
            <v>303049</v>
          </cell>
          <cell r="AE1560" t="str">
            <v>Specialty Commercial</v>
          </cell>
          <cell r="AF1560" t="str">
            <v>Electric, Gas &amp; Water Utilities</v>
          </cell>
        </row>
        <row r="1561">
          <cell r="T1561">
            <v>999894298</v>
          </cell>
          <cell r="U1561" t="str">
            <v>Pullmantur S.A.U.</v>
          </cell>
          <cell r="V1561">
            <v>281996</v>
          </cell>
          <cell r="W1561" t="str">
            <v xml:space="preserve">Pullamtur S.A.U. </v>
          </cell>
          <cell r="X1561" t="str">
            <v>Existing Principal</v>
          </cell>
          <cell r="Y1561" t="str">
            <v>Exposure Below $1M; Do Not Score</v>
          </cell>
          <cell r="Z1561" t="str">
            <v>TRANSPORTATION</v>
          </cell>
          <cell r="AA1561" t="str">
            <v>Spain</v>
          </cell>
          <cell r="AB1561">
            <v>281996</v>
          </cell>
          <cell r="AC1561" t="str">
            <v>None - Private</v>
          </cell>
          <cell r="AD1561">
            <v>281996</v>
          </cell>
          <cell r="AE1561" t="str">
            <v>Specialty Commercial</v>
          </cell>
          <cell r="AF1561" t="str">
            <v>Hospitality &amp; Gaming</v>
          </cell>
        </row>
        <row r="1562">
          <cell r="T1562">
            <v>999894530</v>
          </cell>
          <cell r="U1562" t="str">
            <v>GSE SAS</v>
          </cell>
          <cell r="V1562">
            <v>282066</v>
          </cell>
          <cell r="W1562" t="str">
            <v>GSE SAS</v>
          </cell>
          <cell r="X1562" t="str">
            <v>Existing Principal</v>
          </cell>
          <cell r="Y1562" t="str">
            <v>Exposure Below $1M; Do Not Score</v>
          </cell>
          <cell r="Z1562" t="str">
            <v>CONSTRUCTION</v>
          </cell>
          <cell r="AA1562" t="str">
            <v>France</v>
          </cell>
          <cell r="AB1562" t="str">
            <v>EU1256</v>
          </cell>
          <cell r="AC1562" t="str">
            <v>None - Private</v>
          </cell>
          <cell r="AD1562">
            <v>303156</v>
          </cell>
          <cell r="AE1562" t="str">
            <v>Specialty Contract</v>
          </cell>
          <cell r="AF1562" t="str">
            <v>Engineering &amp; Construction</v>
          </cell>
        </row>
        <row r="1563">
          <cell r="T1563">
            <v>999894657</v>
          </cell>
          <cell r="U1563" t="str">
            <v xml:space="preserve">Concord Projects Ltd. </v>
          </cell>
          <cell r="V1563">
            <v>282082</v>
          </cell>
          <cell r="W1563" t="str">
            <v xml:space="preserve">Concord Projects Ltd. </v>
          </cell>
          <cell r="X1563" t="str">
            <v>Existing Principal</v>
          </cell>
          <cell r="Y1563" t="str">
            <v>Exposure Below $1M; Do Not Score</v>
          </cell>
          <cell r="Z1563" t="str">
            <v>CONSTRUCTION</v>
          </cell>
          <cell r="AA1563" t="str">
            <v>Canada</v>
          </cell>
          <cell r="AB1563" t="str">
            <v>CAN1370</v>
          </cell>
          <cell r="AC1563" t="str">
            <v>None - Private</v>
          </cell>
          <cell r="AD1563">
            <v>303080</v>
          </cell>
          <cell r="AE1563" t="str">
            <v>Core Contract</v>
          </cell>
          <cell r="AF1563" t="str">
            <v>Engineering &amp; Construction</v>
          </cell>
        </row>
        <row r="1564">
          <cell r="T1564">
            <v>999894680</v>
          </cell>
          <cell r="U1564" t="str">
            <v>Capitol Steel Corp.</v>
          </cell>
          <cell r="V1564">
            <v>282086</v>
          </cell>
          <cell r="W1564" t="str">
            <v>Capitol Steel Corp.</v>
          </cell>
          <cell r="X1564" t="str">
            <v>Existing Principal</v>
          </cell>
          <cell r="Y1564" t="str">
            <v>Exposure Below $1M; Do Not Score</v>
          </cell>
          <cell r="Z1564" t="str">
            <v>CONSTRUCTION</v>
          </cell>
          <cell r="AA1564" t="str">
            <v>Canada</v>
          </cell>
          <cell r="AB1564" t="str">
            <v>CAN1364</v>
          </cell>
          <cell r="AC1564" t="str">
            <v>None - Private</v>
          </cell>
          <cell r="AD1564">
            <v>303074</v>
          </cell>
          <cell r="AE1564" t="str">
            <v>Core Contract</v>
          </cell>
          <cell r="AF1564" t="str">
            <v>Engineering &amp; Construction</v>
          </cell>
        </row>
        <row r="1565">
          <cell r="T1565">
            <v>999894746</v>
          </cell>
          <cell r="U1565" t="str">
            <v xml:space="preserve">Broadcom Inc. </v>
          </cell>
          <cell r="V1565">
            <v>282093</v>
          </cell>
          <cell r="W1565" t="str">
            <v xml:space="preserve">Broadcom Inc. </v>
          </cell>
          <cell r="X1565" t="str">
            <v>Existing Principal</v>
          </cell>
          <cell r="Y1565" t="str">
            <v>Exposure Below $1M; Do Not Score</v>
          </cell>
          <cell r="Z1565" t="str">
            <v>SEMICONDUCTORS</v>
          </cell>
          <cell r="AA1565" t="str">
            <v>United States</v>
          </cell>
          <cell r="AB1565">
            <v>282093</v>
          </cell>
          <cell r="AC1565" t="str">
            <v>W47199</v>
          </cell>
          <cell r="AD1565">
            <v>282093</v>
          </cell>
          <cell r="AE1565" t="str">
            <v>Core Commercial</v>
          </cell>
          <cell r="AF1565" t="str">
            <v>Electronics &amp; Semiconductor</v>
          </cell>
        </row>
        <row r="1566">
          <cell r="T1566">
            <v>999894757</v>
          </cell>
          <cell r="U1566" t="str">
            <v>Alloycorp Mining Inc.</v>
          </cell>
          <cell r="V1566">
            <v>282095</v>
          </cell>
          <cell r="W1566" t="str">
            <v>Alloycorp Mining Inc.</v>
          </cell>
          <cell r="X1566" t="str">
            <v>Existing Principal</v>
          </cell>
          <cell r="Y1566" t="str">
            <v>Exposure Below $1M; Do Not Score</v>
          </cell>
          <cell r="Z1566" t="str">
            <v>MINING</v>
          </cell>
          <cell r="AA1566" t="str">
            <v>Canada</v>
          </cell>
          <cell r="AB1566" t="str">
            <v>CAN1335</v>
          </cell>
          <cell r="AC1566" t="str">
            <v>None - Private</v>
          </cell>
          <cell r="AD1566">
            <v>303045</v>
          </cell>
          <cell r="AE1566" t="str">
            <v>Specialty Commercial</v>
          </cell>
          <cell r="AF1566" t="str">
            <v>Metals &amp; Mining Industry</v>
          </cell>
        </row>
        <row r="1567">
          <cell r="T1567">
            <v>999894809</v>
          </cell>
          <cell r="U1567" t="str">
            <v>Reitsma Constructions Pty Ltd</v>
          </cell>
          <cell r="V1567">
            <v>282103</v>
          </cell>
          <cell r="W1567" t="str">
            <v>Reitsma Group Pty Ltd</v>
          </cell>
          <cell r="X1567" t="str">
            <v>Existing Principal</v>
          </cell>
          <cell r="Y1567" t="str">
            <v>Exposure Below $1M; Do Not Score</v>
          </cell>
          <cell r="Z1567" t="str">
            <v>CONSTRUCTION</v>
          </cell>
          <cell r="AA1567" t="str">
            <v>Australia</v>
          </cell>
          <cell r="AB1567" t="str">
            <v>APAC1075</v>
          </cell>
          <cell r="AC1567" t="str">
            <v>None - Private</v>
          </cell>
          <cell r="AD1567">
            <v>303143</v>
          </cell>
          <cell r="AE1567" t="str">
            <v>Specialty Contract</v>
          </cell>
          <cell r="AF1567" t="str">
            <v>Engineering &amp; Construction</v>
          </cell>
        </row>
        <row r="1568">
          <cell r="T1568">
            <v>999894810</v>
          </cell>
          <cell r="U1568" t="str">
            <v>Tower Transit Group Limited</v>
          </cell>
          <cell r="V1568">
            <v>282104</v>
          </cell>
          <cell r="W1568" t="str">
            <v>Tower Transit Group Limited</v>
          </cell>
          <cell r="X1568" t="str">
            <v>Existing Principal</v>
          </cell>
          <cell r="Y1568" t="str">
            <v>Exposure Below $1M; Do Not Score</v>
          </cell>
          <cell r="Z1568" t="str">
            <v>TRANSPORTATION</v>
          </cell>
          <cell r="AA1568" t="str">
            <v>United Kingdom</v>
          </cell>
          <cell r="AB1568" t="str">
            <v>APAC1083</v>
          </cell>
          <cell r="AC1568" t="str">
            <v>None - Private</v>
          </cell>
          <cell r="AD1568">
            <v>303152</v>
          </cell>
          <cell r="AE1568" t="str">
            <v>Specialty Contract</v>
          </cell>
          <cell r="AF1568" t="str">
            <v>Rail, Trucking &amp; Transport Services</v>
          </cell>
        </row>
        <row r="1569">
          <cell r="T1569">
            <v>999894880</v>
          </cell>
          <cell r="U1569" t="str">
            <v xml:space="preserve">Stratus Electrical &amp; Instrumentation Ltd. </v>
          </cell>
          <cell r="V1569">
            <v>282109</v>
          </cell>
          <cell r="W1569" t="str">
            <v xml:space="preserve">Stratus Electrical &amp; Instrumentation Ltd. </v>
          </cell>
          <cell r="X1569" t="str">
            <v>Existing Principal</v>
          </cell>
          <cell r="Y1569" t="str">
            <v>Exposure Below $1M; Do Not Score</v>
          </cell>
          <cell r="Z1569" t="str">
            <v>CONSTRUCTION</v>
          </cell>
          <cell r="AA1569" t="str">
            <v>Canada</v>
          </cell>
          <cell r="AB1569" t="str">
            <v>CAN1381</v>
          </cell>
          <cell r="AC1569" t="str">
            <v>None - Private</v>
          </cell>
          <cell r="AD1569">
            <v>303091</v>
          </cell>
          <cell r="AE1569" t="str">
            <v>Core Contract</v>
          </cell>
          <cell r="AF1569" t="str">
            <v>Engineering &amp; Construction</v>
          </cell>
        </row>
        <row r="1570">
          <cell r="T1570">
            <v>999894911</v>
          </cell>
          <cell r="U1570" t="str">
            <v xml:space="preserve">Besalco S.A. </v>
          </cell>
          <cell r="V1570">
            <v>282114</v>
          </cell>
          <cell r="W1570" t="str">
            <v xml:space="preserve">Besalco S.A. y Filiales </v>
          </cell>
          <cell r="X1570" t="str">
            <v>Existing Principal</v>
          </cell>
          <cell r="Y1570" t="str">
            <v>Exposure Below $1M; Do Not Score</v>
          </cell>
          <cell r="Z1570" t="str">
            <v>CONSTRUCTION</v>
          </cell>
          <cell r="AA1570" t="str">
            <v>Chile</v>
          </cell>
          <cell r="AB1570">
            <v>282114</v>
          </cell>
          <cell r="AC1570" t="str">
            <v>None - Private</v>
          </cell>
          <cell r="AD1570">
            <v>282114</v>
          </cell>
          <cell r="AE1570" t="str">
            <v>Specialty Contract</v>
          </cell>
          <cell r="AF1570" t="str">
            <v>Engineering &amp; Construction</v>
          </cell>
        </row>
        <row r="1571">
          <cell r="T1571">
            <v>999894912</v>
          </cell>
          <cell r="U1571" t="str">
            <v>AltaGas Ltd.</v>
          </cell>
          <cell r="V1571">
            <v>282115</v>
          </cell>
          <cell r="W1571" t="str">
            <v>AltaGas Ltd.</v>
          </cell>
          <cell r="X1571" t="str">
            <v>Existing Principal</v>
          </cell>
          <cell r="Y1571" t="str">
            <v>Exposure Below $1M; Do Not Score</v>
          </cell>
          <cell r="Z1571" t="str">
            <v>UTILITIES, ELECTRIC</v>
          </cell>
          <cell r="AA1571" t="str">
            <v>Canada</v>
          </cell>
          <cell r="AB1571" t="str">
            <v>CAN1336</v>
          </cell>
          <cell r="AC1571" t="str">
            <v>N06651</v>
          </cell>
          <cell r="AD1571">
            <v>303046</v>
          </cell>
          <cell r="AE1571" t="str">
            <v>Specialty Commercial</v>
          </cell>
          <cell r="AF1571" t="str">
            <v>Electric, Gas &amp; Water Utilities</v>
          </cell>
        </row>
        <row r="1572">
          <cell r="T1572">
            <v>999895195</v>
          </cell>
          <cell r="U1572" t="str">
            <v>Whiting Equipment Services Company Limited</v>
          </cell>
          <cell r="V1572">
            <v>282144</v>
          </cell>
          <cell r="W1572" t="str">
            <v>Handling Specialty Manufacturing Limited</v>
          </cell>
          <cell r="X1572" t="str">
            <v>Existing Principal</v>
          </cell>
          <cell r="Y1572" t="str">
            <v>Exposure Below $1M; Do Not Score</v>
          </cell>
          <cell r="Z1572" t="str">
            <v>BUSINESS SERVICES</v>
          </cell>
          <cell r="AA1572" t="str">
            <v>Canada</v>
          </cell>
          <cell r="AB1572" t="str">
            <v>CAN1326</v>
          </cell>
          <cell r="AC1572" t="str">
            <v>None - Private</v>
          </cell>
          <cell r="AD1572">
            <v>303036</v>
          </cell>
          <cell r="AE1572" t="str">
            <v>Specialty Contract</v>
          </cell>
          <cell r="AF1572" t="str">
            <v>Engineering &amp; Construction</v>
          </cell>
        </row>
        <row r="1573">
          <cell r="T1573">
            <v>999895387</v>
          </cell>
          <cell r="U1573" t="str">
            <v>Mario Huertas Cortes Ingenieria y Construccion SAS</v>
          </cell>
          <cell r="V1573">
            <v>282167</v>
          </cell>
          <cell r="W1573" t="str">
            <v>Mario Huertas Cortes Ing y Construction SAS</v>
          </cell>
          <cell r="X1573" t="str">
            <v>Existing Principal</v>
          </cell>
          <cell r="Y1573" t="str">
            <v>Exposure Below $1M; Do Not Score</v>
          </cell>
          <cell r="Z1573" t="str">
            <v>CONSTRUCTION</v>
          </cell>
          <cell r="AA1573" t="str">
            <v>Colombia</v>
          </cell>
          <cell r="AB1573">
            <v>282167</v>
          </cell>
          <cell r="AC1573" t="str">
            <v>None - Private</v>
          </cell>
          <cell r="AD1573">
            <v>282167</v>
          </cell>
          <cell r="AE1573" t="str">
            <v>Specialty Contract</v>
          </cell>
          <cell r="AF1573" t="str">
            <v>Engineering &amp; Construction</v>
          </cell>
        </row>
        <row r="1574">
          <cell r="T1574">
            <v>999896169</v>
          </cell>
          <cell r="U1574" t="str">
            <v>Norseman Group Ltd.</v>
          </cell>
          <cell r="V1574">
            <v>282259</v>
          </cell>
          <cell r="W1574" t="str">
            <v>Norseman Group Ltd.</v>
          </cell>
          <cell r="X1574" t="str">
            <v>Existing Principal</v>
          </cell>
          <cell r="Y1574" t="str">
            <v>Exposure Below $1M; Do Not Score</v>
          </cell>
          <cell r="Z1574" t="str">
            <v>CONSTRUCTION MATERIALS</v>
          </cell>
          <cell r="AA1574" t="str">
            <v>Canada</v>
          </cell>
          <cell r="AB1574" t="str">
            <v>CAN1342</v>
          </cell>
          <cell r="AC1574" t="str">
            <v>None - Private</v>
          </cell>
          <cell r="AD1574">
            <v>303052</v>
          </cell>
          <cell r="AE1574" t="str">
            <v>Core Contract</v>
          </cell>
          <cell r="AF1574" t="str">
            <v>Building Materials</v>
          </cell>
        </row>
        <row r="1575">
          <cell r="T1575">
            <v>999896527</v>
          </cell>
          <cell r="U1575" t="str">
            <v>Suzano S.A</v>
          </cell>
          <cell r="V1575">
            <v>282294</v>
          </cell>
          <cell r="W1575" t="str">
            <v>Suzano S.A</v>
          </cell>
          <cell r="X1575" t="str">
            <v>Existing Principal</v>
          </cell>
          <cell r="Y1575" t="str">
            <v>Score it</v>
          </cell>
          <cell r="Z1575" t="str">
            <v>PAPER</v>
          </cell>
          <cell r="AA1575" t="str">
            <v>Brazil</v>
          </cell>
          <cell r="AB1575" t="str">
            <v>BRZ1202</v>
          </cell>
          <cell r="AC1575" t="str">
            <v>None - Private</v>
          </cell>
          <cell r="AD1575">
            <v>303166</v>
          </cell>
          <cell r="AE1575" t="str">
            <v>Specialty Commercial</v>
          </cell>
          <cell r="AF1575" t="str">
            <v>Packaging Container &amp; Forest Products</v>
          </cell>
        </row>
        <row r="1576">
          <cell r="T1576">
            <v>999896586</v>
          </cell>
          <cell r="U1576" t="str">
            <v>Construction Demathieu &amp; Bard (CDB) Inc.</v>
          </cell>
          <cell r="V1576">
            <v>282300</v>
          </cell>
          <cell r="W1576" t="str">
            <v>Demathieu</v>
          </cell>
          <cell r="X1576" t="str">
            <v>Existing Principal</v>
          </cell>
          <cell r="Y1576" t="str">
            <v>Exposure Below $1M; Do Not Score</v>
          </cell>
          <cell r="Z1576" t="str">
            <v>CONSTRUCTION</v>
          </cell>
          <cell r="AA1576" t="str">
            <v>Canada</v>
          </cell>
          <cell r="AB1576" t="str">
            <v>CAN1395</v>
          </cell>
          <cell r="AC1576" t="str">
            <v>None - Private</v>
          </cell>
          <cell r="AD1576">
            <v>303105</v>
          </cell>
          <cell r="AE1576" t="str">
            <v>Specialty Contract</v>
          </cell>
          <cell r="AF1576" t="str">
            <v>Engineering &amp; Construction</v>
          </cell>
        </row>
        <row r="1577">
          <cell r="T1577">
            <v>999896590</v>
          </cell>
          <cell r="U1577" t="str">
            <v>Technopref Industries Inc.</v>
          </cell>
          <cell r="V1577">
            <v>282300</v>
          </cell>
          <cell r="W1577" t="str">
            <v>Demathieu</v>
          </cell>
          <cell r="X1577" t="str">
            <v>Existing Principal</v>
          </cell>
          <cell r="Y1577" t="str">
            <v>Exposure Below $1M; Do Not Score</v>
          </cell>
          <cell r="Z1577" t="str">
            <v>CONSTRUCTION</v>
          </cell>
          <cell r="AA1577" t="str">
            <v>United States</v>
          </cell>
          <cell r="AB1577" t="str">
            <v>CAN1400</v>
          </cell>
          <cell r="AC1577" t="str">
            <v>None - Private</v>
          </cell>
          <cell r="AD1577">
            <v>303110</v>
          </cell>
          <cell r="AE1577" t="str">
            <v>Specialty Contract</v>
          </cell>
          <cell r="AF1577" t="str">
            <v>Engineering &amp; Construction</v>
          </cell>
        </row>
        <row r="1578">
          <cell r="T1578">
            <v>999896722</v>
          </cell>
          <cell r="U1578" t="str">
            <v xml:space="preserve">Bison Mechanical Ltd. </v>
          </cell>
          <cell r="V1578">
            <v>282312</v>
          </cell>
          <cell r="W1578" t="str">
            <v xml:space="preserve">Bison Mechanical Ltd. </v>
          </cell>
          <cell r="X1578" t="str">
            <v>Existing Principal</v>
          </cell>
          <cell r="Y1578" t="str">
            <v>Exposure Below $1M; Do Not Score</v>
          </cell>
          <cell r="Z1578" t="str">
            <v>CONSTRUCTION</v>
          </cell>
          <cell r="AA1578" t="str">
            <v>Canada</v>
          </cell>
          <cell r="AB1578" t="str">
            <v>CAN1363</v>
          </cell>
          <cell r="AC1578" t="str">
            <v>None - Private</v>
          </cell>
          <cell r="AD1578">
            <v>303073</v>
          </cell>
          <cell r="AE1578" t="str">
            <v>Core Contract</v>
          </cell>
          <cell r="AF1578" t="str">
            <v>Engineering &amp; Construction</v>
          </cell>
        </row>
        <row r="1579">
          <cell r="T1579">
            <v>999897410</v>
          </cell>
          <cell r="U1579" t="str">
            <v>Frangos Pioneiro Industria e Comercio de Alimentos Ltda</v>
          </cell>
          <cell r="V1579">
            <v>282395</v>
          </cell>
          <cell r="W1579" t="str">
            <v>Frangos Pioneiro Industria e Comercio de Alimentos Ltda</v>
          </cell>
          <cell r="X1579" t="str">
            <v>Existing Principal</v>
          </cell>
          <cell r="Y1579" t="str">
            <v>Exposure Below $1M; Do Not Score</v>
          </cell>
          <cell r="Z1579" t="str">
            <v>AGRICULTURE</v>
          </cell>
          <cell r="AA1579" t="str">
            <v>Brazil</v>
          </cell>
          <cell r="AB1579" t="str">
            <v>BRZ1198</v>
          </cell>
          <cell r="AC1579" t="str">
            <v>None - Private</v>
          </cell>
          <cell r="AD1579">
            <v>303162</v>
          </cell>
          <cell r="AE1579" t="str">
            <v>Specialty Contract</v>
          </cell>
          <cell r="AF1579" t="str">
            <v>Food Processing &amp; Distribution</v>
          </cell>
        </row>
        <row r="1580">
          <cell r="T1580">
            <v>999897817</v>
          </cell>
          <cell r="U1580" t="str">
            <v>BT &amp; T Construction Inc.</v>
          </cell>
          <cell r="V1580">
            <v>282435</v>
          </cell>
          <cell r="W1580" t="str">
            <v>BT &amp; T Construction Inc.</v>
          </cell>
          <cell r="X1580" t="str">
            <v>Existing Principal</v>
          </cell>
          <cell r="Y1580" t="str">
            <v>Exposure Below $1M; Do Not Score</v>
          </cell>
          <cell r="Z1580" t="str">
            <v>CONSTRUCTION</v>
          </cell>
          <cell r="AA1580" t="str">
            <v>Canada</v>
          </cell>
          <cell r="AB1580" t="str">
            <v>CAN1346</v>
          </cell>
          <cell r="AC1580" t="str">
            <v>None - Private</v>
          </cell>
          <cell r="AD1580">
            <v>303056</v>
          </cell>
          <cell r="AE1580" t="str">
            <v>Core Contract</v>
          </cell>
          <cell r="AF1580" t="str">
            <v>Engineering &amp; Construction</v>
          </cell>
        </row>
        <row r="1581">
          <cell r="T1581">
            <v>999897971</v>
          </cell>
          <cell r="U1581" t="str">
            <v>EnerMech Pty Limited</v>
          </cell>
          <cell r="V1581">
            <v>282453</v>
          </cell>
          <cell r="W1581" t="str">
            <v>EnerMech Pty Limited</v>
          </cell>
          <cell r="X1581" t="str">
            <v>Existing Principal</v>
          </cell>
          <cell r="Y1581" t="str">
            <v>Exposure Below $1M; Do Not Score</v>
          </cell>
          <cell r="Z1581" t="str">
            <v>OIL, GAS &amp; COAL EXPL/PROD</v>
          </cell>
          <cell r="AA1581" t="str">
            <v>United Kingdom</v>
          </cell>
          <cell r="AB1581">
            <v>282453</v>
          </cell>
          <cell r="AD1581">
            <v>282453</v>
          </cell>
          <cell r="AE1581" t="str">
            <v>Specialty Commercial</v>
          </cell>
          <cell r="AF1581" t="str">
            <v>Oil, Gas &amp; Coal Expl/Prod</v>
          </cell>
        </row>
        <row r="1582">
          <cell r="T1582">
            <v>999897990</v>
          </cell>
          <cell r="U1582" t="str">
            <v>BenQ Corporation</v>
          </cell>
          <cell r="V1582">
            <v>282454</v>
          </cell>
          <cell r="W1582" t="str">
            <v>BenQ Corporation</v>
          </cell>
          <cell r="X1582" t="str">
            <v>Existing Principal</v>
          </cell>
          <cell r="Y1582" t="str">
            <v>Exposure Below $1M; Do Not Score</v>
          </cell>
          <cell r="Z1582" t="str">
            <v>ELECTRICAL EQUIPMENT</v>
          </cell>
          <cell r="AA1582" t="str">
            <v>Taiwan</v>
          </cell>
          <cell r="AB1582" t="str">
            <v>APAC1047</v>
          </cell>
          <cell r="AC1582" t="str">
            <v>None - Private</v>
          </cell>
          <cell r="AD1582">
            <v>303115</v>
          </cell>
          <cell r="AE1582" t="str">
            <v>Specialty Contract</v>
          </cell>
          <cell r="AF1582" t="str">
            <v>Electronics &amp; Semiconductor</v>
          </cell>
        </row>
        <row r="1583">
          <cell r="T1583">
            <v>999898270</v>
          </cell>
          <cell r="U1583" t="str">
            <v>Sogetrel</v>
          </cell>
          <cell r="V1583">
            <v>282478</v>
          </cell>
          <cell r="W1583" t="str">
            <v>Sogetrel</v>
          </cell>
          <cell r="X1583" t="str">
            <v>Existing Principal</v>
          </cell>
          <cell r="Y1583" t="str">
            <v>Exposure Below $1M; Do Not Score</v>
          </cell>
          <cell r="Z1583" t="str">
            <v>TELEPHONE</v>
          </cell>
          <cell r="AA1583" t="str">
            <v>France</v>
          </cell>
          <cell r="AB1583" t="str">
            <v>EU1258</v>
          </cell>
          <cell r="AC1583" t="str">
            <v>None - Private</v>
          </cell>
          <cell r="AD1583">
            <v>303158</v>
          </cell>
          <cell r="AE1583" t="str">
            <v>Specialty Commercial</v>
          </cell>
          <cell r="AF1583" t="str">
            <v>Telecom Equipment &amp; Utility Services</v>
          </cell>
        </row>
        <row r="1584">
          <cell r="T1584">
            <v>999898338</v>
          </cell>
          <cell r="U1584" t="str">
            <v>SIRVA, Inc.</v>
          </cell>
          <cell r="V1584">
            <v>282489</v>
          </cell>
          <cell r="W1584" t="str">
            <v>SIRVA, Inc.</v>
          </cell>
          <cell r="X1584" t="str">
            <v>Existing Principal</v>
          </cell>
          <cell r="Y1584" t="str">
            <v>Exposure Below $1M; Do Not Score</v>
          </cell>
          <cell r="Z1584" t="str">
            <v>TRANSPORTATION</v>
          </cell>
          <cell r="AA1584" t="str">
            <v>United States</v>
          </cell>
          <cell r="AB1584">
            <v>282489</v>
          </cell>
          <cell r="AC1584" t="str">
            <v>None - Private</v>
          </cell>
          <cell r="AD1584">
            <v>282489</v>
          </cell>
          <cell r="AE1584" t="str">
            <v>Core Commercial</v>
          </cell>
          <cell r="AF1584" t="str">
            <v>Rail, Trucking &amp; Transport Services</v>
          </cell>
        </row>
        <row r="1585">
          <cell r="T1585">
            <v>999898544</v>
          </cell>
          <cell r="U1585" t="str">
            <v>SHAPE Australia Holdings Pty Ltd</v>
          </cell>
          <cell r="V1585">
            <v>282503</v>
          </cell>
          <cell r="W1585" t="str">
            <v>SHAPE Australia Holdings Pty Ltd</v>
          </cell>
          <cell r="X1585" t="str">
            <v>Existing Principal</v>
          </cell>
          <cell r="Y1585" t="str">
            <v>Exposure Below $1M; Do Not Score</v>
          </cell>
          <cell r="Z1585" t="str">
            <v>CONSTRUCTION</v>
          </cell>
          <cell r="AA1585" t="str">
            <v>Australia</v>
          </cell>
          <cell r="AB1585" t="str">
            <v>APAC1076</v>
          </cell>
          <cell r="AC1585" t="str">
            <v>None - Private</v>
          </cell>
          <cell r="AD1585">
            <v>303144</v>
          </cell>
          <cell r="AE1585" t="str">
            <v>Specialty Contract</v>
          </cell>
          <cell r="AF1585" t="str">
            <v>Engineering &amp; Construction</v>
          </cell>
        </row>
        <row r="1586">
          <cell r="T1586">
            <v>999899607</v>
          </cell>
          <cell r="U1586" t="str">
            <v xml:space="preserve">Ozinga Bros., Inc. and Consolidated Subsidiaries </v>
          </cell>
          <cell r="V1586">
            <v>282612</v>
          </cell>
          <cell r="W1586" t="str">
            <v xml:space="preserve">Ozinga Bros., Inc. and Consolidated Subsidiaries </v>
          </cell>
          <cell r="X1586" t="str">
            <v>Existing Principal</v>
          </cell>
          <cell r="Y1586" t="str">
            <v>Exposure Below $1M; Do Not Score</v>
          </cell>
          <cell r="Z1586" t="str">
            <v>CONSTRUCTION MATERIALS</v>
          </cell>
          <cell r="AA1586" t="str">
            <v>United States</v>
          </cell>
          <cell r="AB1586">
            <v>282612</v>
          </cell>
          <cell r="AC1586" t="str">
            <v>None - Private</v>
          </cell>
          <cell r="AD1586">
            <v>282612</v>
          </cell>
          <cell r="AE1586" t="str">
            <v>Core Commercial</v>
          </cell>
          <cell r="AF1586" t="str">
            <v>Building Materials</v>
          </cell>
        </row>
        <row r="1587">
          <cell r="T1587">
            <v>999899812</v>
          </cell>
          <cell r="U1587" t="str">
            <v>AIMS Companies</v>
          </cell>
          <cell r="V1587">
            <v>282632</v>
          </cell>
          <cell r="W1587" t="str">
            <v>AIMS Companies</v>
          </cell>
          <cell r="X1587" t="str">
            <v>Existing Principal</v>
          </cell>
          <cell r="Y1587" t="str">
            <v>Exposure Below $1M; Do Not Score</v>
          </cell>
          <cell r="Z1587" t="str">
            <v>CONSTRUCTION</v>
          </cell>
          <cell r="AA1587" t="str">
            <v>United States</v>
          </cell>
          <cell r="AB1587">
            <v>282632</v>
          </cell>
          <cell r="AC1587" t="str">
            <v>None - Private</v>
          </cell>
          <cell r="AD1587">
            <v>282632</v>
          </cell>
          <cell r="AE1587" t="str">
            <v>Core Commercial</v>
          </cell>
          <cell r="AF1587" t="str">
            <v>Engineering &amp; Construction</v>
          </cell>
        </row>
        <row r="1588">
          <cell r="T1588">
            <v>999900149</v>
          </cell>
          <cell r="U1588" t="str">
            <v>Green Acres Ventures Ltd.</v>
          </cell>
          <cell r="V1588">
            <v>282662</v>
          </cell>
          <cell r="W1588" t="str">
            <v>Green Acres Ventures Ltd.</v>
          </cell>
          <cell r="X1588" t="str">
            <v>Existing Principal</v>
          </cell>
          <cell r="Y1588" t="str">
            <v>Score it</v>
          </cell>
          <cell r="Z1588" t="str">
            <v>CONSTRUCTION</v>
          </cell>
          <cell r="AA1588" t="str">
            <v>Canada</v>
          </cell>
          <cell r="AB1588" t="str">
            <v>CAN1281</v>
          </cell>
          <cell r="AC1588" t="str">
            <v>None - Private</v>
          </cell>
          <cell r="AD1588">
            <v>302990</v>
          </cell>
          <cell r="AE1588" t="str">
            <v>Core Contract</v>
          </cell>
          <cell r="AF1588" t="str">
            <v>Engineering &amp; Construction</v>
          </cell>
        </row>
        <row r="1589">
          <cell r="T1589">
            <v>999900925</v>
          </cell>
          <cell r="U1589" t="str">
            <v>Metal One America, Inc.</v>
          </cell>
          <cell r="V1589">
            <v>282784</v>
          </cell>
          <cell r="W1589" t="str">
            <v>Metal One America, Inc.</v>
          </cell>
          <cell r="X1589" t="str">
            <v>Existing Principal</v>
          </cell>
          <cell r="Y1589" t="str">
            <v>Exposure Below $1M; Do Not Score</v>
          </cell>
          <cell r="Z1589" t="str">
            <v>STEEL &amp; METAL PRODUCTS</v>
          </cell>
          <cell r="AA1589" t="str">
            <v>United States</v>
          </cell>
          <cell r="AB1589" t="str">
            <v>CAN1300</v>
          </cell>
          <cell r="AC1589" t="str">
            <v>None - Private</v>
          </cell>
          <cell r="AD1589">
            <v>303009</v>
          </cell>
          <cell r="AE1589" t="str">
            <v>Specialty Commercial</v>
          </cell>
          <cell r="AF1589" t="str">
            <v>Steel &amp; Metals Manufacturing</v>
          </cell>
        </row>
        <row r="1590">
          <cell r="T1590">
            <v>999901253</v>
          </cell>
          <cell r="U1590" t="str">
            <v>Bois A. Lachance Lumber Limited</v>
          </cell>
          <cell r="V1590">
            <v>282828</v>
          </cell>
          <cell r="W1590" t="str">
            <v>Bois A. Lachance Lumber Limited</v>
          </cell>
          <cell r="X1590" t="str">
            <v>Existing Principal</v>
          </cell>
          <cell r="Y1590" t="str">
            <v>Exposure Below $1M; Do Not Score</v>
          </cell>
          <cell r="Z1590" t="str">
            <v>CONSTRUCTION</v>
          </cell>
          <cell r="AA1590" t="str">
            <v>Canada</v>
          </cell>
          <cell r="AB1590" t="str">
            <v>CAN1318</v>
          </cell>
          <cell r="AC1590" t="str">
            <v>None - Private</v>
          </cell>
          <cell r="AD1590">
            <v>303028</v>
          </cell>
          <cell r="AE1590" t="str">
            <v>Core Contract</v>
          </cell>
          <cell r="AF1590" t="str">
            <v>Engineering &amp; Construction</v>
          </cell>
        </row>
        <row r="1591">
          <cell r="T1591">
            <v>999901364</v>
          </cell>
          <cell r="U1591" t="str">
            <v>Constructora Hernan Solis</v>
          </cell>
          <cell r="V1591">
            <v>282842</v>
          </cell>
          <cell r="W1591" t="str">
            <v>Constructora Hernan Solis S.R.L. y Subsidiarias</v>
          </cell>
          <cell r="X1591" t="str">
            <v>Existing Principal</v>
          </cell>
          <cell r="Y1591" t="str">
            <v>Exposure Below $1M; Do Not Score</v>
          </cell>
          <cell r="Z1591" t="str">
            <v>CONSTRUCTION</v>
          </cell>
          <cell r="AA1591" t="str">
            <v>Costa Rica</v>
          </cell>
          <cell r="AB1591">
            <v>282842</v>
          </cell>
          <cell r="AC1591" t="str">
            <v>None - Private</v>
          </cell>
          <cell r="AD1591">
            <v>282842</v>
          </cell>
          <cell r="AE1591" t="str">
            <v>Specialty Contract</v>
          </cell>
          <cell r="AF1591" t="str">
            <v>Engineering &amp; Construction</v>
          </cell>
        </row>
        <row r="1592">
          <cell r="T1592">
            <v>999901402</v>
          </cell>
          <cell r="U1592" t="str">
            <v>H4 SAS</v>
          </cell>
          <cell r="V1592">
            <v>282300</v>
          </cell>
          <cell r="W1592" t="str">
            <v>Demathieu</v>
          </cell>
          <cell r="X1592" t="str">
            <v>Existing Principal</v>
          </cell>
          <cell r="Y1592" t="str">
            <v>Exposure Below $1M; Do Not Score</v>
          </cell>
          <cell r="Z1592" t="str">
            <v>CONSTRUCTION</v>
          </cell>
          <cell r="AA1592" t="str">
            <v>France</v>
          </cell>
          <cell r="AB1592" t="str">
            <v>CAN1398</v>
          </cell>
          <cell r="AC1592" t="str">
            <v>None - Private</v>
          </cell>
          <cell r="AD1592">
            <v>303108</v>
          </cell>
          <cell r="AE1592" t="str">
            <v>Specialty Contract</v>
          </cell>
          <cell r="AF1592" t="str">
            <v>Engineering &amp; Construction</v>
          </cell>
        </row>
        <row r="1593">
          <cell r="T1593">
            <v>999901911</v>
          </cell>
          <cell r="U1593" t="str">
            <v>MPA Holdings (Aust.) Pty Limited</v>
          </cell>
          <cell r="V1593">
            <v>282922</v>
          </cell>
          <cell r="W1593" t="str">
            <v>MPA Holdings (Aust.) Pty Limited</v>
          </cell>
          <cell r="X1593" t="str">
            <v>Existing Principal</v>
          </cell>
          <cell r="Y1593" t="str">
            <v>Exposure Below $1M; Do Not Score</v>
          </cell>
          <cell r="Z1593" t="str">
            <v>CONSTRUCTION</v>
          </cell>
          <cell r="AA1593" t="str">
            <v>Australia</v>
          </cell>
          <cell r="AB1593" t="str">
            <v>APAC1071</v>
          </cell>
          <cell r="AC1593" t="str">
            <v>None - Private</v>
          </cell>
          <cell r="AD1593">
            <v>303139</v>
          </cell>
          <cell r="AE1593" t="str">
            <v>Specialty Contract</v>
          </cell>
          <cell r="AF1593" t="str">
            <v>Engineering &amp; Construction</v>
          </cell>
        </row>
        <row r="1594">
          <cell r="T1594">
            <v>999901912</v>
          </cell>
          <cell r="U1594" t="str">
            <v>MPA Construction Group Pty Limited</v>
          </cell>
          <cell r="V1594">
            <v>282922</v>
          </cell>
          <cell r="W1594" t="str">
            <v>MPA Holdings (Aust.) Pty Limited</v>
          </cell>
          <cell r="X1594" t="str">
            <v>Existing Principal</v>
          </cell>
          <cell r="Y1594" t="str">
            <v>Exposure Below $1M; Do Not Score</v>
          </cell>
          <cell r="Z1594" t="str">
            <v>CONSTRUCTION</v>
          </cell>
          <cell r="AA1594" t="str">
            <v>Australia</v>
          </cell>
          <cell r="AB1594" t="str">
            <v>APAC1071</v>
          </cell>
          <cell r="AC1594" t="str">
            <v>None - Private</v>
          </cell>
          <cell r="AD1594">
            <v>303139</v>
          </cell>
          <cell r="AE1594" t="str">
            <v>Specialty Contract</v>
          </cell>
          <cell r="AF1594" t="str">
            <v>Engineering &amp; Construction</v>
          </cell>
        </row>
        <row r="1595">
          <cell r="T1595">
            <v>999902340</v>
          </cell>
          <cell r="U1595" t="str">
            <v>Valentine Underground Services Limited</v>
          </cell>
          <cell r="V1595">
            <v>282978</v>
          </cell>
          <cell r="W1595" t="str">
            <v>Valentine Underground Services Limited</v>
          </cell>
          <cell r="X1595" t="str">
            <v>Existing Principal</v>
          </cell>
          <cell r="Y1595" t="str">
            <v>Exposure Below $1M; Do Not Score</v>
          </cell>
          <cell r="Z1595" t="str">
            <v>CONSTRUCTION</v>
          </cell>
          <cell r="AA1595" t="str">
            <v>Canada</v>
          </cell>
          <cell r="AB1595" t="str">
            <v>CAN1325</v>
          </cell>
          <cell r="AC1595" t="str">
            <v>None - Private</v>
          </cell>
          <cell r="AD1595">
            <v>303035</v>
          </cell>
          <cell r="AE1595" t="str">
            <v>Core Contract</v>
          </cell>
          <cell r="AF1595" t="str">
            <v>Engineering &amp; Construction</v>
          </cell>
        </row>
        <row r="1596">
          <cell r="T1596">
            <v>999902710</v>
          </cell>
          <cell r="U1596" t="str">
            <v xml:space="preserve">Tractus Group Incorporated </v>
          </cell>
          <cell r="V1596">
            <v>283011</v>
          </cell>
          <cell r="W1596" t="str">
            <v xml:space="preserve">Tractus Group Incorporated </v>
          </cell>
          <cell r="X1596" t="str">
            <v>Existing Principal</v>
          </cell>
          <cell r="Y1596" t="str">
            <v>Exposure Below $1M; Do Not Score</v>
          </cell>
          <cell r="Z1596" t="str">
            <v>CONSTRUCTION</v>
          </cell>
          <cell r="AA1596" t="str">
            <v>Canada</v>
          </cell>
          <cell r="AB1596" t="str">
            <v>CAN1383</v>
          </cell>
          <cell r="AC1596" t="str">
            <v>None - Private</v>
          </cell>
          <cell r="AD1596">
            <v>303093</v>
          </cell>
          <cell r="AE1596" t="str">
            <v>Core Contract</v>
          </cell>
          <cell r="AF1596" t="str">
            <v>Engineering &amp; Construction</v>
          </cell>
        </row>
        <row r="1597">
          <cell r="T1597">
            <v>999903012</v>
          </cell>
          <cell r="U1597" t="str">
            <v>The Cree Construction and Development Company Ltd</v>
          </cell>
          <cell r="V1597">
            <v>283048</v>
          </cell>
          <cell r="W1597" t="str">
            <v>CCDC</v>
          </cell>
          <cell r="X1597" t="str">
            <v>Existing Principal</v>
          </cell>
          <cell r="Y1597" t="str">
            <v>Exposure Below $1M; Do Not Score</v>
          </cell>
          <cell r="Z1597" t="str">
            <v>CONSTRUCTION</v>
          </cell>
          <cell r="AA1597" t="str">
            <v>Canada</v>
          </cell>
          <cell r="AB1597" t="str">
            <v>CAN1393</v>
          </cell>
          <cell r="AC1597" t="str">
            <v>None - Private</v>
          </cell>
          <cell r="AD1597">
            <v>303103</v>
          </cell>
          <cell r="AE1597" t="str">
            <v>Core Contract</v>
          </cell>
          <cell r="AF1597" t="str">
            <v>Engineering &amp; Construction</v>
          </cell>
        </row>
        <row r="1598">
          <cell r="T1598">
            <v>999903040</v>
          </cell>
          <cell r="U1598" t="str">
            <v>BLUE MARINE CARGO, S.A. DE C.V.</v>
          </cell>
          <cell r="V1598">
            <v>283050</v>
          </cell>
          <cell r="W1598" t="str">
            <v>BLUE MARINE CAPITAL GROUP</v>
          </cell>
          <cell r="X1598" t="str">
            <v>Existing Principal</v>
          </cell>
          <cell r="Y1598" t="str">
            <v>Exposure Below $1M; Do Not Score</v>
          </cell>
          <cell r="Z1598" t="str">
            <v>OIL, GAS &amp; COAL EXPL/PROD</v>
          </cell>
          <cell r="AA1598" t="str">
            <v>Mexico</v>
          </cell>
          <cell r="AB1598" t="str">
            <v>MEX1281</v>
          </cell>
          <cell r="AC1598" t="str">
            <v>None - Private</v>
          </cell>
          <cell r="AD1598">
            <v>303171</v>
          </cell>
          <cell r="AE1598" t="str">
            <v>Specialty Contract</v>
          </cell>
          <cell r="AF1598" t="str">
            <v>Oil, Gas &amp; Coal Expl/Prod</v>
          </cell>
        </row>
        <row r="1599">
          <cell r="T1599">
            <v>999903044</v>
          </cell>
          <cell r="U1599" t="str">
            <v>BLUE MARINE SHIPPING, S.A. DE C.V.</v>
          </cell>
          <cell r="V1599">
            <v>283050</v>
          </cell>
          <cell r="W1599" t="str">
            <v>BLUE MARINE CAPITAL GROUP</v>
          </cell>
          <cell r="X1599" t="str">
            <v>Existing Principal</v>
          </cell>
          <cell r="Y1599" t="str">
            <v>Exposure Below $1M; Do Not Score</v>
          </cell>
          <cell r="Z1599" t="str">
            <v>OIL, GAS &amp; COAL EXPL/PROD</v>
          </cell>
          <cell r="AA1599" t="str">
            <v>Mexico</v>
          </cell>
          <cell r="AB1599" t="str">
            <v>MEX1281</v>
          </cell>
          <cell r="AC1599" t="str">
            <v>None - Private</v>
          </cell>
          <cell r="AD1599">
            <v>303171</v>
          </cell>
          <cell r="AE1599" t="str">
            <v>Specialty Contract</v>
          </cell>
          <cell r="AF1599" t="str">
            <v>Oil, Gas &amp; Coal Expl/Prod</v>
          </cell>
        </row>
        <row r="1600">
          <cell r="T1600">
            <v>999903133</v>
          </cell>
          <cell r="U1600" t="str">
            <v>Brawn Construction Ltd.</v>
          </cell>
          <cell r="V1600">
            <v>283067</v>
          </cell>
          <cell r="W1600" t="str">
            <v>Brawn Construction Ltd.</v>
          </cell>
          <cell r="X1600" t="str">
            <v>Existing Principal</v>
          </cell>
          <cell r="Y1600" t="str">
            <v>Score it</v>
          </cell>
          <cell r="Z1600" t="str">
            <v>CONSTRUCTION</v>
          </cell>
          <cell r="AA1600" t="str">
            <v>Canada</v>
          </cell>
          <cell r="AB1600" t="str">
            <v>CAN1265</v>
          </cell>
          <cell r="AC1600" t="str">
            <v>None - Private</v>
          </cell>
          <cell r="AD1600">
            <v>302974</v>
          </cell>
          <cell r="AE1600" t="str">
            <v>Core Contract</v>
          </cell>
          <cell r="AF1600" t="str">
            <v>Engineering &amp; Construction</v>
          </cell>
        </row>
        <row r="1601">
          <cell r="T1601">
            <v>999903423</v>
          </cell>
          <cell r="U1601" t="str">
            <v>Wind Turbine and Energy Cables Corp. and Subsidiary and Affiliates</v>
          </cell>
          <cell r="V1601">
            <v>283108</v>
          </cell>
          <cell r="W1601" t="str">
            <v>Wind Turbine and Energy Cables Corp. and Subsidiary and Affiliates</v>
          </cell>
          <cell r="X1601" t="str">
            <v>Existing Principal</v>
          </cell>
          <cell r="Y1601" t="str">
            <v>Exposure Below $1M; Do Not Score</v>
          </cell>
          <cell r="Z1601" t="str">
            <v>MACHINERY &amp; EQUIPMENT</v>
          </cell>
          <cell r="AA1601" t="str">
            <v>United States</v>
          </cell>
          <cell r="AB1601">
            <v>283108</v>
          </cell>
          <cell r="AC1601" t="str">
            <v>None - Private</v>
          </cell>
          <cell r="AD1601">
            <v>283108</v>
          </cell>
          <cell r="AE1601" t="str">
            <v>Core Commercial</v>
          </cell>
          <cell r="AF1601" t="str">
            <v>Machinery &amp; Industrial</v>
          </cell>
        </row>
        <row r="1602">
          <cell r="T1602">
            <v>999903789</v>
          </cell>
          <cell r="U1602" t="str">
            <v>Power Rental Solutions, LLC</v>
          </cell>
          <cell r="V1602">
            <v>283156</v>
          </cell>
          <cell r="W1602" t="str">
            <v>Power Rental Solutions, LLC</v>
          </cell>
          <cell r="X1602" t="str">
            <v>Existing Principal</v>
          </cell>
          <cell r="Y1602" t="str">
            <v>Exposure Below $1M; Do Not Score</v>
          </cell>
          <cell r="Z1602" t="str">
            <v>BUSINESS SERVICES</v>
          </cell>
          <cell r="AA1602" t="str">
            <v>United States</v>
          </cell>
          <cell r="AB1602">
            <v>283156</v>
          </cell>
          <cell r="AC1602" t="str">
            <v>None - Private</v>
          </cell>
          <cell r="AD1602">
            <v>283156</v>
          </cell>
          <cell r="AE1602" t="str">
            <v>Core Commercial</v>
          </cell>
          <cell r="AF1602" t="str">
            <v>Engineering &amp; Construction</v>
          </cell>
        </row>
        <row r="1603">
          <cell r="T1603">
            <v>999903796</v>
          </cell>
          <cell r="U1603" t="str">
            <v>Caverion Corporation Oyj</v>
          </cell>
          <cell r="V1603">
            <v>282343</v>
          </cell>
          <cell r="W1603" t="str">
            <v>Caverion Corporation Oyj</v>
          </cell>
          <cell r="X1603" t="str">
            <v>Existing Principal</v>
          </cell>
          <cell r="Y1603" t="str">
            <v>Score it</v>
          </cell>
          <cell r="Z1603" t="str">
            <v>BUSINESS SERVICES</v>
          </cell>
          <cell r="AA1603" t="str">
            <v>Finland</v>
          </cell>
          <cell r="AB1603" t="str">
            <v>EU1253</v>
          </cell>
          <cell r="AC1603" t="str">
            <v>W60602</v>
          </cell>
          <cell r="AD1603">
            <v>303153</v>
          </cell>
          <cell r="AE1603" t="str">
            <v>Core Commercial</v>
          </cell>
          <cell r="AF1603" t="str">
            <v>BUSINESS SERVICES</v>
          </cell>
        </row>
        <row r="1604">
          <cell r="T1604">
            <v>999903837</v>
          </cell>
          <cell r="U1604" t="str">
            <v>IVIS Construction Inc.</v>
          </cell>
          <cell r="V1604">
            <v>283167</v>
          </cell>
          <cell r="W1604" t="str">
            <v>IVIS Construction Inc.</v>
          </cell>
          <cell r="X1604" t="str">
            <v>Existing Principal</v>
          </cell>
          <cell r="Y1604" t="str">
            <v>Exposure Below $1M; Do Not Score</v>
          </cell>
          <cell r="Z1604" t="str">
            <v>CONSTRUCTION</v>
          </cell>
          <cell r="AA1604" t="str">
            <v>Canada</v>
          </cell>
          <cell r="AB1604" t="str">
            <v>CAN1352</v>
          </cell>
          <cell r="AC1604" t="str">
            <v>None - Private</v>
          </cell>
          <cell r="AD1604">
            <v>303062</v>
          </cell>
          <cell r="AE1604" t="str">
            <v>Core Contract</v>
          </cell>
          <cell r="AF1604" t="str">
            <v>Engineering &amp; Construction</v>
          </cell>
        </row>
        <row r="1605">
          <cell r="T1605">
            <v>999903919</v>
          </cell>
          <cell r="U1605" t="str">
            <v>Prairie Mountain Oilfield Construction Inc.</v>
          </cell>
          <cell r="V1605">
            <v>283187</v>
          </cell>
          <cell r="W1605" t="str">
            <v>Prairie Mountain Oilfield Construction Inc.</v>
          </cell>
          <cell r="X1605" t="str">
            <v>Existing Principal</v>
          </cell>
          <cell r="Y1605" t="str">
            <v>Exposure Below $1M; Do Not Score</v>
          </cell>
          <cell r="Z1605" t="str">
            <v>CONSTRUCTION</v>
          </cell>
          <cell r="AA1605" t="str">
            <v>Canada</v>
          </cell>
          <cell r="AB1605" t="str">
            <v>CAN1355</v>
          </cell>
          <cell r="AC1605" t="str">
            <v>None - Private</v>
          </cell>
          <cell r="AD1605">
            <v>303065</v>
          </cell>
          <cell r="AE1605" t="str">
            <v>Core Contract</v>
          </cell>
          <cell r="AF1605" t="str">
            <v>Engineering &amp; Construction</v>
          </cell>
        </row>
        <row r="1606">
          <cell r="T1606">
            <v>999904019</v>
          </cell>
          <cell r="U1606" t="str">
            <v>BIFM UK Buyer Ltd.</v>
          </cell>
          <cell r="V1606">
            <v>283200</v>
          </cell>
          <cell r="W1606" t="str">
            <v>BIFM UK Buyer Ltd.</v>
          </cell>
          <cell r="X1606" t="str">
            <v>Existing Principal</v>
          </cell>
          <cell r="Y1606" t="str">
            <v>Exposure Below $1M; Do Not Score</v>
          </cell>
          <cell r="Z1606" t="str">
            <v>UNASSIGNED</v>
          </cell>
          <cell r="AA1606" t="str">
            <v>United States</v>
          </cell>
          <cell r="AB1606" t="str">
            <v>CAN1331</v>
          </cell>
          <cell r="AC1606" t="str">
            <v>None - Private</v>
          </cell>
          <cell r="AD1606">
            <v>303041</v>
          </cell>
          <cell r="AE1606" t="str">
            <v>Core Contract</v>
          </cell>
          <cell r="AF1606" t="str">
            <v>Unassigned</v>
          </cell>
        </row>
        <row r="1607">
          <cell r="T1607">
            <v>999904149</v>
          </cell>
          <cell r="U1607" t="str">
            <v>Amarin Corporation PLC</v>
          </cell>
          <cell r="V1607">
            <v>283213</v>
          </cell>
          <cell r="W1607" t="str">
            <v>Amarin Corporation PLC</v>
          </cell>
          <cell r="X1607" t="str">
            <v>Existing Principal</v>
          </cell>
          <cell r="Y1607" t="str">
            <v>Exposure Below $1M; Do Not Score</v>
          </cell>
          <cell r="Z1607" t="str">
            <v>PHARMACEUTICALS</v>
          </cell>
          <cell r="AA1607" t="str">
            <v>United States</v>
          </cell>
          <cell r="AB1607">
            <v>283213</v>
          </cell>
          <cell r="AC1607">
            <v>297645</v>
          </cell>
          <cell r="AD1607">
            <v>283213</v>
          </cell>
          <cell r="AE1607" t="str">
            <v>Core Commercial</v>
          </cell>
          <cell r="AF1607" t="str">
            <v>Drug &amp; Pharmacy Services</v>
          </cell>
        </row>
        <row r="1608">
          <cell r="T1608">
            <v>999904285</v>
          </cell>
          <cell r="U1608" t="str">
            <v xml:space="preserve">Superb Construction Group Ltd. </v>
          </cell>
          <cell r="V1608">
            <v>283233</v>
          </cell>
          <cell r="W1608" t="str">
            <v xml:space="preserve">Superb Construction Group Ltd. </v>
          </cell>
          <cell r="X1608" t="str">
            <v>Existing Principal</v>
          </cell>
          <cell r="Y1608" t="str">
            <v>Exposure Below $1M; Do Not Score</v>
          </cell>
          <cell r="Z1608" t="str">
            <v>CONSTRUCTION</v>
          </cell>
          <cell r="AA1608" t="str">
            <v>Canada</v>
          </cell>
          <cell r="AB1608" t="str">
            <v>CAN1357</v>
          </cell>
          <cell r="AC1608" t="str">
            <v>None - Private</v>
          </cell>
          <cell r="AD1608">
            <v>303067</v>
          </cell>
          <cell r="AE1608" t="str">
            <v>Core Contract</v>
          </cell>
          <cell r="AF1608" t="str">
            <v>Engineering &amp; Construction</v>
          </cell>
        </row>
        <row r="1609">
          <cell r="T1609">
            <v>999904883</v>
          </cell>
          <cell r="U1609" t="str">
            <v>Surepoint Technologies Group Ltd.</v>
          </cell>
          <cell r="V1609">
            <v>283315</v>
          </cell>
          <cell r="W1609" t="str">
            <v>Surepoint Technologies Group Ltd.</v>
          </cell>
          <cell r="X1609" t="str">
            <v>Existing Principal</v>
          </cell>
          <cell r="Y1609" t="str">
            <v>Exposure Below $1M; Do Not Score</v>
          </cell>
          <cell r="Z1609" t="str">
            <v>CONSTRUCTION</v>
          </cell>
          <cell r="AA1609" t="str">
            <v>Canada</v>
          </cell>
          <cell r="AB1609" t="str">
            <v>CAN1382</v>
          </cell>
          <cell r="AC1609" t="str">
            <v>None - Private</v>
          </cell>
          <cell r="AD1609">
            <v>303092</v>
          </cell>
          <cell r="AE1609" t="str">
            <v>Core Contract</v>
          </cell>
          <cell r="AF1609" t="str">
            <v>Engineering &amp; Construction</v>
          </cell>
        </row>
        <row r="1610">
          <cell r="T1610">
            <v>999905614</v>
          </cell>
          <cell r="U1610" t="str">
            <v>CCI Inc.</v>
          </cell>
          <cell r="V1610">
            <v>283436</v>
          </cell>
          <cell r="W1610" t="str">
            <v>CCI Inc.</v>
          </cell>
          <cell r="X1610" t="str">
            <v>Existing Principal</v>
          </cell>
          <cell r="Y1610" t="str">
            <v>Exposure Below $1M; Do Not Score</v>
          </cell>
          <cell r="Z1610" t="str">
            <v>BUSINESS SERVICES</v>
          </cell>
          <cell r="AA1610" t="str">
            <v>Canada</v>
          </cell>
          <cell r="AB1610" t="str">
            <v>CAN1365</v>
          </cell>
          <cell r="AC1610" t="str">
            <v>None - Private</v>
          </cell>
          <cell r="AD1610">
            <v>303075</v>
          </cell>
          <cell r="AE1610" t="str">
            <v>Core Contract</v>
          </cell>
          <cell r="AF1610" t="str">
            <v>Engineering &amp; Construction</v>
          </cell>
        </row>
        <row r="1611">
          <cell r="T1611">
            <v>999905875</v>
          </cell>
          <cell r="U1611" t="str">
            <v xml:space="preserve">22nd Century Technologies, Inc. </v>
          </cell>
          <cell r="V1611">
            <v>283488</v>
          </cell>
          <cell r="W1611" t="str">
            <v xml:space="preserve">22nd Century Technologies, Inc. </v>
          </cell>
          <cell r="X1611" t="str">
            <v>Existing Principal</v>
          </cell>
          <cell r="Y1611" t="str">
            <v>Exposure Below $1M; Do Not Score</v>
          </cell>
          <cell r="Z1611" t="str">
            <v>BUSINESS SERVICES</v>
          </cell>
          <cell r="AA1611" t="str">
            <v>United States</v>
          </cell>
          <cell r="AB1611">
            <v>283488</v>
          </cell>
          <cell r="AC1611" t="str">
            <v>None - Private</v>
          </cell>
          <cell r="AD1611">
            <v>283488</v>
          </cell>
          <cell r="AE1611" t="str">
            <v>Core Commercial</v>
          </cell>
          <cell r="AF1611" t="str">
            <v>BUSINESS SERVICES</v>
          </cell>
        </row>
        <row r="1612">
          <cell r="T1612">
            <v>999906442</v>
          </cell>
          <cell r="U1612" t="str">
            <v>Wistron Corporation</v>
          </cell>
          <cell r="V1612">
            <v>283584</v>
          </cell>
          <cell r="W1612" t="str">
            <v>Wistron Corporation</v>
          </cell>
          <cell r="X1612" t="str">
            <v>Existing Principal</v>
          </cell>
          <cell r="Y1612" t="str">
            <v>Exposure Below $1M; Do Not Score</v>
          </cell>
          <cell r="Z1612" t="str">
            <v>COMPUTER HARDWARE</v>
          </cell>
          <cell r="AA1612" t="str">
            <v>Taiwan</v>
          </cell>
          <cell r="AB1612" t="str">
            <v>MEX1285</v>
          </cell>
          <cell r="AC1612" t="str">
            <v>W32887</v>
          </cell>
          <cell r="AD1612">
            <v>303175</v>
          </cell>
          <cell r="AE1612" t="str">
            <v>Specialty Commercial</v>
          </cell>
          <cell r="AF1612" t="str">
            <v>Computer Hardware, Software</v>
          </cell>
        </row>
        <row r="1613">
          <cell r="T1613">
            <v>999906585</v>
          </cell>
          <cell r="U1613" t="str">
            <v>Entreprises POL R Inc.</v>
          </cell>
          <cell r="V1613">
            <v>283613</v>
          </cell>
          <cell r="W1613" t="str">
            <v>Mecart</v>
          </cell>
          <cell r="X1613" t="str">
            <v>Existing Principal</v>
          </cell>
          <cell r="Y1613" t="str">
            <v>Exposure Below $1M; Do Not Score</v>
          </cell>
          <cell r="Z1613" t="str">
            <v>BUSINESS SERVICES</v>
          </cell>
          <cell r="AA1613" t="str">
            <v>Canada</v>
          </cell>
          <cell r="AB1613" t="str">
            <v>CAN1397</v>
          </cell>
          <cell r="AC1613" t="str">
            <v>None - Private</v>
          </cell>
          <cell r="AD1613">
            <v>303107</v>
          </cell>
          <cell r="AE1613" t="str">
            <v>Specialty Contract</v>
          </cell>
          <cell r="AF1613" t="str">
            <v>Engineering &amp; Construction</v>
          </cell>
        </row>
        <row r="1614">
          <cell r="T1614">
            <v>999906740</v>
          </cell>
          <cell r="U1614" t="str">
            <v>Camping World Holdings, Inc.</v>
          </cell>
          <cell r="V1614">
            <v>283664</v>
          </cell>
          <cell r="W1614" t="str">
            <v>Camping World Holdings, Inc.</v>
          </cell>
          <cell r="X1614" t="str">
            <v>Existing Principal</v>
          </cell>
          <cell r="Y1614" t="str">
            <v>Exposure Below $1M; Do Not Score</v>
          </cell>
          <cell r="Z1614" t="str">
            <v>CONSUMER DURABLES</v>
          </cell>
          <cell r="AA1614" t="str">
            <v>United States</v>
          </cell>
          <cell r="AB1614">
            <v>283664</v>
          </cell>
          <cell r="AC1614" t="str">
            <v>N27339</v>
          </cell>
          <cell r="AD1614">
            <v>283664</v>
          </cell>
          <cell r="AE1614" t="str">
            <v>Core Commercial</v>
          </cell>
          <cell r="AF1614" t="str">
            <v>Retail</v>
          </cell>
        </row>
        <row r="1615">
          <cell r="T1615">
            <v>999907019</v>
          </cell>
          <cell r="U1615" t="str">
            <v>Analogue Holdings Limited</v>
          </cell>
          <cell r="V1615">
            <v>283694</v>
          </cell>
          <cell r="W1615" t="str">
            <v>Analogue Holdings Limited</v>
          </cell>
          <cell r="X1615" t="str">
            <v>Existing Principal</v>
          </cell>
          <cell r="Y1615" t="str">
            <v>Exposure Below $1M; Do Not Score</v>
          </cell>
          <cell r="Z1615" t="str">
            <v>CONSTRUCTION</v>
          </cell>
          <cell r="AA1615" t="str">
            <v>Hong Kong</v>
          </cell>
          <cell r="AB1615" t="str">
            <v>APAC1049</v>
          </cell>
          <cell r="AC1615" t="str">
            <v>None - Private</v>
          </cell>
          <cell r="AD1615">
            <v>303117</v>
          </cell>
          <cell r="AE1615" t="str">
            <v>Specialty Contract</v>
          </cell>
          <cell r="AF1615" t="str">
            <v>Engineering &amp; Construction</v>
          </cell>
        </row>
        <row r="1616">
          <cell r="T1616">
            <v>999907381</v>
          </cell>
          <cell r="U1616" t="str">
            <v>Parkview Constructions Pty Ltd</v>
          </cell>
          <cell r="V1616">
            <v>283750</v>
          </cell>
          <cell r="W1616" t="str">
            <v>Parkview Constructions Pty Ltd</v>
          </cell>
          <cell r="X1616" t="str">
            <v>Existing Principal</v>
          </cell>
          <cell r="Y1616" t="str">
            <v>Exposure Below $1M; Do Not Score</v>
          </cell>
          <cell r="Z1616" t="str">
            <v>CONSTRUCTION</v>
          </cell>
          <cell r="AA1616" t="str">
            <v>Australia</v>
          </cell>
          <cell r="AB1616" t="str">
            <v>APAC1073</v>
          </cell>
          <cell r="AC1616" t="str">
            <v>None - Private</v>
          </cell>
          <cell r="AD1616">
            <v>303141</v>
          </cell>
          <cell r="AE1616" t="str">
            <v>Specialty Contract</v>
          </cell>
          <cell r="AF1616" t="str">
            <v>Engineering &amp; Construction</v>
          </cell>
        </row>
        <row r="1617">
          <cell r="T1617">
            <v>999907577</v>
          </cell>
          <cell r="U1617" t="str">
            <v>SouthernPeru Cooper Corporation</v>
          </cell>
          <cell r="V1617">
            <v>283786</v>
          </cell>
          <cell r="W1617" t="str">
            <v xml:space="preserve">Southern Copper Corporation </v>
          </cell>
          <cell r="X1617" t="str">
            <v>Existing Principal</v>
          </cell>
          <cell r="Y1617" t="str">
            <v>Exposure Below $1M; Do Not Score</v>
          </cell>
          <cell r="Z1617" t="str">
            <v>STEEL &amp; METAL PRODUCTS</v>
          </cell>
          <cell r="AA1617" t="str">
            <v>United States</v>
          </cell>
          <cell r="AB1617">
            <v>283786</v>
          </cell>
          <cell r="AC1617" t="str">
            <v>N02090</v>
          </cell>
          <cell r="AD1617">
            <v>283786</v>
          </cell>
          <cell r="AE1617" t="str">
            <v>Specialty Commercial</v>
          </cell>
          <cell r="AF1617" t="str">
            <v>Metals &amp; Mining Industry</v>
          </cell>
        </row>
        <row r="1618">
          <cell r="T1618">
            <v>999908120</v>
          </cell>
          <cell r="U1618" t="str">
            <v>SALCEF GROUP S.p.A.</v>
          </cell>
          <cell r="V1618">
            <v>283888</v>
          </cell>
          <cell r="W1618" t="str">
            <v>SALCEF GROUP S.p.A.</v>
          </cell>
          <cell r="X1618" t="str">
            <v>Existing Principal</v>
          </cell>
          <cell r="Y1618" t="str">
            <v>Exposure Below $1M; Do Not Score</v>
          </cell>
          <cell r="Z1618" t="str">
            <v>CONSTRUCTION</v>
          </cell>
          <cell r="AA1618" t="str">
            <v>United States</v>
          </cell>
          <cell r="AB1618">
            <v>283888</v>
          </cell>
          <cell r="AC1618" t="str">
            <v>Check each month - Nov 2019 IPO</v>
          </cell>
          <cell r="AD1618">
            <v>283888</v>
          </cell>
          <cell r="AE1618" t="str">
            <v>Specialty Contract</v>
          </cell>
          <cell r="AF1618" t="str">
            <v>Engineering &amp; Construction</v>
          </cell>
        </row>
        <row r="1619">
          <cell r="T1619">
            <v>999908379</v>
          </cell>
          <cell r="U1619" t="str">
            <v>Smart Sand, Inc.</v>
          </cell>
          <cell r="V1619">
            <v>283934</v>
          </cell>
          <cell r="W1619" t="str">
            <v>Smart Sand Inc.</v>
          </cell>
          <cell r="X1619" t="str">
            <v>Existing Principal</v>
          </cell>
          <cell r="Y1619" t="str">
            <v>Exposure Below $1M; Do Not Score</v>
          </cell>
          <cell r="Z1619" t="str">
            <v>MINING</v>
          </cell>
          <cell r="AA1619" t="str">
            <v>United States</v>
          </cell>
          <cell r="AB1619">
            <v>283934</v>
          </cell>
          <cell r="AC1619" t="str">
            <v>N25775</v>
          </cell>
          <cell r="AD1619">
            <v>283934</v>
          </cell>
          <cell r="AE1619" t="str">
            <v>Core Commercial</v>
          </cell>
          <cell r="AF1619" t="str">
            <v>Oil, Gas &amp; Coal Expl/Prod</v>
          </cell>
        </row>
        <row r="1620">
          <cell r="T1620">
            <v>999908683</v>
          </cell>
          <cell r="U1620" t="str">
            <v>Trivantage Group Pty Ltd</v>
          </cell>
          <cell r="V1620">
            <v>283997</v>
          </cell>
          <cell r="W1620" t="str">
            <v>Trivantage Holdings Pty Ltd</v>
          </cell>
          <cell r="X1620" t="str">
            <v>Existing Principal</v>
          </cell>
          <cell r="Y1620" t="str">
            <v>Exposure Below $1M; Do Not Score</v>
          </cell>
          <cell r="Z1620" t="str">
            <v>CONSTRUCTION</v>
          </cell>
          <cell r="AA1620" t="str">
            <v>Australia</v>
          </cell>
          <cell r="AB1620" t="str">
            <v>APAC1080</v>
          </cell>
          <cell r="AC1620" t="str">
            <v>None - Private</v>
          </cell>
          <cell r="AD1620">
            <v>303148</v>
          </cell>
          <cell r="AE1620" t="str">
            <v>Specialty Contract</v>
          </cell>
          <cell r="AF1620" t="str">
            <v>Engineering &amp; Construction</v>
          </cell>
        </row>
        <row r="1621">
          <cell r="W1621" t="str">
            <v>Allseas Group SA</v>
          </cell>
          <cell r="X1621" t="str">
            <v>Existing Principal</v>
          </cell>
          <cell r="Y1621" t="str">
            <v>Exposure Below $1M; Do Not Score</v>
          </cell>
          <cell r="Z1621" t="str">
            <v>BUSINESS SERVICES</v>
          </cell>
          <cell r="AA1621" t="str">
            <v>Netherlands</v>
          </cell>
          <cell r="AB1621" t="str">
            <v>NB1532</v>
          </cell>
          <cell r="AC1621" t="str">
            <v>None - Private</v>
          </cell>
          <cell r="AD1621">
            <v>303176</v>
          </cell>
          <cell r="AF1621" t="str">
            <v>Engineering &amp; Construction</v>
          </cell>
        </row>
        <row r="1622">
          <cell r="W1622" t="str">
            <v>BMP N.V.</v>
          </cell>
          <cell r="X1622" t="str">
            <v>Existing Principal</v>
          </cell>
          <cell r="Y1622" t="str">
            <v>Exposure Below $1M; Do Not Score</v>
          </cell>
          <cell r="Z1622" t="str">
            <v>CONSTRUCTION</v>
          </cell>
          <cell r="AA1622" t="str">
            <v>Netherlands</v>
          </cell>
          <cell r="AB1622" t="str">
            <v>NB1533</v>
          </cell>
          <cell r="AC1622" t="str">
            <v>None - Private</v>
          </cell>
          <cell r="AD1622">
            <v>303177</v>
          </cell>
          <cell r="AF1622" t="str">
            <v>Engineering &amp; Construction</v>
          </cell>
        </row>
        <row r="1623">
          <cell r="W1623" t="str">
            <v>Gabriel Danneels S.A.</v>
          </cell>
          <cell r="X1623" t="str">
            <v>Existing Principal</v>
          </cell>
          <cell r="Y1623" t="str">
            <v>Exposure Below $1M; Do Not Score</v>
          </cell>
          <cell r="Z1623" t="str">
            <v>CONSTRUCTION</v>
          </cell>
          <cell r="AA1623" t="str">
            <v>Netherlands</v>
          </cell>
          <cell r="AB1623" t="str">
            <v>NB1534</v>
          </cell>
          <cell r="AC1623" t="str">
            <v>None - Private</v>
          </cell>
          <cell r="AD1623">
            <v>303178</v>
          </cell>
          <cell r="AF1623" t="str">
            <v>Engineering &amp; Construction</v>
          </cell>
        </row>
        <row r="1624">
          <cell r="W1624" t="str">
            <v>Holding Hecon B.V.</v>
          </cell>
          <cell r="X1624" t="str">
            <v>Existing Principal</v>
          </cell>
          <cell r="Y1624" t="str">
            <v>Exposure Below $1M; Do Not Score</v>
          </cell>
          <cell r="Z1624" t="str">
            <v>CONSTRUCTION</v>
          </cell>
          <cell r="AA1624" t="str">
            <v>Netherlands</v>
          </cell>
          <cell r="AB1624" t="str">
            <v>NB1535</v>
          </cell>
          <cell r="AC1624" t="str">
            <v>None - Private</v>
          </cell>
          <cell r="AD1624">
            <v>303179</v>
          </cell>
          <cell r="AF1624" t="str">
            <v>Engineering &amp; Construction</v>
          </cell>
        </row>
        <row r="1625">
          <cell r="W1625" t="str">
            <v>J.H. Kaak Holding B.V.</v>
          </cell>
          <cell r="X1625" t="str">
            <v>Existing Principal</v>
          </cell>
          <cell r="Y1625" t="str">
            <v>Exposure Below $1M; Do Not Score</v>
          </cell>
          <cell r="Z1625" t="str">
            <v>FINANCE COMPANIES</v>
          </cell>
          <cell r="AA1625" t="str">
            <v>Netherlands</v>
          </cell>
          <cell r="AB1625" t="str">
            <v>NB1536</v>
          </cell>
          <cell r="AC1625" t="str">
            <v>None - Private</v>
          </cell>
          <cell r="AD1625">
            <v>303180</v>
          </cell>
          <cell r="AF1625" t="str">
            <v>Insurance &amp; Financial Services</v>
          </cell>
        </row>
        <row r="1626">
          <cell r="W1626" t="str">
            <v>Machon Holding B.V.B.A.</v>
          </cell>
          <cell r="X1626" t="str">
            <v>Existing Principal</v>
          </cell>
          <cell r="Y1626" t="str">
            <v>Exposure Below $1M; Do Not Score</v>
          </cell>
          <cell r="Z1626" t="str">
            <v>BUSINESS SERVICES</v>
          </cell>
          <cell r="AA1626" t="str">
            <v>Netherlands</v>
          </cell>
          <cell r="AB1626" t="str">
            <v>NB1537</v>
          </cell>
          <cell r="AC1626" t="str">
            <v>None - Private</v>
          </cell>
          <cell r="AD1626">
            <v>303181</v>
          </cell>
          <cell r="AF1626" t="str">
            <v>Unassigned</v>
          </cell>
        </row>
        <row r="1627">
          <cell r="W1627" t="str">
            <v>Moeskops Beheer Groep B.V.</v>
          </cell>
          <cell r="X1627" t="str">
            <v>Existing Principal</v>
          </cell>
          <cell r="Y1627" t="str">
            <v>Exposure Below $1M; Do Not Score</v>
          </cell>
          <cell r="Z1627" t="str">
            <v>FINANCE COMPANIES</v>
          </cell>
          <cell r="AA1627" t="str">
            <v>Netherlands</v>
          </cell>
          <cell r="AB1627" t="str">
            <v>NB1538</v>
          </cell>
          <cell r="AC1627" t="str">
            <v>None - Private</v>
          </cell>
          <cell r="AD1627">
            <v>303182</v>
          </cell>
          <cell r="AF1627" t="str">
            <v>Insurance &amp; Financial Services</v>
          </cell>
        </row>
        <row r="1628">
          <cell r="W1628" t="str">
            <v>Molenpol Beheer B.V.</v>
          </cell>
          <cell r="X1628" t="str">
            <v>Existing Principal</v>
          </cell>
          <cell r="Y1628" t="str">
            <v>Exposure Below $1M; Do Not Score</v>
          </cell>
          <cell r="Z1628" t="str">
            <v>FINANCE COMPANIES</v>
          </cell>
          <cell r="AA1628" t="str">
            <v>Netherlands</v>
          </cell>
          <cell r="AB1628" t="str">
            <v>NB1539</v>
          </cell>
          <cell r="AC1628" t="str">
            <v>None - Private</v>
          </cell>
          <cell r="AD1628">
            <v>303183</v>
          </cell>
          <cell r="AF1628" t="str">
            <v>Insurance &amp; Financial Services</v>
          </cell>
        </row>
        <row r="1629">
          <cell r="W1629" t="str">
            <v>Plafonds en Wanden N.V.- P&amp;W Afbouwbedrijf N.V.</v>
          </cell>
          <cell r="X1629" t="str">
            <v>Existing Principal</v>
          </cell>
          <cell r="Y1629" t="str">
            <v>Exposure Below $1M; Do Not Score</v>
          </cell>
          <cell r="Z1629" t="str">
            <v>CONSTRUCTION</v>
          </cell>
          <cell r="AA1629" t="str">
            <v>Netherlands</v>
          </cell>
          <cell r="AB1629" t="str">
            <v>NB1540</v>
          </cell>
          <cell r="AC1629" t="str">
            <v>None - Private</v>
          </cell>
          <cell r="AD1629">
            <v>303184</v>
          </cell>
          <cell r="AF1629" t="str">
            <v>Engineering &amp; Construction</v>
          </cell>
        </row>
        <row r="1630">
          <cell r="W1630" t="str">
            <v>Raamfabriek Vlieghe N.V.</v>
          </cell>
          <cell r="X1630" t="str">
            <v>Existing Principal</v>
          </cell>
          <cell r="Y1630" t="str">
            <v>Exposure Below $1M; Do Not Score</v>
          </cell>
          <cell r="Z1630" t="str">
            <v>CONSTRUCTION</v>
          </cell>
          <cell r="AA1630" t="str">
            <v>Netherlands</v>
          </cell>
          <cell r="AB1630" t="str">
            <v>NB1541</v>
          </cell>
          <cell r="AC1630" t="str">
            <v>None - Private</v>
          </cell>
          <cell r="AD1630">
            <v>303185</v>
          </cell>
          <cell r="AF1630" t="str">
            <v>Engineering &amp; Construction</v>
          </cell>
        </row>
        <row r="1631">
          <cell r="W1631" t="str">
            <v>Thomas Cook Group Plc</v>
          </cell>
          <cell r="X1631" t="str">
            <v>Existing Principal</v>
          </cell>
          <cell r="Y1631" t="str">
            <v>Score it</v>
          </cell>
          <cell r="Z1631" t="str">
            <v>TRANSPORTATION</v>
          </cell>
          <cell r="AA1631" t="str">
            <v>Netherlands</v>
          </cell>
          <cell r="AB1631" t="str">
            <v>NB1543</v>
          </cell>
          <cell r="AC1631" t="str">
            <v>None - Private</v>
          </cell>
          <cell r="AD1631">
            <v>303187</v>
          </cell>
          <cell r="AF1631" t="str">
            <v>Hospitality &amp; Gaming</v>
          </cell>
        </row>
        <row r="1632">
          <cell r="W1632" t="str">
            <v>Transport Verschoren N.V. - Mechelse Koelopslag N.V. - D.V.C. Trans B.V.B.A.</v>
          </cell>
          <cell r="X1632" t="str">
            <v>Existing Principal</v>
          </cell>
          <cell r="Y1632" t="str">
            <v>Exposure Below $1M; Do Not Score</v>
          </cell>
          <cell r="Z1632" t="str">
            <v>TRANSPORTATION</v>
          </cell>
          <cell r="AA1632" t="str">
            <v>Netherlands</v>
          </cell>
          <cell r="AB1632" t="str">
            <v>NB1544</v>
          </cell>
          <cell r="AC1632" t="str">
            <v>None - Private</v>
          </cell>
          <cell r="AD1632">
            <v>303188</v>
          </cell>
          <cell r="AF1632" t="str">
            <v>Rail, Trucking &amp; Transport Services</v>
          </cell>
        </row>
        <row r="1633">
          <cell r="W1633" t="str">
            <v>VZ Beheer B.V.</v>
          </cell>
          <cell r="X1633" t="str">
            <v>Existing Principal</v>
          </cell>
          <cell r="Y1633" t="str">
            <v>Exposure Below $1M; Do Not Score</v>
          </cell>
          <cell r="Z1633" t="str">
            <v>FINANCE COMPANIES</v>
          </cell>
          <cell r="AA1633" t="str">
            <v>Netherlands</v>
          </cell>
          <cell r="AB1633" t="str">
            <v>NB1545</v>
          </cell>
          <cell r="AC1633" t="str">
            <v>None - Private</v>
          </cell>
          <cell r="AD1633">
            <v>303189</v>
          </cell>
          <cell r="AF1633" t="str">
            <v>Insurance &amp; Financial Services</v>
          </cell>
        </row>
        <row r="1634">
          <cell r="T1634">
            <v>576482812</v>
          </cell>
          <cell r="U1634" t="str">
            <v>Promotora y Desarrolladora Mexicana, S.A de C.V (Prodemex)</v>
          </cell>
          <cell r="V1634">
            <v>186768</v>
          </cell>
          <cell r="W1634" t="str">
            <v>Promotora y Desarrolladora Mexicana, S.A. de C.V. (Prodemex)</v>
          </cell>
          <cell r="X1634" t="str">
            <v>Existing Principal</v>
          </cell>
          <cell r="Y1634" t="str">
            <v>Exposure Below $1M; Do Not Score</v>
          </cell>
          <cell r="Z1634" t="str">
            <v>CONSTRUCTION</v>
          </cell>
          <cell r="AA1634" t="str">
            <v>Mexico</v>
          </cell>
          <cell r="AB1634" t="str">
            <v>MEX1286</v>
          </cell>
          <cell r="AC1634" t="str">
            <v>None - Private</v>
          </cell>
          <cell r="AD1634">
            <v>186768</v>
          </cell>
          <cell r="AF1634" t="str">
            <v>Engineering &amp; Construction</v>
          </cell>
        </row>
        <row r="1635">
          <cell r="T1635">
            <v>372107842</v>
          </cell>
          <cell r="U1635" t="str">
            <v>Jatec Electric Ltd.</v>
          </cell>
          <cell r="V1635">
            <v>209141</v>
          </cell>
          <cell r="W1635" t="str">
            <v>Jatec Electric Ltd.</v>
          </cell>
          <cell r="X1635" t="str">
            <v>Existing Principal</v>
          </cell>
          <cell r="Y1635" t="str">
            <v>Exposure Below $1M; Do Not Score</v>
          </cell>
          <cell r="Z1635" t="str">
            <v>BUSINESS SERVICES</v>
          </cell>
          <cell r="AA1635" t="str">
            <v>Canada</v>
          </cell>
          <cell r="AB1635" t="str">
            <v>CAN1288</v>
          </cell>
          <cell r="AC1635" t="str">
            <v>None - Private</v>
          </cell>
          <cell r="AD1635">
            <v>209141</v>
          </cell>
          <cell r="AE1635" t="str">
            <v>Core Contract</v>
          </cell>
          <cell r="AF1635" t="str">
            <v>Engineering &amp; Construction</v>
          </cell>
        </row>
        <row r="1636">
          <cell r="T1636">
            <v>554570352</v>
          </cell>
          <cell r="U1636" t="str">
            <v>Core Mechanical Ltd.</v>
          </cell>
          <cell r="V1636">
            <v>213038</v>
          </cell>
          <cell r="W1636" t="str">
            <v>Core Mechanical Ltd.</v>
          </cell>
          <cell r="X1636" t="str">
            <v>Existing Principal</v>
          </cell>
          <cell r="Y1636" t="str">
            <v>Exposure Below $1M; Do Not Score</v>
          </cell>
          <cell r="Z1636" t="str">
            <v>BUSINESS SERVICES</v>
          </cell>
          <cell r="AA1636" t="str">
            <v>Canada</v>
          </cell>
          <cell r="AB1636" t="str">
            <v>CAN1403</v>
          </cell>
          <cell r="AC1636" t="str">
            <v>None - Private</v>
          </cell>
          <cell r="AD1636">
            <v>213038</v>
          </cell>
          <cell r="AE1636" t="str">
            <v>Core Contract</v>
          </cell>
          <cell r="AF1636" t="str">
            <v>Engineering &amp; Construction</v>
          </cell>
        </row>
        <row r="1637">
          <cell r="T1637">
            <v>999902461</v>
          </cell>
          <cell r="U1637" t="str">
            <v>Mid-West Contracting Ltd.</v>
          </cell>
          <cell r="V1637">
            <v>282987</v>
          </cell>
          <cell r="W1637" t="str">
            <v>Mid-West Contracting Ltd.</v>
          </cell>
          <cell r="X1637" t="str">
            <v>Existing Principal</v>
          </cell>
          <cell r="Y1637" t="str">
            <v>Exposure Below $1M; Do Not Score</v>
          </cell>
          <cell r="Z1637" t="str">
            <v>CONSTRUCTION</v>
          </cell>
          <cell r="AA1637" t="str">
            <v>Canada</v>
          </cell>
          <cell r="AB1637" t="str">
            <v>CAN1404</v>
          </cell>
          <cell r="AC1637" t="str">
            <v>None - Private</v>
          </cell>
          <cell r="AD1637">
            <v>282987</v>
          </cell>
          <cell r="AE1637" t="str">
            <v>Core Contract</v>
          </cell>
          <cell r="AF1637" t="str">
            <v>Engineering &amp; Construction</v>
          </cell>
        </row>
        <row r="1638">
          <cell r="T1638">
            <v>999906628</v>
          </cell>
          <cell r="U1638" t="str">
            <v>CORPORACION EG, S.A. DE C.V.</v>
          </cell>
          <cell r="V1638">
            <v>283618</v>
          </cell>
          <cell r="W1638" t="str">
            <v>CORPORACION EG, S.A. DE C.V.</v>
          </cell>
          <cell r="X1638" t="str">
            <v>Existing Principal</v>
          </cell>
          <cell r="Y1638" t="str">
            <v>Exposure Below $1M; Do Not Score</v>
          </cell>
          <cell r="Z1638" t="str">
            <v>MACHINERY &amp; EQUIPMENT</v>
          </cell>
          <cell r="AA1638" t="str">
            <v>Mexico</v>
          </cell>
          <cell r="AB1638" t="str">
            <v>MEX1288</v>
          </cell>
          <cell r="AC1638" t="str">
            <v>None - Private</v>
          </cell>
          <cell r="AD1638">
            <v>283618</v>
          </cell>
          <cell r="AE1638" t="str">
            <v>Core Commercial</v>
          </cell>
          <cell r="AF1638" t="str">
            <v>Machinery &amp; Industrial</v>
          </cell>
        </row>
        <row r="1639">
          <cell r="T1639">
            <v>999906722</v>
          </cell>
          <cell r="U1639" t="str">
            <v>Silverstone Excavating Ltd.</v>
          </cell>
          <cell r="V1639">
            <v>283662</v>
          </cell>
          <cell r="W1639" t="str">
            <v>Silverstone Excavating Ltd.</v>
          </cell>
          <cell r="X1639" t="str">
            <v>Existing Principal</v>
          </cell>
          <cell r="Y1639" t="str">
            <v>Exposure Below $1M; Do Not Score</v>
          </cell>
          <cell r="Z1639" t="str">
            <v>CONSTRUCTION</v>
          </cell>
          <cell r="AA1639" t="str">
            <v>Canada</v>
          </cell>
          <cell r="AB1639" t="str">
            <v>CAN1405</v>
          </cell>
          <cell r="AC1639" t="str">
            <v>None - Private</v>
          </cell>
          <cell r="AD1639">
            <v>283662</v>
          </cell>
          <cell r="AE1639" t="str">
            <v>Core Contract</v>
          </cell>
          <cell r="AF1639" t="str">
            <v>Engineering &amp; Construction</v>
          </cell>
        </row>
        <row r="1640">
          <cell r="T1640">
            <v>999907697</v>
          </cell>
          <cell r="U1640" t="str">
            <v>The Goodman Group</v>
          </cell>
          <cell r="V1640">
            <v>283801</v>
          </cell>
          <cell r="W1640" t="str">
            <v>The Goodman Group, LLC</v>
          </cell>
          <cell r="X1640" t="str">
            <v>Existing Principal</v>
          </cell>
          <cell r="Y1640" t="str">
            <v>Exposure Below $1M; Do Not Score</v>
          </cell>
          <cell r="Z1640" t="str">
            <v>REAL ESTATE</v>
          </cell>
          <cell r="AA1640" t="str">
            <v>United States</v>
          </cell>
          <cell r="AB1640">
            <v>283801</v>
          </cell>
          <cell r="AC1640" t="str">
            <v>None - Private</v>
          </cell>
          <cell r="AD1640">
            <v>283801</v>
          </cell>
          <cell r="AE1640" t="str">
            <v>Core Commercial</v>
          </cell>
          <cell r="AF1640" t="str">
            <v>Real Estate &amp; REITs</v>
          </cell>
        </row>
        <row r="1641">
          <cell r="T1641">
            <v>999907828</v>
          </cell>
          <cell r="U1641" t="str">
            <v>Community Electric Ltd.</v>
          </cell>
          <cell r="V1641">
            <v>283830</v>
          </cell>
          <cell r="W1641" t="str">
            <v>Community Electric Ltd.</v>
          </cell>
          <cell r="X1641" t="str">
            <v>Existing Principal</v>
          </cell>
          <cell r="Y1641" t="str">
            <v>Exposure Below $1M; Do Not Score</v>
          </cell>
          <cell r="Z1641" t="str">
            <v>CONSTRUCTION</v>
          </cell>
          <cell r="AA1641" t="str">
            <v>Canada</v>
          </cell>
          <cell r="AB1641" t="str">
            <v>CAN1406</v>
          </cell>
          <cell r="AC1641" t="str">
            <v>None - Private</v>
          </cell>
          <cell r="AD1641">
            <v>283830</v>
          </cell>
          <cell r="AE1641" t="str">
            <v>Core Contract</v>
          </cell>
          <cell r="AF1641" t="str">
            <v>Engineering &amp; Construction</v>
          </cell>
        </row>
        <row r="1642">
          <cell r="T1642">
            <v>999907949</v>
          </cell>
          <cell r="U1642" t="str">
            <v>Steinbock Kitchens Inc.</v>
          </cell>
          <cell r="V1642">
            <v>283855</v>
          </cell>
          <cell r="W1642" t="str">
            <v>Steinbock Kitchens Inc.</v>
          </cell>
          <cell r="X1642" t="str">
            <v>Existing Principal</v>
          </cell>
          <cell r="Y1642" t="str">
            <v>Exposure Below $1M; Do Not Score</v>
          </cell>
          <cell r="Z1642" t="str">
            <v>CONSTRUCTION</v>
          </cell>
          <cell r="AA1642" t="str">
            <v>Canada</v>
          </cell>
          <cell r="AB1642" t="str">
            <v>CAN1428</v>
          </cell>
          <cell r="AC1642" t="str">
            <v>None - Private</v>
          </cell>
          <cell r="AD1642">
            <v>283855</v>
          </cell>
          <cell r="AE1642" t="str">
            <v>Core Contract</v>
          </cell>
          <cell r="AF1642" t="str">
            <v>Engineering &amp; Construction</v>
          </cell>
        </row>
        <row r="1643">
          <cell r="T1643">
            <v>999908195</v>
          </cell>
          <cell r="U1643" t="str">
            <v>RGF électrique Inc.</v>
          </cell>
          <cell r="V1643">
            <v>283905</v>
          </cell>
          <cell r="W1643" t="str">
            <v>RGF</v>
          </cell>
          <cell r="X1643" t="str">
            <v>Existing Principal</v>
          </cell>
          <cell r="Y1643" t="str">
            <v>Exposure Below $1M; Do Not Score</v>
          </cell>
          <cell r="Z1643" t="str">
            <v>CONSTRUCTION MATERIALS</v>
          </cell>
          <cell r="AA1643" t="str">
            <v>Canada</v>
          </cell>
          <cell r="AB1643" t="str">
            <v>CAN1426</v>
          </cell>
          <cell r="AC1643" t="str">
            <v>None - Private</v>
          </cell>
          <cell r="AD1643">
            <v>283905</v>
          </cell>
          <cell r="AE1643" t="str">
            <v>Specialty Contract</v>
          </cell>
          <cell r="AF1643" t="str">
            <v>Electronics &amp; Semiconductor</v>
          </cell>
        </row>
        <row r="1644">
          <cell r="T1644">
            <v>999908255</v>
          </cell>
          <cell r="U1644" t="str">
            <v>Caron Equipment Inc.</v>
          </cell>
          <cell r="V1644">
            <v>283913</v>
          </cell>
          <cell r="W1644" t="str">
            <v>Caron Equipment Inc.</v>
          </cell>
          <cell r="X1644" t="str">
            <v>Existing Principal</v>
          </cell>
          <cell r="Y1644" t="str">
            <v>Exposure Below $1M; Do Not Score</v>
          </cell>
          <cell r="Z1644" t="str">
            <v>CONSTRUCTION</v>
          </cell>
          <cell r="AA1644" t="str">
            <v>Canada</v>
          </cell>
          <cell r="AB1644" t="str">
            <v>CAN1429</v>
          </cell>
          <cell r="AC1644" t="str">
            <v>None - Private</v>
          </cell>
          <cell r="AD1644">
            <v>283913</v>
          </cell>
          <cell r="AE1644" t="str">
            <v>Core Contract</v>
          </cell>
          <cell r="AF1644" t="str">
            <v>Engineering &amp; Construction</v>
          </cell>
        </row>
        <row r="1645">
          <cell r="T1645">
            <v>999908391</v>
          </cell>
          <cell r="U1645" t="str">
            <v>Hay Bay Sand &amp; Gravel Inc.</v>
          </cell>
          <cell r="V1645">
            <v>283937</v>
          </cell>
          <cell r="W1645" t="str">
            <v>Hay Bay Sand &amp; Gravel Inc.</v>
          </cell>
          <cell r="X1645" t="str">
            <v>Existing Principal</v>
          </cell>
          <cell r="Y1645" t="str">
            <v>Exposure Below $1M; Do Not Score</v>
          </cell>
          <cell r="Z1645" t="str">
            <v>CONSTRUCTION</v>
          </cell>
          <cell r="AA1645" t="str">
            <v>Canada</v>
          </cell>
          <cell r="AB1645" t="str">
            <v>CAN1430</v>
          </cell>
          <cell r="AC1645" t="str">
            <v>None - Private</v>
          </cell>
          <cell r="AD1645">
            <v>283937</v>
          </cell>
          <cell r="AE1645" t="str">
            <v>Core Contract</v>
          </cell>
          <cell r="AF1645" t="str">
            <v>Engineering &amp; Construction</v>
          </cell>
        </row>
        <row r="1646">
          <cell r="T1646">
            <v>999908429</v>
          </cell>
          <cell r="U1646" t="str">
            <v>Infratech Corporation</v>
          </cell>
          <cell r="V1646">
            <v>283949</v>
          </cell>
          <cell r="W1646" t="str">
            <v>Infratech Corporation</v>
          </cell>
          <cell r="X1646" t="str">
            <v>Existing Principal</v>
          </cell>
          <cell r="Y1646" t="str">
            <v>Exposure Below $1M; Do Not Score</v>
          </cell>
          <cell r="Z1646" t="str">
            <v>CONSTRUCTION</v>
          </cell>
          <cell r="AA1646" t="str">
            <v>Canada</v>
          </cell>
          <cell r="AB1646" t="str">
            <v>CAN1407</v>
          </cell>
          <cell r="AC1646" t="str">
            <v>None - Private</v>
          </cell>
          <cell r="AD1646">
            <v>283949</v>
          </cell>
          <cell r="AE1646" t="str">
            <v>Core Contract</v>
          </cell>
          <cell r="AF1646" t="str">
            <v>Engineering &amp; Construction</v>
          </cell>
        </row>
        <row r="1647">
          <cell r="T1647">
            <v>999908525</v>
          </cell>
          <cell r="U1647" t="str">
            <v>Allied Blower &amp; Sheet Metal Ltd.</v>
          </cell>
          <cell r="V1647">
            <v>283965</v>
          </cell>
          <cell r="W1647" t="str">
            <v>Allied Blower &amp; Sheet Metal Ltd.</v>
          </cell>
          <cell r="X1647" t="str">
            <v>Existing Principal</v>
          </cell>
          <cell r="Y1647" t="str">
            <v>Exposure Below $1M; Do Not Score</v>
          </cell>
          <cell r="Z1647" t="str">
            <v>CONSTRUCTION</v>
          </cell>
          <cell r="AA1647" t="str">
            <v>Canada</v>
          </cell>
          <cell r="AB1647" t="str">
            <v>CAN1408</v>
          </cell>
          <cell r="AC1647" t="str">
            <v>None - Private</v>
          </cell>
          <cell r="AD1647">
            <v>283965</v>
          </cell>
          <cell r="AE1647" t="str">
            <v>Core Contract</v>
          </cell>
          <cell r="AF1647" t="str">
            <v>Engineering &amp; Construction</v>
          </cell>
        </row>
        <row r="1648">
          <cell r="T1648">
            <v>999908552</v>
          </cell>
          <cell r="U1648" t="str">
            <v>Willowglen Systems Inc.</v>
          </cell>
          <cell r="V1648">
            <v>283969</v>
          </cell>
          <cell r="W1648" t="str">
            <v>Willowglen Systems Inc.</v>
          </cell>
          <cell r="X1648" t="str">
            <v>Existing Principal</v>
          </cell>
          <cell r="Y1648" t="str">
            <v>Exposure Below $1M; Do Not Score</v>
          </cell>
          <cell r="Z1648" t="str">
            <v>TELEPHONE</v>
          </cell>
          <cell r="AA1648" t="str">
            <v>Canada</v>
          </cell>
          <cell r="AB1648" t="str">
            <v>CAN1409</v>
          </cell>
          <cell r="AC1648" t="str">
            <v>None - Private</v>
          </cell>
          <cell r="AD1648">
            <v>283969</v>
          </cell>
          <cell r="AE1648" t="str">
            <v>Core Contract</v>
          </cell>
          <cell r="AF1648" t="str">
            <v>Telecom Equipment &amp; Utility Services</v>
          </cell>
        </row>
        <row r="1649">
          <cell r="T1649">
            <v>999908670</v>
          </cell>
          <cell r="U1649" t="str">
            <v>Gran Tierra Energy Colombia Ltd.</v>
          </cell>
          <cell r="V1649">
            <v>283995</v>
          </cell>
          <cell r="W1649" t="str">
            <v>Gran Tierra Energy</v>
          </cell>
          <cell r="X1649" t="str">
            <v>Existing Principal</v>
          </cell>
          <cell r="Y1649" t="str">
            <v>Exposure Below $1M; Do Not Score</v>
          </cell>
          <cell r="Z1649" t="str">
            <v>OIL, GAS &amp; COAL EXPL/PROD</v>
          </cell>
          <cell r="AA1649" t="str">
            <v>Colombia</v>
          </cell>
          <cell r="AB1649">
            <v>283995</v>
          </cell>
          <cell r="AC1649" t="str">
            <v>N14183</v>
          </cell>
          <cell r="AD1649">
            <v>283995</v>
          </cell>
          <cell r="AE1649" t="str">
            <v>Core Commercial</v>
          </cell>
          <cell r="AF1649" t="str">
            <v>Oil, Gas &amp; Coal Expl/Prod</v>
          </cell>
        </row>
        <row r="1650">
          <cell r="T1650">
            <v>999908756</v>
          </cell>
          <cell r="U1650" t="str">
            <v xml:space="preserve">Nu-Vue Exteriors Ltd. </v>
          </cell>
          <cell r="V1650">
            <v>284015</v>
          </cell>
          <cell r="W1650" t="str">
            <v xml:space="preserve">Nu-Vue Exteriors Ltd. </v>
          </cell>
          <cell r="X1650" t="str">
            <v>Existing Principal</v>
          </cell>
          <cell r="Y1650" t="str">
            <v>Exposure Below $1M; Do Not Score</v>
          </cell>
          <cell r="Z1650" t="str">
            <v>CONSTRUCTION</v>
          </cell>
          <cell r="AA1650" t="str">
            <v>Canada</v>
          </cell>
          <cell r="AB1650" t="str">
            <v>CAN1410</v>
          </cell>
          <cell r="AC1650" t="str">
            <v>None - Private</v>
          </cell>
          <cell r="AD1650">
            <v>284015</v>
          </cell>
          <cell r="AE1650" t="str">
            <v>Core Contract</v>
          </cell>
          <cell r="AF1650" t="str">
            <v>Engineering &amp; Construction</v>
          </cell>
        </row>
        <row r="1651">
          <cell r="T1651">
            <v>999909044</v>
          </cell>
          <cell r="U1651" t="str">
            <v>The Doe Run Resources Corporation</v>
          </cell>
          <cell r="V1651">
            <v>284056</v>
          </cell>
          <cell r="W1651" t="str">
            <v>The Doe Run Resources Corporation</v>
          </cell>
          <cell r="X1651" t="str">
            <v>Existing Principal</v>
          </cell>
          <cell r="Y1651" t="str">
            <v>Exposure Below $1M; Do Not Score</v>
          </cell>
          <cell r="Z1651" t="str">
            <v>MINING</v>
          </cell>
          <cell r="AA1651" t="str">
            <v>United States</v>
          </cell>
          <cell r="AB1651">
            <v>284056</v>
          </cell>
          <cell r="AC1651" t="str">
            <v>None - Private</v>
          </cell>
          <cell r="AD1651">
            <v>284056</v>
          </cell>
          <cell r="AE1651" t="str">
            <v>Core Commercial</v>
          </cell>
          <cell r="AF1651" t="str">
            <v>Metals &amp; Mining Industry</v>
          </cell>
        </row>
        <row r="1652">
          <cell r="T1652">
            <v>999909400</v>
          </cell>
          <cell r="U1652" t="str">
            <v>Compañía de Minas Buenaventura S.A.A.</v>
          </cell>
          <cell r="V1652">
            <v>284120</v>
          </cell>
          <cell r="W1652" t="str">
            <v>Compañía de Minas Buenaventura S.A.A. y Subsidiarias</v>
          </cell>
          <cell r="X1652" t="str">
            <v>Existing Principal</v>
          </cell>
          <cell r="Y1652" t="str">
            <v>Exposure Below $1M; Do Not Score</v>
          </cell>
          <cell r="Z1652" t="str">
            <v>MINING</v>
          </cell>
          <cell r="AA1652" t="str">
            <v>Peru</v>
          </cell>
          <cell r="AB1652">
            <v>284120</v>
          </cell>
          <cell r="AC1652" t="str">
            <v>None - Private</v>
          </cell>
          <cell r="AD1652">
            <v>284120</v>
          </cell>
          <cell r="AE1652" t="str">
            <v>Core Commercial</v>
          </cell>
          <cell r="AF1652" t="str">
            <v>Metals &amp; Mining Industry</v>
          </cell>
        </row>
        <row r="1653">
          <cell r="T1653">
            <v>999909544</v>
          </cell>
          <cell r="U1653" t="str">
            <v>Collective Waste Solutions Inc.</v>
          </cell>
          <cell r="V1653">
            <v>284163</v>
          </cell>
          <cell r="W1653" t="str">
            <v>Collective Waste Solutions Inc.</v>
          </cell>
          <cell r="X1653" t="str">
            <v>Existing Principal</v>
          </cell>
          <cell r="Y1653" t="str">
            <v>Exposure Below $1M; Do Not Score</v>
          </cell>
          <cell r="Z1653" t="str">
            <v>BUSINESS SERVICES</v>
          </cell>
          <cell r="AA1653" t="str">
            <v>Canada</v>
          </cell>
          <cell r="AB1653" t="str">
            <v>CAN1411</v>
          </cell>
          <cell r="AC1653" t="str">
            <v>None - Private</v>
          </cell>
          <cell r="AD1653">
            <v>284163</v>
          </cell>
          <cell r="AE1653" t="str">
            <v>Core Contract</v>
          </cell>
          <cell r="AF1653" t="str">
            <v>BUSINESS SERVICES</v>
          </cell>
        </row>
        <row r="1654">
          <cell r="T1654">
            <v>999909641</v>
          </cell>
          <cell r="U1654" t="str">
            <v>CM Hospitalar S/A</v>
          </cell>
          <cell r="V1654">
            <v>284176</v>
          </cell>
          <cell r="W1654" t="str">
            <v>CM Hospitalar S/A</v>
          </cell>
          <cell r="X1654" t="str">
            <v>Existing Principal</v>
          </cell>
          <cell r="Y1654" t="str">
            <v>Score it</v>
          </cell>
          <cell r="Z1654" t="str">
            <v>MEDICAL EQUIPMENT</v>
          </cell>
          <cell r="AA1654" t="str">
            <v>Brazil</v>
          </cell>
          <cell r="AB1654" t="str">
            <v>BRZ1207</v>
          </cell>
          <cell r="AC1654" t="str">
            <v>None - Private</v>
          </cell>
          <cell r="AD1654">
            <v>284176</v>
          </cell>
          <cell r="AE1654" t="str">
            <v>Specialty Commercial</v>
          </cell>
          <cell r="AF1654" t="str">
            <v>Hospital &amp; Medical Services</v>
          </cell>
        </row>
        <row r="1655">
          <cell r="T1655">
            <v>999909759</v>
          </cell>
          <cell r="U1655" t="str">
            <v>Ferreyros S.A</v>
          </cell>
          <cell r="V1655">
            <v>284208</v>
          </cell>
          <cell r="W1655" t="str">
            <v>FERREYCORP S.A.A. Y SUBSIDIARIAS</v>
          </cell>
          <cell r="X1655" t="str">
            <v>Existing Principal</v>
          </cell>
          <cell r="Y1655" t="str">
            <v>Exposure Below $1M; Do Not Score</v>
          </cell>
          <cell r="Z1655" t="str">
            <v>MINING</v>
          </cell>
          <cell r="AA1655" t="str">
            <v>Peru</v>
          </cell>
          <cell r="AB1655">
            <v>284208</v>
          </cell>
          <cell r="AC1655" t="str">
            <v>None - Private</v>
          </cell>
          <cell r="AD1655">
            <v>284208</v>
          </cell>
          <cell r="AE1655" t="str">
            <v>Core Commercial</v>
          </cell>
          <cell r="AF1655" t="str">
            <v>Metals &amp; Mining Industry</v>
          </cell>
        </row>
        <row r="1656">
          <cell r="T1656">
            <v>999909857</v>
          </cell>
          <cell r="U1656" t="str">
            <v>FERREYCORP S.A.A. Y SUBSIDIARIAS</v>
          </cell>
          <cell r="V1656">
            <v>284208</v>
          </cell>
          <cell r="W1656" t="str">
            <v>FERREYCORP S.A.A. Y SUBSIDIARIAS</v>
          </cell>
          <cell r="X1656" t="str">
            <v>Existing Principal</v>
          </cell>
          <cell r="Y1656" t="str">
            <v>Exposure Below $1M; Do Not Score</v>
          </cell>
          <cell r="Z1656" t="str">
            <v>MINING</v>
          </cell>
          <cell r="AA1656" t="str">
            <v>Peru</v>
          </cell>
          <cell r="AB1656">
            <v>284208</v>
          </cell>
          <cell r="AC1656" t="str">
            <v>None - Private</v>
          </cell>
          <cell r="AD1656">
            <v>284208</v>
          </cell>
          <cell r="AE1656" t="str">
            <v>Core Commercial</v>
          </cell>
          <cell r="AF1656" t="str">
            <v>Metals &amp; Mining Industry</v>
          </cell>
        </row>
        <row r="1657">
          <cell r="T1657">
            <v>999909983</v>
          </cell>
          <cell r="U1657" t="str">
            <v xml:space="preserve">K.C.M Construction Ltd. </v>
          </cell>
          <cell r="V1657">
            <v>284239</v>
          </cell>
          <cell r="W1657" t="str">
            <v xml:space="preserve">K.C.M Construction Ltd. </v>
          </cell>
          <cell r="X1657" t="str">
            <v>Existing Principal</v>
          </cell>
          <cell r="Y1657" t="str">
            <v>Exposure Below $1M; Do Not Score</v>
          </cell>
          <cell r="Z1657" t="str">
            <v>CONSTRUCTION</v>
          </cell>
          <cell r="AA1657" t="str">
            <v>Canada</v>
          </cell>
          <cell r="AB1657" t="str">
            <v>CAN1413</v>
          </cell>
          <cell r="AC1657" t="str">
            <v>None - Private</v>
          </cell>
          <cell r="AD1657">
            <v>284239</v>
          </cell>
          <cell r="AE1657" t="str">
            <v>Core Contract</v>
          </cell>
          <cell r="AF1657" t="str">
            <v>Engineering &amp; Construction</v>
          </cell>
        </row>
        <row r="1658">
          <cell r="T1658">
            <v>999910191</v>
          </cell>
          <cell r="U1658" t="str">
            <v>Valley Refrigeration Limited</v>
          </cell>
          <cell r="V1658">
            <v>284276</v>
          </cell>
          <cell r="W1658" t="str">
            <v>Valley Refrigeration Limited</v>
          </cell>
          <cell r="X1658" t="str">
            <v>Existing Principal</v>
          </cell>
          <cell r="Y1658" t="str">
            <v>Exposure Below $1M; Do Not Score</v>
          </cell>
          <cell r="Z1658" t="str">
            <v>CONSTRUCTION</v>
          </cell>
          <cell r="AA1658" t="str">
            <v>Canada</v>
          </cell>
          <cell r="AB1658" t="str">
            <v>CAN1431</v>
          </cell>
          <cell r="AC1658" t="str">
            <v>None - Private</v>
          </cell>
          <cell r="AD1658">
            <v>284276</v>
          </cell>
          <cell r="AE1658" t="str">
            <v>Core Contract</v>
          </cell>
          <cell r="AF1658" t="str">
            <v>Engineering &amp; Construction</v>
          </cell>
        </row>
        <row r="1659">
          <cell r="T1659">
            <v>999910234</v>
          </cell>
          <cell r="U1659" t="str">
            <v xml:space="preserve">Trafigura Group Pte. Ltd. </v>
          </cell>
          <cell r="V1659">
            <v>284286</v>
          </cell>
          <cell r="W1659" t="str">
            <v xml:space="preserve">Trafigura Group Pte. Ltd. </v>
          </cell>
          <cell r="X1659" t="str">
            <v>Existing Principal</v>
          </cell>
          <cell r="Y1659" t="str">
            <v>Exposure Below $1M; Do Not Score</v>
          </cell>
          <cell r="Z1659" t="str">
            <v>FINANCE COMPANIES</v>
          </cell>
          <cell r="AA1659" t="str">
            <v>Singapore</v>
          </cell>
          <cell r="AB1659">
            <v>284286</v>
          </cell>
          <cell r="AC1659" t="str">
            <v>None - Private</v>
          </cell>
          <cell r="AD1659">
            <v>284286</v>
          </cell>
          <cell r="AE1659" t="str">
            <v>Core Commercial</v>
          </cell>
          <cell r="AF1659" t="str">
            <v>Insurance &amp; Financial Services</v>
          </cell>
        </row>
        <row r="1660">
          <cell r="T1660">
            <v>999910286</v>
          </cell>
          <cell r="U1660" t="str">
            <v>ELETROBRAS CGT ELETROSUL - CIA DE GERAÇÃO E TRANSMISSÃO DE ENERGIA ELÉTRICA DO SUL DO BRASIL</v>
          </cell>
          <cell r="V1660">
            <v>284294</v>
          </cell>
          <cell r="W1660" t="str">
            <v>ELETROBRAS CGT ELETROSUL - CIA DE GERAÇÃO E TRANSMISSÃO DE ENERGIA ELÉTRICA DO SUL DO BRASIL</v>
          </cell>
          <cell r="X1660" t="str">
            <v>Existing Principal</v>
          </cell>
          <cell r="Y1660" t="str">
            <v>Exposure Below $1M; Do Not Score</v>
          </cell>
          <cell r="Z1660" t="str">
            <v>UTILITIES, ELECTRIC</v>
          </cell>
          <cell r="AA1660" t="str">
            <v>Brazil</v>
          </cell>
          <cell r="AB1660" t="str">
            <v>BRZ1208</v>
          </cell>
          <cell r="AD1660">
            <v>284294</v>
          </cell>
          <cell r="AE1660" t="str">
            <v>Specialty Commercial</v>
          </cell>
          <cell r="AF1660" t="str">
            <v>Electric, Gas &amp; Water Utilities</v>
          </cell>
        </row>
        <row r="1661">
          <cell r="T1661">
            <v>999910292</v>
          </cell>
          <cell r="U1661" t="str">
            <v>Rago Millwork &amp; Supplies Co. Ltd.</v>
          </cell>
          <cell r="V1661">
            <v>284296</v>
          </cell>
          <cell r="W1661" t="str">
            <v>Rago Millwork &amp; Supplies Co. Ltd.</v>
          </cell>
          <cell r="X1661" t="str">
            <v>Existing Principal</v>
          </cell>
          <cell r="Y1661" t="str">
            <v>Exposure Below $1M; Do Not Score</v>
          </cell>
          <cell r="Z1661" t="str">
            <v>CONSTRUCTION</v>
          </cell>
          <cell r="AA1661" t="str">
            <v>Canada</v>
          </cell>
          <cell r="AB1661" t="str">
            <v>CAN1414</v>
          </cell>
          <cell r="AC1661" t="str">
            <v>None - Private</v>
          </cell>
          <cell r="AD1661">
            <v>284296</v>
          </cell>
          <cell r="AE1661" t="str">
            <v>Core Contract</v>
          </cell>
          <cell r="AF1661" t="str">
            <v>Engineering &amp; Construction</v>
          </cell>
        </row>
        <row r="1662">
          <cell r="T1662">
            <v>999910429</v>
          </cell>
          <cell r="U1662" t="str">
            <v>Steel River Solutions Inc.</v>
          </cell>
          <cell r="V1662">
            <v>284325</v>
          </cell>
          <cell r="W1662" t="str">
            <v>Steel River Solutions Inc.</v>
          </cell>
          <cell r="X1662" t="str">
            <v>Existing Principal</v>
          </cell>
          <cell r="Y1662" t="str">
            <v>Exposure Below $1M; Do Not Score</v>
          </cell>
          <cell r="Z1662" t="str">
            <v>CONSTRUCTION</v>
          </cell>
          <cell r="AA1662" t="str">
            <v>Canada</v>
          </cell>
          <cell r="AB1662" t="str">
            <v>CAN1415</v>
          </cell>
          <cell r="AC1662" t="str">
            <v>None - Private</v>
          </cell>
          <cell r="AD1662">
            <v>284325</v>
          </cell>
          <cell r="AE1662" t="str">
            <v>Core Contract</v>
          </cell>
          <cell r="AF1662" t="str">
            <v>Engineering &amp; Construction</v>
          </cell>
        </row>
        <row r="1663">
          <cell r="T1663">
            <v>999910479</v>
          </cell>
          <cell r="U1663" t="str">
            <v>SunGrid Solutions Inc.</v>
          </cell>
          <cell r="V1663">
            <v>284337</v>
          </cell>
          <cell r="W1663" t="str">
            <v>SunGrid Solutions Inc.</v>
          </cell>
          <cell r="X1663" t="str">
            <v>Existing Principal</v>
          </cell>
          <cell r="Y1663" t="str">
            <v>Exposure Below $1M; Do Not Score</v>
          </cell>
          <cell r="Z1663" t="str">
            <v>CONSTRUCTION</v>
          </cell>
          <cell r="AA1663" t="str">
            <v>Canada</v>
          </cell>
          <cell r="AB1663" t="str">
            <v>CAN1432</v>
          </cell>
          <cell r="AC1663" t="str">
            <v>None - Private</v>
          </cell>
          <cell r="AD1663">
            <v>284337</v>
          </cell>
          <cell r="AE1663" t="str">
            <v>Core Contract</v>
          </cell>
          <cell r="AF1663" t="str">
            <v>Engineering &amp; Construction</v>
          </cell>
        </row>
        <row r="1664">
          <cell r="T1664">
            <v>999910949</v>
          </cell>
          <cell r="U1664" t="str">
            <v>Porter Tanner Associates Incorporated</v>
          </cell>
          <cell r="V1664">
            <v>284424</v>
          </cell>
          <cell r="W1664" t="str">
            <v>Porter Tanner Associates Incorporated</v>
          </cell>
          <cell r="X1664" t="str">
            <v>Existing Principal</v>
          </cell>
          <cell r="Y1664" t="str">
            <v>Exposure Below $1M; Do Not Score</v>
          </cell>
          <cell r="Z1664" t="str">
            <v>CONSTRUCTION</v>
          </cell>
          <cell r="AA1664" t="str">
            <v>Canada</v>
          </cell>
          <cell r="AB1664" t="str">
            <v>CAN1416</v>
          </cell>
          <cell r="AC1664" t="str">
            <v>None - Private</v>
          </cell>
          <cell r="AD1664">
            <v>284424</v>
          </cell>
          <cell r="AE1664" t="str">
            <v>Core Contract</v>
          </cell>
          <cell r="AF1664" t="str">
            <v>Engineering &amp; Construction</v>
          </cell>
        </row>
        <row r="1665">
          <cell r="T1665">
            <v>999911481</v>
          </cell>
          <cell r="U1665" t="str">
            <v>Accurate HD Ltd.</v>
          </cell>
          <cell r="V1665">
            <v>284476</v>
          </cell>
          <cell r="W1665" t="str">
            <v>Accurate HD Ltd.</v>
          </cell>
          <cell r="X1665" t="str">
            <v>Existing Principal</v>
          </cell>
          <cell r="Y1665" t="str">
            <v>Exposure Below $1M; Do Not Score</v>
          </cell>
          <cell r="Z1665" t="str">
            <v>CONSTRUCTION</v>
          </cell>
          <cell r="AA1665" t="str">
            <v>Canada</v>
          </cell>
          <cell r="AB1665" t="str">
            <v>CAN1417</v>
          </cell>
          <cell r="AC1665" t="str">
            <v>None - Private</v>
          </cell>
          <cell r="AD1665">
            <v>284476</v>
          </cell>
          <cell r="AE1665" t="str">
            <v>Core Contract</v>
          </cell>
          <cell r="AF1665" t="str">
            <v>Engineering &amp; Construction</v>
          </cell>
        </row>
        <row r="1666">
          <cell r="T1666">
            <v>999911950</v>
          </cell>
          <cell r="U1666" t="str">
            <v>Gator Concrete and Structure Restoration Partnership</v>
          </cell>
          <cell r="V1666">
            <v>284528</v>
          </cell>
          <cell r="W1666" t="str">
            <v>Gator Concrete and Structure Restoration Partnership</v>
          </cell>
          <cell r="X1666" t="str">
            <v>Existing Principal</v>
          </cell>
          <cell r="Y1666" t="str">
            <v>Exposure Below $1M; Do Not Score</v>
          </cell>
          <cell r="Z1666" t="str">
            <v>CONSTRUCTION</v>
          </cell>
          <cell r="AA1666" t="str">
            <v>Canada</v>
          </cell>
          <cell r="AB1666" t="str">
            <v>CAN1418</v>
          </cell>
          <cell r="AC1666" t="str">
            <v>None - Private</v>
          </cell>
          <cell r="AD1666">
            <v>284528</v>
          </cell>
          <cell r="AE1666" t="str">
            <v>Core Contract</v>
          </cell>
          <cell r="AF1666" t="str">
            <v>Engineering &amp; Construction</v>
          </cell>
        </row>
        <row r="1667">
          <cell r="T1667">
            <v>999912242</v>
          </cell>
          <cell r="U1667" t="str">
            <v>Synagro</v>
          </cell>
          <cell r="V1667">
            <v>284560</v>
          </cell>
          <cell r="W1667" t="str">
            <v>Synagro</v>
          </cell>
          <cell r="X1667" t="str">
            <v>Existing Principal</v>
          </cell>
          <cell r="Y1667" t="str">
            <v>Exposure Below $1M; Do Not Score</v>
          </cell>
          <cell r="Z1667" t="str">
            <v>BUSINESS SERVICES</v>
          </cell>
          <cell r="AA1667" t="str">
            <v>United States</v>
          </cell>
          <cell r="AB1667" t="str">
            <v>CAN1433</v>
          </cell>
          <cell r="AC1667" t="str">
            <v>None - Private</v>
          </cell>
          <cell r="AD1667">
            <v>284560</v>
          </cell>
          <cell r="AE1667" t="str">
            <v>Specialty Commercial</v>
          </cell>
          <cell r="AF1667" t="str">
            <v>BUSINESS SERVICES</v>
          </cell>
        </row>
        <row r="1668">
          <cell r="T1668">
            <v>999912419</v>
          </cell>
          <cell r="U1668" t="str">
            <v xml:space="preserve">Iron Stone Services Ltd. </v>
          </cell>
          <cell r="V1668">
            <v>284586</v>
          </cell>
          <cell r="W1668" t="str">
            <v xml:space="preserve">Iron Stone Services Ltd. </v>
          </cell>
          <cell r="X1668" t="str">
            <v>Existing Principal</v>
          </cell>
          <cell r="Y1668" t="str">
            <v>Exposure Below $1M; Do Not Score</v>
          </cell>
          <cell r="Z1668" t="str">
            <v>CONSTRUCTION</v>
          </cell>
          <cell r="AA1668" t="str">
            <v>Canada</v>
          </cell>
          <cell r="AB1668" t="str">
            <v>CAN1419</v>
          </cell>
          <cell r="AC1668" t="str">
            <v>None - Private</v>
          </cell>
          <cell r="AD1668">
            <v>284586</v>
          </cell>
          <cell r="AE1668" t="str">
            <v>Core Contract</v>
          </cell>
          <cell r="AF1668" t="str">
            <v>Engineering &amp; Construction</v>
          </cell>
        </row>
        <row r="1669">
          <cell r="T1669">
            <v>999912444</v>
          </cell>
          <cell r="U1669" t="str">
            <v>DASD Contracting Inc.</v>
          </cell>
          <cell r="V1669">
            <v>284589</v>
          </cell>
          <cell r="W1669" t="str">
            <v>DASD Contracting Inc.</v>
          </cell>
          <cell r="X1669" t="str">
            <v>Existing Principal</v>
          </cell>
          <cell r="Y1669" t="str">
            <v>Score it</v>
          </cell>
          <cell r="Z1669" t="str">
            <v>CONSTRUCTION</v>
          </cell>
          <cell r="AA1669" t="str">
            <v>Canada</v>
          </cell>
          <cell r="AB1669" t="str">
            <v>CAN1434</v>
          </cell>
          <cell r="AC1669" t="str">
            <v>None - Private</v>
          </cell>
          <cell r="AD1669">
            <v>284589</v>
          </cell>
          <cell r="AE1669" t="str">
            <v>Core Contract</v>
          </cell>
          <cell r="AF1669" t="str">
            <v>Engineering &amp; Construction</v>
          </cell>
        </row>
        <row r="1670">
          <cell r="T1670">
            <v>999912455</v>
          </cell>
          <cell r="U1670" t="str">
            <v>T-Rail Products Inc.</v>
          </cell>
          <cell r="V1670">
            <v>284599</v>
          </cell>
          <cell r="W1670" t="str">
            <v>T-Rail Products Inc.</v>
          </cell>
          <cell r="X1670" t="str">
            <v>Existing Principal</v>
          </cell>
          <cell r="Y1670" t="str">
            <v>Exposure Below $1M; Do Not Score</v>
          </cell>
          <cell r="Z1670" t="str">
            <v>CONSTRUCTION</v>
          </cell>
          <cell r="AA1670" t="str">
            <v>Canada</v>
          </cell>
          <cell r="AB1670" t="str">
            <v>CAN1420</v>
          </cell>
          <cell r="AC1670" t="str">
            <v>None - Private</v>
          </cell>
          <cell r="AD1670">
            <v>284599</v>
          </cell>
          <cell r="AE1670" t="str">
            <v>Core Contract</v>
          </cell>
          <cell r="AF1670" t="str">
            <v>Engineering &amp; Construction</v>
          </cell>
        </row>
        <row r="1671">
          <cell r="T1671">
            <v>999912513</v>
          </cell>
          <cell r="U1671" t="str">
            <v xml:space="preserve">FREIT </v>
          </cell>
          <cell r="V1671">
            <v>284609</v>
          </cell>
          <cell r="W1671" t="str">
            <v>First Real Estate Investment Trust of New Jersey</v>
          </cell>
          <cell r="X1671" t="str">
            <v>Existing Principal</v>
          </cell>
          <cell r="Y1671" t="str">
            <v>Exposure Below $1M; Do Not Score</v>
          </cell>
          <cell r="Z1671" t="str">
            <v>REAL ESTATE INVESTMENT TRUSTS</v>
          </cell>
          <cell r="AA1671" t="str">
            <v>United States</v>
          </cell>
          <cell r="AB1671">
            <v>284609</v>
          </cell>
          <cell r="AC1671" t="str">
            <v>None - Private</v>
          </cell>
          <cell r="AD1671">
            <v>284609</v>
          </cell>
          <cell r="AE1671" t="str">
            <v>Core Commercial</v>
          </cell>
          <cell r="AF1671" t="str">
            <v>Real Estate &amp; REITs</v>
          </cell>
        </row>
        <row r="1672">
          <cell r="T1672">
            <v>999912521</v>
          </cell>
          <cell r="U1672" t="str">
            <v>Constructora Colpatria</v>
          </cell>
          <cell r="V1672">
            <v>284612</v>
          </cell>
          <cell r="W1672" t="str">
            <v>Constructora Colpatria</v>
          </cell>
          <cell r="X1672" t="str">
            <v>Existing Principal</v>
          </cell>
          <cell r="Y1672" t="str">
            <v>Exposure Below $1M; Do Not Score</v>
          </cell>
          <cell r="Z1672" t="str">
            <v>CONSTRUCTION</v>
          </cell>
          <cell r="AA1672" t="str">
            <v>Colombia</v>
          </cell>
          <cell r="AB1672">
            <v>284612</v>
          </cell>
          <cell r="AC1672" t="str">
            <v>None - Private</v>
          </cell>
          <cell r="AD1672">
            <v>284612</v>
          </cell>
          <cell r="AE1672" t="str">
            <v>Specialty Contract</v>
          </cell>
          <cell r="AF1672" t="str">
            <v>Engineering &amp; Construction</v>
          </cell>
        </row>
        <row r="1673">
          <cell r="T1673">
            <v>999912589</v>
          </cell>
          <cell r="U1673" t="str">
            <v>Municipal Enterprises Limited</v>
          </cell>
          <cell r="V1673">
            <v>284629</v>
          </cell>
          <cell r="W1673" t="str">
            <v>Municipal Enterprises Limited</v>
          </cell>
          <cell r="X1673" t="str">
            <v>Existing Principal</v>
          </cell>
          <cell r="Y1673" t="str">
            <v>Exposure Below $1M; Do Not Score</v>
          </cell>
          <cell r="Z1673" t="str">
            <v>CONSTRUCTION</v>
          </cell>
          <cell r="AA1673" t="str">
            <v>Canada</v>
          </cell>
          <cell r="AB1673">
            <v>209481</v>
          </cell>
          <cell r="AC1673" t="str">
            <v>None - Private</v>
          </cell>
          <cell r="AD1673">
            <v>209481</v>
          </cell>
          <cell r="AE1673" t="str">
            <v>Specialty Commercial</v>
          </cell>
          <cell r="AF1673" t="str">
            <v>Engineering &amp; Construction</v>
          </cell>
        </row>
        <row r="1674">
          <cell r="T1674">
            <v>999912654</v>
          </cell>
          <cell r="U1674" t="str">
            <v>TSX Trust Company</v>
          </cell>
          <cell r="V1674">
            <v>284639</v>
          </cell>
          <cell r="W1674" t="str">
            <v>TSX Trust Company</v>
          </cell>
          <cell r="X1674" t="str">
            <v>Existing Principal</v>
          </cell>
          <cell r="Y1674" t="str">
            <v>Exposure Below $1M; Do Not Score</v>
          </cell>
          <cell r="Z1674" t="str">
            <v>FINANCE COMPANIES</v>
          </cell>
          <cell r="AA1674" t="str">
            <v>Canada</v>
          </cell>
          <cell r="AB1674" t="str">
            <v>CAN1435</v>
          </cell>
          <cell r="AC1674" t="str">
            <v>None - Private</v>
          </cell>
          <cell r="AD1674">
            <v>284639</v>
          </cell>
          <cell r="AE1674" t="str">
            <v>Specialty Commercial</v>
          </cell>
          <cell r="AF1674" t="str">
            <v>Insurance &amp; Financial Services</v>
          </cell>
        </row>
        <row r="1675">
          <cell r="T1675">
            <v>999912662</v>
          </cell>
          <cell r="U1675" t="str">
            <v xml:space="preserve">M&amp;M Resources Inc. </v>
          </cell>
          <cell r="V1675">
            <v>284641</v>
          </cell>
          <cell r="W1675" t="str">
            <v xml:space="preserve">M&amp;M Resources Inc. </v>
          </cell>
          <cell r="X1675" t="str">
            <v>Existing Principal</v>
          </cell>
          <cell r="Y1675" t="str">
            <v>Exposure Below $1M; Do Not Score</v>
          </cell>
          <cell r="Z1675" t="str">
            <v>CONSTRUCTION</v>
          </cell>
          <cell r="AA1675" t="str">
            <v>Canada</v>
          </cell>
          <cell r="AB1675" t="str">
            <v>CAN1421</v>
          </cell>
          <cell r="AC1675" t="str">
            <v>None - Private</v>
          </cell>
          <cell r="AD1675">
            <v>284641</v>
          </cell>
          <cell r="AE1675" t="str">
            <v>Core Contract</v>
          </cell>
          <cell r="AF1675" t="str">
            <v>Engineering &amp; Construction</v>
          </cell>
        </row>
        <row r="1676">
          <cell r="T1676">
            <v>999913125</v>
          </cell>
          <cell r="U1676" t="str">
            <v>Total Control Solutions Group Inc.</v>
          </cell>
          <cell r="V1676">
            <v>284713</v>
          </cell>
          <cell r="W1676" t="str">
            <v>Total Control Solutions Group Inc.</v>
          </cell>
          <cell r="X1676" t="str">
            <v>Existing Principal</v>
          </cell>
          <cell r="Y1676" t="str">
            <v>Exposure Below $1M; Do Not Score</v>
          </cell>
          <cell r="Z1676" t="str">
            <v>ELECTRONIC EQUIPMENT</v>
          </cell>
          <cell r="AA1676" t="str">
            <v>Canada</v>
          </cell>
          <cell r="AB1676" t="str">
            <v>CAN1422</v>
          </cell>
          <cell r="AC1676" t="str">
            <v>None - Private</v>
          </cell>
          <cell r="AD1676">
            <v>284713</v>
          </cell>
          <cell r="AE1676" t="str">
            <v>Core Contract</v>
          </cell>
          <cell r="AF1676" t="str">
            <v>Electronics &amp; Semiconductor</v>
          </cell>
        </row>
        <row r="1677">
          <cell r="T1677">
            <v>999913134</v>
          </cell>
          <cell r="U1677" t="str">
            <v>Yuksel Insaat Saudia Co. LTD.</v>
          </cell>
          <cell r="V1677">
            <v>284716</v>
          </cell>
          <cell r="W1677" t="str">
            <v>Yuksel Insaat Saudia Co. LTD.</v>
          </cell>
          <cell r="X1677" t="str">
            <v>Existing Principal</v>
          </cell>
          <cell r="Y1677" t="str">
            <v>Exposure Below $1M; Do Not Score</v>
          </cell>
          <cell r="Z1677" t="str">
            <v>CONSTRUCTION</v>
          </cell>
          <cell r="AA1677" t="str">
            <v>Saudi Arabia</v>
          </cell>
          <cell r="AB1677">
            <v>284716</v>
          </cell>
          <cell r="AC1677" t="str">
            <v>None - Private</v>
          </cell>
          <cell r="AD1677">
            <v>284716</v>
          </cell>
          <cell r="AE1677" t="str">
            <v>Specialty Contract</v>
          </cell>
          <cell r="AF1677" t="str">
            <v>Engineering &amp; Construction</v>
          </cell>
        </row>
        <row r="1678">
          <cell r="T1678">
            <v>999913662</v>
          </cell>
          <cell r="U1678" t="str">
            <v xml:space="preserve">Prophit Management Ltd. </v>
          </cell>
          <cell r="V1678">
            <v>284782</v>
          </cell>
          <cell r="W1678" t="str">
            <v xml:space="preserve">Prophit Management Ltd. </v>
          </cell>
          <cell r="X1678" t="str">
            <v>Existing Principal</v>
          </cell>
          <cell r="Y1678" t="str">
            <v>Exposure Below $1M; Do Not Score</v>
          </cell>
          <cell r="Z1678" t="str">
            <v>CONSTRUCTION</v>
          </cell>
          <cell r="AA1678" t="str">
            <v>Canada</v>
          </cell>
          <cell r="AB1678" t="str">
            <v>CAN1423</v>
          </cell>
          <cell r="AC1678" t="str">
            <v>None - Private</v>
          </cell>
          <cell r="AD1678">
            <v>284782</v>
          </cell>
          <cell r="AE1678" t="str">
            <v>Core Contract</v>
          </cell>
          <cell r="AF1678" t="str">
            <v>Engineering &amp; Construction</v>
          </cell>
        </row>
        <row r="1679">
          <cell r="T1679">
            <v>999913926</v>
          </cell>
          <cell r="U1679" t="str">
            <v>Metro Paving Ltd.</v>
          </cell>
          <cell r="V1679">
            <v>284807</v>
          </cell>
          <cell r="W1679" t="str">
            <v>Metro Paving Ltd.</v>
          </cell>
          <cell r="X1679" t="str">
            <v>Existing Principal</v>
          </cell>
          <cell r="Y1679" t="str">
            <v>Exposure Below $1M; Do Not Score</v>
          </cell>
          <cell r="Z1679" t="str">
            <v>CONSTRUCTION</v>
          </cell>
          <cell r="AA1679" t="str">
            <v>Canada</v>
          </cell>
          <cell r="AB1679" t="str">
            <v>CAN1424</v>
          </cell>
          <cell r="AC1679" t="str">
            <v>None - Private</v>
          </cell>
          <cell r="AD1679">
            <v>284807</v>
          </cell>
          <cell r="AE1679" t="str">
            <v>Core Contract</v>
          </cell>
          <cell r="AF1679" t="str">
            <v>Engineering &amp; Construction</v>
          </cell>
        </row>
        <row r="1680">
          <cell r="T1680">
            <v>999914056</v>
          </cell>
          <cell r="U1680" t="str">
            <v xml:space="preserve">NH Industrial S.A. </v>
          </cell>
          <cell r="V1680">
            <v>284827</v>
          </cell>
          <cell r="W1680" t="str">
            <v xml:space="preserve">NH Industrial S.A. </v>
          </cell>
          <cell r="X1680" t="str">
            <v>Existing Principal</v>
          </cell>
          <cell r="Y1680" t="str">
            <v>Exposure Below $1M; Do Not Score</v>
          </cell>
          <cell r="Z1680" t="str">
            <v>CONSTRUCTION</v>
          </cell>
          <cell r="AA1680" t="str">
            <v>Peru</v>
          </cell>
          <cell r="AB1680">
            <v>284827</v>
          </cell>
          <cell r="AC1680" t="str">
            <v>None - Private</v>
          </cell>
          <cell r="AD1680">
            <v>284827</v>
          </cell>
          <cell r="AE1680" t="str">
            <v>Specialty Contract</v>
          </cell>
          <cell r="AF1680" t="str">
            <v>Engineering &amp; Construction</v>
          </cell>
        </row>
        <row r="1681">
          <cell r="T1681">
            <v>999914227</v>
          </cell>
          <cell r="U1681" t="str">
            <v>Robertson Construction Ltd.</v>
          </cell>
          <cell r="V1681">
            <v>284862</v>
          </cell>
          <cell r="W1681" t="str">
            <v>Robertson Construction Ltd.</v>
          </cell>
          <cell r="X1681" t="str">
            <v>Existing Principal</v>
          </cell>
          <cell r="Y1681" t="str">
            <v>Score it</v>
          </cell>
          <cell r="Z1681" t="str">
            <v>CONSTRUCTION</v>
          </cell>
          <cell r="AA1681" t="str">
            <v>Canada</v>
          </cell>
          <cell r="AB1681" t="str">
            <v>CAN1425</v>
          </cell>
          <cell r="AC1681" t="str">
            <v>None - Private</v>
          </cell>
          <cell r="AD1681">
            <v>284862</v>
          </cell>
          <cell r="AE1681" t="str">
            <v>Core Contract</v>
          </cell>
          <cell r="AF1681" t="str">
            <v>Engineering &amp; Construction</v>
          </cell>
        </row>
        <row r="1682">
          <cell r="T1682">
            <v>999909591</v>
          </cell>
          <cell r="U1682" t="str">
            <v>MV PARTICIPAÇÕES S.A</v>
          </cell>
          <cell r="W1682" t="str">
            <v>MV PARTICIPAÇÕES S.A</v>
          </cell>
          <cell r="X1682" t="str">
            <v>Existing Principal</v>
          </cell>
          <cell r="Y1682" t="str">
            <v>Exposure Below $1M; Do Not Score</v>
          </cell>
          <cell r="Z1682" t="str">
            <v>FINANCE COMPANIES</v>
          </cell>
          <cell r="AA1682" t="str">
            <v>Brazil</v>
          </cell>
          <cell r="AB1682" t="str">
            <v>BRZ1209</v>
          </cell>
          <cell r="AC1682" t="str">
            <v>None - Private</v>
          </cell>
          <cell r="AD1682">
            <v>999909591</v>
          </cell>
          <cell r="AE1682" t="str">
            <v>Specialty Commercial</v>
          </cell>
          <cell r="AF1682" t="str">
            <v>Insurance &amp; Financial Services</v>
          </cell>
        </row>
        <row r="1683">
          <cell r="T1683">
            <v>999877811</v>
          </cell>
          <cell r="U1683" t="str">
            <v>Unirac Investors, LP</v>
          </cell>
          <cell r="V1683">
            <v>260461</v>
          </cell>
          <cell r="W1683" t="str">
            <v>Unirac Investors, LP</v>
          </cell>
          <cell r="X1683" t="str">
            <v>Existing Principal</v>
          </cell>
          <cell r="Y1683" t="str">
            <v>Score it</v>
          </cell>
          <cell r="Z1683" t="str">
            <v>MACHINERY &amp; EQUIPMENT</v>
          </cell>
          <cell r="AA1683" t="str">
            <v>United States</v>
          </cell>
          <cell r="AB1683">
            <v>260461</v>
          </cell>
          <cell r="AC1683" t="str">
            <v>None - Private</v>
          </cell>
          <cell r="AD1683">
            <v>260461</v>
          </cell>
          <cell r="AE1683" t="str">
            <v>Core Commercial</v>
          </cell>
          <cell r="AF1683" t="str">
            <v>Machinery &amp; Industrial</v>
          </cell>
        </row>
        <row r="1684">
          <cell r="T1684">
            <v>999890490</v>
          </cell>
          <cell r="U1684" t="str">
            <v>Archdiocese of Milwaukee</v>
          </cell>
          <cell r="V1684">
            <v>261494</v>
          </cell>
          <cell r="W1684" t="str">
            <v>Archdiocese of Milwaukee</v>
          </cell>
          <cell r="X1684" t="str">
            <v>Existing Principal</v>
          </cell>
          <cell r="Y1684" t="str">
            <v>Exposure Below $1M; Do Not Score</v>
          </cell>
          <cell r="Z1684" t="str">
            <v>Core Commercial - (Corporate) or (Individual, Estate, Probate)</v>
          </cell>
          <cell r="AA1684" t="str">
            <v>United States</v>
          </cell>
          <cell r="AB1684">
            <v>261494</v>
          </cell>
          <cell r="AC1684" t="str">
            <v>None - Private</v>
          </cell>
          <cell r="AD1684">
            <v>261494</v>
          </cell>
          <cell r="AE1684" t="str">
            <v>Core Commercial</v>
          </cell>
          <cell r="AF1684" t="str">
            <v>Unassigned</v>
          </cell>
        </row>
        <row r="1685">
          <cell r="T1685">
            <v>999897006</v>
          </cell>
          <cell r="U1685" t="str">
            <v>Caverion Deutschland GmbH</v>
          </cell>
          <cell r="V1685">
            <v>282343</v>
          </cell>
          <cell r="W1685" t="str">
            <v>Caverion Corporation Oyj</v>
          </cell>
          <cell r="X1685" t="str">
            <v>Existing Principal</v>
          </cell>
          <cell r="Y1685" t="str">
            <v>Score it</v>
          </cell>
          <cell r="Z1685" t="str">
            <v>BUSINESS SERVICES</v>
          </cell>
          <cell r="AA1685" t="str">
            <v>Germany</v>
          </cell>
          <cell r="AB1685" t="str">
            <v>EU1253</v>
          </cell>
          <cell r="AC1685" t="str">
            <v>W60602</v>
          </cell>
          <cell r="AD1685">
            <v>303153</v>
          </cell>
          <cell r="AE1685" t="str">
            <v>Core Commercial</v>
          </cell>
          <cell r="AF1685" t="str">
            <v>BUSINESS SERVICES</v>
          </cell>
        </row>
        <row r="1686">
          <cell r="T1686">
            <v>999923375</v>
          </cell>
          <cell r="U1686" t="str">
            <v>Fayolle Construction Inc.</v>
          </cell>
          <cell r="V1686">
            <v>211162</v>
          </cell>
          <cell r="W1686" t="str">
            <v>Fayolle Canada Inc.</v>
          </cell>
          <cell r="X1686" t="str">
            <v>Existing Principal</v>
          </cell>
          <cell r="Y1686" t="str">
            <v>Exposure Below $1M; Do Not Score</v>
          </cell>
          <cell r="Z1686" t="str">
            <v>UNASSIGNED</v>
          </cell>
          <cell r="AA1686" t="str">
            <v>Canada</v>
          </cell>
          <cell r="AC1686" t="str">
            <v>None - Private</v>
          </cell>
          <cell r="AE1686" t="str">
            <v>Core Contract</v>
          </cell>
          <cell r="AF1686" t="str">
            <v>Engineering &amp; Construction</v>
          </cell>
        </row>
        <row r="1687">
          <cell r="T1687">
            <v>469178532</v>
          </cell>
          <cell r="U1687" t="str">
            <v>Concessionária da Rodovia MG-050 S.A.</v>
          </cell>
          <cell r="V1687">
            <v>191047</v>
          </cell>
          <cell r="W1687" t="str">
            <v>AB CONCESSÕES S.A</v>
          </cell>
          <cell r="X1687" t="str">
            <v>Existing Principal</v>
          </cell>
          <cell r="Y1687" t="str">
            <v>Exposure Below $1M; Do Not Score</v>
          </cell>
          <cell r="Z1687" t="str">
            <v>TRANSPORTATION</v>
          </cell>
          <cell r="AA1687" t="str">
            <v>Brazil</v>
          </cell>
          <cell r="AB1687" t="str">
            <v>BRZ1047</v>
          </cell>
          <cell r="AC1687" t="str">
            <v>None - Private</v>
          </cell>
          <cell r="AD1687">
            <v>300347</v>
          </cell>
          <cell r="AE1687" t="str">
            <v>Specialty Contract</v>
          </cell>
          <cell r="AF1687" t="str">
            <v>Rail, Trucking &amp; Transport Services</v>
          </cell>
        </row>
        <row r="1688">
          <cell r="T1688">
            <v>999920979</v>
          </cell>
          <cell r="U1688" t="str">
            <v>Sparrow Health System</v>
          </cell>
          <cell r="V1688">
            <v>285718</v>
          </cell>
          <cell r="W1688" t="str">
            <v>Sparrow Health System</v>
          </cell>
          <cell r="X1688" t="str">
            <v>Existing Principal</v>
          </cell>
          <cell r="Y1688" t="str">
            <v>Exposure Below $1M; Do Not Score</v>
          </cell>
          <cell r="Z1688" t="str">
            <v>MEDICAL SERVICES</v>
          </cell>
          <cell r="AA1688" t="str">
            <v>United States</v>
          </cell>
          <cell r="AB1688">
            <v>285718</v>
          </cell>
          <cell r="AC1688" t="str">
            <v>None - Private</v>
          </cell>
          <cell r="AD1688">
            <v>285718</v>
          </cell>
          <cell r="AE1688" t="str">
            <v>Core Commercial</v>
          </cell>
          <cell r="AF1688" t="str">
            <v>Hospital &amp; Medical Services</v>
          </cell>
        </row>
        <row r="1689">
          <cell r="T1689">
            <v>999925385</v>
          </cell>
          <cell r="U1689" t="str">
            <v>The Cannon Group, Inc</v>
          </cell>
          <cell r="V1689">
            <v>286229</v>
          </cell>
          <cell r="W1689" t="str">
            <v>The Cannon Group, Inc</v>
          </cell>
          <cell r="X1689" t="str">
            <v>Existing Principal</v>
          </cell>
          <cell r="Y1689" t="str">
            <v>Exposure Below $1M; Do Not Score</v>
          </cell>
          <cell r="Z1689" t="str">
            <v>PLASTIC &amp; RUBBER</v>
          </cell>
          <cell r="AA1689" t="str">
            <v>United States</v>
          </cell>
          <cell r="AB1689">
            <v>286229</v>
          </cell>
          <cell r="AC1689" t="str">
            <v>None - Private</v>
          </cell>
          <cell r="AD1689">
            <v>286229</v>
          </cell>
          <cell r="AE1689" t="str">
            <v>Core Commercial</v>
          </cell>
          <cell r="AF1689" t="str">
            <v>Chemical Industry</v>
          </cell>
        </row>
        <row r="1690">
          <cell r="T1690">
            <v>999924119</v>
          </cell>
          <cell r="U1690" t="str">
            <v>Black Creek Diversified Property Fund Inc.</v>
          </cell>
          <cell r="V1690">
            <v>285612</v>
          </cell>
          <cell r="W1690" t="str">
            <v>Black Creek Diversified Property Operating Partnership LP  (BCP #2)</v>
          </cell>
          <cell r="X1690" t="str">
            <v>Existing Principal</v>
          </cell>
          <cell r="Y1690" t="str">
            <v>Exposure Below $1M; Do Not Score</v>
          </cell>
          <cell r="Z1690" t="str">
            <v>FINANCE NEC</v>
          </cell>
          <cell r="AA1690" t="str">
            <v>United States</v>
          </cell>
          <cell r="AB1690">
            <v>285612</v>
          </cell>
          <cell r="AC1690" t="str">
            <v>None - Private</v>
          </cell>
          <cell r="AD1690">
            <v>285612</v>
          </cell>
          <cell r="AE1690" t="str">
            <v>Core Commercial</v>
          </cell>
          <cell r="AF1690" t="str">
            <v>Insurance &amp; Financial Services</v>
          </cell>
        </row>
        <row r="1691">
          <cell r="T1691">
            <v>999918381</v>
          </cell>
          <cell r="U1691" t="str">
            <v>DEACERO, S.A.P.I. DE C.V.</v>
          </cell>
          <cell r="V1691">
            <v>285394</v>
          </cell>
          <cell r="W1691" t="str">
            <v>DEACERO, S.A.P.I. DE C.V.</v>
          </cell>
          <cell r="X1691" t="str">
            <v>Existing Principal</v>
          </cell>
          <cell r="Y1691" t="str">
            <v>Exposure Below $1M; Do Not Score</v>
          </cell>
          <cell r="Z1691" t="str">
            <v>STEEL &amp; METAL PRODUCTS</v>
          </cell>
          <cell r="AA1691" t="str">
            <v>Mexico</v>
          </cell>
          <cell r="AB1691" t="str">
            <v>MEX1297</v>
          </cell>
          <cell r="AC1691" t="str">
            <v>None - Private</v>
          </cell>
          <cell r="AD1691">
            <v>285394</v>
          </cell>
          <cell r="AE1691" t="str">
            <v>Core Commercial</v>
          </cell>
          <cell r="AF1691" t="str">
            <v>Steel &amp; Metals Manufacturing</v>
          </cell>
        </row>
        <row r="1692">
          <cell r="T1692">
            <v>999923851</v>
          </cell>
          <cell r="U1692" t="str">
            <v>DFS Group</v>
          </cell>
          <cell r="V1692">
            <v>286010</v>
          </cell>
          <cell r="W1692" t="str">
            <v>DFS Group</v>
          </cell>
          <cell r="X1692" t="str">
            <v>Existing Principal</v>
          </cell>
          <cell r="Y1692" t="str">
            <v>Exposure Below $1M; Do Not Score</v>
          </cell>
          <cell r="Z1692" t="str">
            <v>CONSUMER PRODUCTS RETL/WHSL</v>
          </cell>
          <cell r="AA1692" t="str">
            <v>United States</v>
          </cell>
          <cell r="AB1692">
            <v>286010</v>
          </cell>
          <cell r="AC1692" t="str">
            <v>None - Private</v>
          </cell>
          <cell r="AD1692">
            <v>286010</v>
          </cell>
          <cell r="AE1692" t="str">
            <v>Core Commercial</v>
          </cell>
          <cell r="AF1692" t="str">
            <v>Retail</v>
          </cell>
        </row>
        <row r="1693">
          <cell r="T1693">
            <v>999923239</v>
          </cell>
          <cell r="U1693" t="str">
            <v xml:space="preserve">CM Intermediate Co. </v>
          </cell>
          <cell r="V1693">
            <v>286028</v>
          </cell>
          <cell r="W1693" t="str">
            <v xml:space="preserve">CM Intermediate Co. </v>
          </cell>
          <cell r="X1693" t="str">
            <v>Existing Principal</v>
          </cell>
          <cell r="Y1693" t="str">
            <v>Exposure Below $1M; Do Not Score</v>
          </cell>
          <cell r="Z1693" t="str">
            <v>BUSINESS SERVICES</v>
          </cell>
          <cell r="AA1693" t="str">
            <v>United States</v>
          </cell>
          <cell r="AB1693">
            <v>286028</v>
          </cell>
          <cell r="AC1693" t="str">
            <v>None - Private</v>
          </cell>
          <cell r="AD1693">
            <v>286028</v>
          </cell>
          <cell r="AE1693" t="str">
            <v>Core Commercial</v>
          </cell>
          <cell r="AF1693" t="str">
            <v>Business Services</v>
          </cell>
        </row>
        <row r="1694">
          <cell r="T1694">
            <v>999895059</v>
          </cell>
          <cell r="U1694" t="str">
            <v xml:space="preserve">Morsky Industrial Services Ltd. </v>
          </cell>
          <cell r="V1694">
            <v>282130</v>
          </cell>
          <cell r="W1694" t="str">
            <v xml:space="preserve">Morsky Industrial Services Ltd. </v>
          </cell>
          <cell r="X1694" t="str">
            <v>Existing Principal</v>
          </cell>
          <cell r="Y1694" t="str">
            <v>Exposure Below $1M; Do Not Score</v>
          </cell>
          <cell r="Z1694" t="str">
            <v>CONSTRUCTION</v>
          </cell>
          <cell r="AA1694" t="str">
            <v>Canada</v>
          </cell>
          <cell r="AB1694" t="str">
            <v>CAN1472</v>
          </cell>
          <cell r="AC1694" t="str">
            <v>None - Private</v>
          </cell>
          <cell r="AD1694">
            <v>282130</v>
          </cell>
          <cell r="AE1694" t="str">
            <v>Core Contract</v>
          </cell>
          <cell r="AF1694" t="str">
            <v>Engineering &amp; Construction</v>
          </cell>
        </row>
        <row r="1695">
          <cell r="T1695">
            <v>999895567</v>
          </cell>
          <cell r="U1695" t="str">
            <v>CD Construction Drilling Inc.</v>
          </cell>
          <cell r="V1695">
            <v>282187</v>
          </cell>
          <cell r="W1695" t="str">
            <v>CD Construction Drilling Inc.</v>
          </cell>
          <cell r="X1695" t="str">
            <v>Existing Principal</v>
          </cell>
          <cell r="Y1695" t="str">
            <v>Exposure Below $1M; Do Not Score</v>
          </cell>
          <cell r="Z1695" t="str">
            <v>CONSTRUCTION</v>
          </cell>
          <cell r="AA1695" t="str">
            <v>Canada</v>
          </cell>
          <cell r="AB1695" t="str">
            <v>CAN1473</v>
          </cell>
          <cell r="AC1695" t="str">
            <v>None - Private</v>
          </cell>
          <cell r="AD1695">
            <v>282187</v>
          </cell>
          <cell r="AE1695" t="str">
            <v>Core Contract</v>
          </cell>
          <cell r="AF1695" t="str">
            <v>Engineering &amp; Construction</v>
          </cell>
        </row>
        <row r="1696">
          <cell r="T1696">
            <v>999917270</v>
          </cell>
          <cell r="U1696" t="str">
            <v>Scarlet Security Group Ltd.</v>
          </cell>
          <cell r="V1696">
            <v>285259</v>
          </cell>
          <cell r="W1696" t="str">
            <v>Scarlet Security Group Ltd.</v>
          </cell>
          <cell r="X1696" t="str">
            <v>Existing Principal</v>
          </cell>
          <cell r="Y1696" t="str">
            <v>Exposure Below $1M; Do Not Score</v>
          </cell>
          <cell r="Z1696" t="str">
            <v>BUSINESS SERVICES</v>
          </cell>
          <cell r="AA1696" t="str">
            <v>Canada</v>
          </cell>
          <cell r="AB1696" t="str">
            <v>CAN1474</v>
          </cell>
          <cell r="AC1696" t="str">
            <v>None - Private</v>
          </cell>
          <cell r="AD1696">
            <v>285259</v>
          </cell>
          <cell r="AE1696" t="str">
            <v>Core Contract</v>
          </cell>
          <cell r="AF1696" t="str">
            <v>Business Services</v>
          </cell>
        </row>
        <row r="1697">
          <cell r="T1697">
            <v>999919895</v>
          </cell>
          <cell r="U1697" t="str">
            <v>Eng-Con Holdings Ltd.</v>
          </cell>
          <cell r="V1697">
            <v>285578</v>
          </cell>
          <cell r="W1697" t="str">
            <v>Eng-Con Holdings Ltd.</v>
          </cell>
          <cell r="X1697" t="str">
            <v>Existing Principal</v>
          </cell>
          <cell r="Y1697" t="str">
            <v>Exposure Below $1M; Do Not Score</v>
          </cell>
          <cell r="Z1697" t="str">
            <v>CONSTRUCTION</v>
          </cell>
          <cell r="AA1697" t="str">
            <v>Canada</v>
          </cell>
          <cell r="AB1697" t="str">
            <v>CAN1475</v>
          </cell>
          <cell r="AC1697" t="str">
            <v>None - Private</v>
          </cell>
          <cell r="AD1697">
            <v>285578</v>
          </cell>
          <cell r="AE1697" t="str">
            <v>Core Contract</v>
          </cell>
          <cell r="AF1697" t="str">
            <v>Engineering &amp; Construction</v>
          </cell>
        </row>
        <row r="1698">
          <cell r="T1698">
            <v>999923540</v>
          </cell>
          <cell r="U1698" t="str">
            <v>Northern Strands Co. Ltd.</v>
          </cell>
          <cell r="V1698">
            <v>286067</v>
          </cell>
          <cell r="W1698" t="str">
            <v>Northern Strands Co. Ltd.</v>
          </cell>
          <cell r="X1698" t="str">
            <v>Existing Principal</v>
          </cell>
          <cell r="Y1698" t="str">
            <v>Exposure Below $1M; Do Not Score</v>
          </cell>
          <cell r="Z1698" t="str">
            <v>CONSTRUCTION MATERIALS</v>
          </cell>
          <cell r="AA1698" t="str">
            <v>Canada</v>
          </cell>
          <cell r="AB1698" t="str">
            <v>CAN1476</v>
          </cell>
          <cell r="AC1698" t="str">
            <v>None - Private</v>
          </cell>
          <cell r="AD1698">
            <v>286067</v>
          </cell>
          <cell r="AE1698" t="str">
            <v>Core Contract</v>
          </cell>
          <cell r="AF1698" t="str">
            <v>Building Materials</v>
          </cell>
        </row>
        <row r="1699">
          <cell r="T1699">
            <v>195057521</v>
          </cell>
          <cell r="U1699" t="str">
            <v>Washburn &amp; Doughty Associates, Inc.</v>
          </cell>
          <cell r="V1699">
            <v>42759</v>
          </cell>
          <cell r="W1699" t="str">
            <v>Washburn &amp; Doughty Associates, Inc.</v>
          </cell>
          <cell r="X1699" t="str">
            <v>Existing Principal</v>
          </cell>
          <cell r="Y1699" t="str">
            <v>Exposure Below $1M; Do Not Score</v>
          </cell>
          <cell r="Z1699" t="str">
            <v>TRANSPORTATION EQUIPMENT</v>
          </cell>
          <cell r="AA1699" t="str">
            <v>United States</v>
          </cell>
          <cell r="AB1699">
            <v>42759</v>
          </cell>
          <cell r="AC1699" t="str">
            <v>None - Private</v>
          </cell>
          <cell r="AD1699">
            <v>42759</v>
          </cell>
          <cell r="AE1699" t="str">
            <v>Core Contract</v>
          </cell>
          <cell r="AF1699" t="str">
            <v>Automotive / Auto Parts MFG</v>
          </cell>
        </row>
        <row r="1700">
          <cell r="T1700">
            <v>789238732</v>
          </cell>
          <cell r="U1700" t="str">
            <v>Englewood Construction, Inc.</v>
          </cell>
          <cell r="V1700">
            <v>194624</v>
          </cell>
          <cell r="W1700" t="str">
            <v>Englewood Construction, Inc.</v>
          </cell>
          <cell r="X1700" t="str">
            <v>Existing Principal</v>
          </cell>
          <cell r="Y1700" t="str">
            <v>Exposure Below $1M; Do Not Score</v>
          </cell>
          <cell r="Z1700" t="str">
            <v>CONSTRUCTION</v>
          </cell>
          <cell r="AA1700" t="str">
            <v>United States</v>
          </cell>
          <cell r="AB1700">
            <v>194624</v>
          </cell>
          <cell r="AC1700" t="str">
            <v>None - Private</v>
          </cell>
          <cell r="AD1700">
            <v>194624</v>
          </cell>
          <cell r="AE1700" t="str">
            <v>Core Contract</v>
          </cell>
          <cell r="AF1700" t="str">
            <v>Engineering &amp; Construction</v>
          </cell>
        </row>
        <row r="1701">
          <cell r="T1701">
            <v>42161042</v>
          </cell>
          <cell r="U1701" t="str">
            <v>Welldone Inc.</v>
          </cell>
          <cell r="V1701">
            <v>211098</v>
          </cell>
          <cell r="W1701" t="str">
            <v>Welldone Inc.</v>
          </cell>
          <cell r="X1701" t="str">
            <v>Existing Principal</v>
          </cell>
          <cell r="Y1701" t="str">
            <v>Exposure Below $1M; Do Not Score</v>
          </cell>
          <cell r="Z1701" t="str">
            <v>CONSTRUCTION</v>
          </cell>
          <cell r="AA1701" t="str">
            <v>Canada</v>
          </cell>
          <cell r="AB1701" t="str">
            <v>CAN1222</v>
          </cell>
          <cell r="AC1701" t="str">
            <v>None - Private</v>
          </cell>
          <cell r="AD1701">
            <v>301543</v>
          </cell>
          <cell r="AE1701" t="str">
            <v>Core Contract</v>
          </cell>
          <cell r="AF1701" t="str">
            <v>Engineering &amp; Construction</v>
          </cell>
        </row>
        <row r="1702">
          <cell r="T1702">
            <v>999919764</v>
          </cell>
          <cell r="U1702" t="str">
            <v>Online Constructors Ltd.</v>
          </cell>
          <cell r="V1702">
            <v>285560</v>
          </cell>
          <cell r="W1702" t="str">
            <v>Online Constructors Ltd.</v>
          </cell>
          <cell r="X1702" t="str">
            <v>Existing Principal</v>
          </cell>
          <cell r="Y1702" t="str">
            <v>Exposure Below $1M; Do Not Score</v>
          </cell>
          <cell r="Z1702" t="str">
            <v>CONSTRUCTION</v>
          </cell>
          <cell r="AA1702" t="str">
            <v>Canada</v>
          </cell>
          <cell r="AB1702" t="str">
            <v>CAN1466</v>
          </cell>
          <cell r="AC1702" t="str">
            <v>None - Private</v>
          </cell>
          <cell r="AD1702">
            <v>285560</v>
          </cell>
          <cell r="AE1702" t="str">
            <v>Core Contract</v>
          </cell>
          <cell r="AF1702" t="str">
            <v>Engineering &amp; Construction</v>
          </cell>
        </row>
        <row r="1703">
          <cell r="T1703">
            <v>999919784</v>
          </cell>
          <cell r="U1703" t="str">
            <v>North Construction Ltd.</v>
          </cell>
          <cell r="V1703">
            <v>285565</v>
          </cell>
          <cell r="W1703" t="str">
            <v>North Construction Group</v>
          </cell>
          <cell r="X1703" t="str">
            <v>Existing Principal</v>
          </cell>
          <cell r="Y1703" t="str">
            <v>Exposure Below $1M; Do Not Score</v>
          </cell>
          <cell r="Z1703" t="str">
            <v>CONSTRUCTION</v>
          </cell>
          <cell r="AA1703" t="str">
            <v>Canada</v>
          </cell>
          <cell r="AB1703" t="str">
            <v>CAN1467</v>
          </cell>
          <cell r="AC1703" t="str">
            <v>None - Private</v>
          </cell>
          <cell r="AD1703">
            <v>285565</v>
          </cell>
          <cell r="AE1703" t="str">
            <v>Core Contract</v>
          </cell>
          <cell r="AF1703" t="str">
            <v>Engineering &amp; Construction</v>
          </cell>
        </row>
        <row r="1704">
          <cell r="T1704">
            <v>999919927</v>
          </cell>
          <cell r="U1704" t="str">
            <v>JHW Construction Ltd.</v>
          </cell>
          <cell r="V1704">
            <v>285580</v>
          </cell>
          <cell r="W1704" t="str">
            <v>JHW Construction Ltd.</v>
          </cell>
          <cell r="X1704" t="str">
            <v>Existing Principal</v>
          </cell>
          <cell r="Y1704" t="str">
            <v>Exposure Below $1M; Do Not Score</v>
          </cell>
          <cell r="Z1704" t="str">
            <v>CONSTRUCTION</v>
          </cell>
          <cell r="AA1704" t="str">
            <v>Canada</v>
          </cell>
          <cell r="AB1704" t="str">
            <v>CAN1468</v>
          </cell>
          <cell r="AC1704" t="str">
            <v>None - Private</v>
          </cell>
          <cell r="AD1704">
            <v>285580</v>
          </cell>
          <cell r="AE1704" t="str">
            <v>Core Contract</v>
          </cell>
          <cell r="AF1704" t="str">
            <v>Engineering &amp; Construction</v>
          </cell>
        </row>
        <row r="1705">
          <cell r="T1705">
            <v>999920163</v>
          </cell>
          <cell r="U1705" t="str">
            <v>New Line Skateparks Inc.</v>
          </cell>
          <cell r="V1705">
            <v>285611</v>
          </cell>
          <cell r="W1705" t="str">
            <v>New Line Skateparks Inc.</v>
          </cell>
          <cell r="X1705" t="str">
            <v>Existing Principal</v>
          </cell>
          <cell r="Y1705" t="str">
            <v>Score it</v>
          </cell>
          <cell r="Z1705" t="str">
            <v>CONSTRUCTION</v>
          </cell>
          <cell r="AA1705" t="str">
            <v>Canada</v>
          </cell>
          <cell r="AB1705" t="str">
            <v>CAN1469</v>
          </cell>
          <cell r="AC1705" t="str">
            <v>None - Private</v>
          </cell>
          <cell r="AD1705">
            <v>285611</v>
          </cell>
          <cell r="AE1705" t="str">
            <v>Core Contract</v>
          </cell>
          <cell r="AF1705" t="str">
            <v>Engineering &amp; Construction</v>
          </cell>
        </row>
        <row r="1706">
          <cell r="T1706">
            <v>999921144</v>
          </cell>
          <cell r="U1706" t="str">
            <v>Heavy Metal Marine Ltd.</v>
          </cell>
          <cell r="V1706">
            <v>285733</v>
          </cell>
          <cell r="W1706" t="str">
            <v>Heavy Metal Marine Ltd.</v>
          </cell>
          <cell r="X1706" t="str">
            <v>Existing Principal</v>
          </cell>
          <cell r="Y1706" t="str">
            <v>Exposure Below $1M; Do Not Score</v>
          </cell>
          <cell r="Z1706" t="str">
            <v>CONSTRUCTION</v>
          </cell>
          <cell r="AA1706" t="str">
            <v>Canada</v>
          </cell>
          <cell r="AB1706" t="str">
            <v>CAN1470</v>
          </cell>
          <cell r="AC1706" t="str">
            <v>None - Private</v>
          </cell>
          <cell r="AD1706">
            <v>285733</v>
          </cell>
          <cell r="AE1706" t="str">
            <v>Core Contract</v>
          </cell>
          <cell r="AF1706" t="str">
            <v>Engineering &amp; Construction</v>
          </cell>
        </row>
        <row r="1707">
          <cell r="T1707">
            <v>999920067</v>
          </cell>
          <cell r="U1707" t="str">
            <v>Avaya Communication de Colombia S.A.</v>
          </cell>
          <cell r="V1707">
            <v>285596</v>
          </cell>
          <cell r="W1707" t="str">
            <v>Avaya Communication de Colombia S.A.</v>
          </cell>
          <cell r="X1707" t="str">
            <v>Existing Principal</v>
          </cell>
          <cell r="Y1707" t="str">
            <v>Exposure Below $1M; Do Not Score</v>
          </cell>
          <cell r="Z1707" t="str">
            <v>TELEPHONE</v>
          </cell>
          <cell r="AA1707" t="str">
            <v>Colombia</v>
          </cell>
          <cell r="AB1707">
            <v>285596</v>
          </cell>
          <cell r="AC1707" t="str">
            <v>None - Private</v>
          </cell>
          <cell r="AE1707" t="str">
            <v>Specialty Commercial</v>
          </cell>
          <cell r="AF1707" t="str">
            <v>Telecom Equipment &amp; Utility Services</v>
          </cell>
        </row>
        <row r="1708">
          <cell r="T1708">
            <v>999920738</v>
          </cell>
          <cell r="U1708" t="str">
            <v>Viridor Limited</v>
          </cell>
          <cell r="V1708">
            <v>285687</v>
          </cell>
          <cell r="W1708" t="str">
            <v>Viridor Limited</v>
          </cell>
          <cell r="X1708" t="str">
            <v>Existing Principal</v>
          </cell>
          <cell r="Y1708" t="str">
            <v>Score it</v>
          </cell>
          <cell r="Z1708" t="str">
            <v>BUSINESS SERVICES</v>
          </cell>
          <cell r="AA1708" t="str">
            <v>United Kingdom</v>
          </cell>
          <cell r="AB1708" t="str">
            <v>EU1274</v>
          </cell>
          <cell r="AC1708" t="str">
            <v>None - Private</v>
          </cell>
          <cell r="AD1708">
            <v>285687</v>
          </cell>
          <cell r="AE1708" t="str">
            <v>Specialty Commercial</v>
          </cell>
          <cell r="AF1708" t="str">
            <v>Business Services</v>
          </cell>
        </row>
        <row r="1709">
          <cell r="T1709">
            <v>999925682</v>
          </cell>
          <cell r="U1709" t="str">
            <v>Corpac Steel</v>
          </cell>
          <cell r="V1709">
            <v>286268</v>
          </cell>
          <cell r="W1709" t="str">
            <v>Corpac Steel</v>
          </cell>
          <cell r="X1709" t="str">
            <v>Existing Principal</v>
          </cell>
          <cell r="Y1709" t="str">
            <v>Exposure Below $1M; Do Not Score</v>
          </cell>
          <cell r="Z1709" t="str">
            <v>STEEL &amp; METAL PRODUCTS</v>
          </cell>
          <cell r="AA1709" t="str">
            <v>United States</v>
          </cell>
          <cell r="AB1709">
            <v>286268</v>
          </cell>
          <cell r="AC1709" t="str">
            <v>None - Private</v>
          </cell>
          <cell r="AD1709">
            <v>286268</v>
          </cell>
          <cell r="AE1709" t="str">
            <v>Specialty Commercial</v>
          </cell>
          <cell r="AF1709" t="str">
            <v>Steel &amp; Metals Manufacturing</v>
          </cell>
        </row>
        <row r="1710">
          <cell r="T1710">
            <v>999920084</v>
          </cell>
          <cell r="U1710" t="str">
            <v>MV PARTICIPACOES S/A</v>
          </cell>
          <cell r="V1710">
            <v>285598</v>
          </cell>
          <cell r="W1710" t="str">
            <v>MV PARTICIPACOES S/A</v>
          </cell>
          <cell r="X1710" t="str">
            <v>Existing Principal</v>
          </cell>
          <cell r="Y1710" t="str">
            <v>Exposure Below $1M; Do Not Score</v>
          </cell>
          <cell r="Z1710" t="str">
            <v>INVESTMENT MANAGEMENT</v>
          </cell>
          <cell r="AA1710" t="str">
            <v>Brazil</v>
          </cell>
          <cell r="AB1710" t="str">
            <v>BRZ1213</v>
          </cell>
          <cell r="AC1710" t="str">
            <v>None - Private</v>
          </cell>
          <cell r="AD1710">
            <v>285598</v>
          </cell>
          <cell r="AE1710" t="str">
            <v>Specialty Commercial</v>
          </cell>
          <cell r="AF1710" t="str">
            <v>Insurance &amp; Financial Services</v>
          </cell>
        </row>
        <row r="1711">
          <cell r="T1711">
            <v>999921609</v>
          </cell>
          <cell r="U1711" t="str">
            <v>Ferguson Neudorf Glass Inc.</v>
          </cell>
          <cell r="V1711">
            <v>285801</v>
          </cell>
          <cell r="W1711" t="str">
            <v>Ferguson Neudorf Glass Inc.</v>
          </cell>
          <cell r="X1711" t="str">
            <v>Existing Principal</v>
          </cell>
          <cell r="Y1711" t="str">
            <v>Exposure Below $1M; Do Not Score</v>
          </cell>
          <cell r="Z1711" t="str">
            <v>CONSTRUCTION MATERIALS</v>
          </cell>
          <cell r="AA1711" t="str">
            <v>Canada</v>
          </cell>
          <cell r="AB1711">
            <v>285801</v>
          </cell>
          <cell r="AC1711" t="str">
            <v>None - Private</v>
          </cell>
          <cell r="AD1711">
            <v>285801</v>
          </cell>
          <cell r="AE1711" t="str">
            <v>Specialty Contract</v>
          </cell>
          <cell r="AF1711" t="str">
            <v>Building Materials</v>
          </cell>
        </row>
        <row r="1712">
          <cell r="T1712">
            <v>999919937</v>
          </cell>
          <cell r="U1712" t="str">
            <v>Roadbridge Holdings Limited</v>
          </cell>
          <cell r="V1712">
            <v>212015</v>
          </cell>
          <cell r="W1712" t="str">
            <v>ROADBRIDGE LTD</v>
          </cell>
          <cell r="X1712" t="str">
            <v>Existing Principal</v>
          </cell>
          <cell r="Y1712" t="str">
            <v>Exposure Below $1M; Do Not Score</v>
          </cell>
          <cell r="Z1712" t="str">
            <v>CONSTRUCTION</v>
          </cell>
          <cell r="AA1712" t="str">
            <v>Ireland</v>
          </cell>
          <cell r="AB1712" t="str">
            <v>EU1131</v>
          </cell>
          <cell r="AC1712" t="str">
            <v>None - Private</v>
          </cell>
          <cell r="AD1712">
            <v>300305</v>
          </cell>
          <cell r="AE1712" t="str">
            <v>Specialty Contract</v>
          </cell>
          <cell r="AF1712" t="str">
            <v>Engineering &amp; Construction</v>
          </cell>
        </row>
        <row r="1713">
          <cell r="T1713">
            <v>999925156</v>
          </cell>
          <cell r="U1713" t="str">
            <v>Hydro-Québec Industech Inc.</v>
          </cell>
          <cell r="V1713">
            <v>286031</v>
          </cell>
          <cell r="W1713" t="str">
            <v>Stockage d'énergie HQ Inc.</v>
          </cell>
          <cell r="X1713" t="str">
            <v>Existing Principal</v>
          </cell>
          <cell r="Y1713" t="str">
            <v>Exposure Below $1M; Do Not Score</v>
          </cell>
          <cell r="Z1713" t="str">
            <v>UTILITIES NEC</v>
          </cell>
          <cell r="AA1713" t="str">
            <v>Canada</v>
          </cell>
          <cell r="AB1713" t="str">
            <v>CAN1477</v>
          </cell>
          <cell r="AC1713" t="str">
            <v>None - Private</v>
          </cell>
          <cell r="AD1713">
            <v>286031</v>
          </cell>
          <cell r="AE1713" t="str">
            <v>Specialty Contract</v>
          </cell>
          <cell r="AF1713" t="str">
            <v>Electric, Gas &amp; Water Utilities</v>
          </cell>
        </row>
        <row r="1714">
          <cell r="T1714">
            <v>999920443</v>
          </cell>
          <cell r="U1714" t="str">
            <v>L.U. Simon Builders Pty Ltd</v>
          </cell>
          <cell r="V1714">
            <v>285643</v>
          </cell>
          <cell r="W1714" t="str">
            <v>L.U. Simon Builders Pty Ltd</v>
          </cell>
          <cell r="X1714" t="str">
            <v>Existing Principal</v>
          </cell>
          <cell r="Y1714" t="str">
            <v>Exposure Below $1M; Do Not Score</v>
          </cell>
          <cell r="Z1714" t="str">
            <v>CONSTRUCTION</v>
          </cell>
          <cell r="AA1714" t="str">
            <v>Australia</v>
          </cell>
          <cell r="AB1714" t="str">
            <v>APAC1090</v>
          </cell>
          <cell r="AC1714" t="str">
            <v>None - Private</v>
          </cell>
          <cell r="AD1714">
            <v>285643</v>
          </cell>
          <cell r="AE1714" t="str">
            <v>Specialty Contract</v>
          </cell>
          <cell r="AF1714" t="str">
            <v>Engineering &amp; Construction</v>
          </cell>
        </row>
        <row r="1715">
          <cell r="T1715">
            <v>999924892</v>
          </cell>
          <cell r="U1715" t="str">
            <v>Cosan S.A Industria e Comercio</v>
          </cell>
          <cell r="V1715">
            <v>286189</v>
          </cell>
          <cell r="W1715" t="str">
            <v>Cosan S.A Industria e Comercio</v>
          </cell>
          <cell r="X1715" t="str">
            <v>Existing Principal</v>
          </cell>
          <cell r="Y1715" t="str">
            <v>Exposure Below $1M; Do Not Score</v>
          </cell>
          <cell r="Z1715" t="str">
            <v>OIL, GAS &amp; COAL EXPL/PROD</v>
          </cell>
          <cell r="AA1715" t="str">
            <v>Brazil</v>
          </cell>
          <cell r="AB1715">
            <v>286189</v>
          </cell>
          <cell r="AC1715" t="str">
            <v>W38287</v>
          </cell>
          <cell r="AD1715">
            <v>286189</v>
          </cell>
          <cell r="AE1715" t="str">
            <v>Specialty Commercial</v>
          </cell>
          <cell r="AF1715" t="str">
            <v>Oil, Gas &amp; Coal Expl/Prod</v>
          </cell>
        </row>
        <row r="1716">
          <cell r="T1716">
            <v>999922766</v>
          </cell>
          <cell r="U1716" t="str">
            <v>K. H. Group Holdings Limited</v>
          </cell>
          <cell r="V1716">
            <v>285966</v>
          </cell>
          <cell r="W1716" t="str">
            <v>K. H. Group Holdings Limited</v>
          </cell>
          <cell r="X1716" t="str">
            <v>Existing Principal</v>
          </cell>
          <cell r="Y1716" t="str">
            <v>Exposure Below $1M; Do Not Score</v>
          </cell>
          <cell r="Z1716" t="str">
            <v>CONSTRUCTION</v>
          </cell>
          <cell r="AA1716" t="str">
            <v>Hong Kong</v>
          </cell>
          <cell r="AB1716" t="str">
            <v>APAC1092</v>
          </cell>
          <cell r="AC1716" t="str">
            <v>W64412</v>
          </cell>
          <cell r="AD1716">
            <v>285966</v>
          </cell>
          <cell r="AE1716" t="str">
            <v>Specialty Contract</v>
          </cell>
          <cell r="AF1716" t="str">
            <v>Engineering &amp; Construction</v>
          </cell>
        </row>
        <row r="1717">
          <cell r="T1717">
            <v>999910171</v>
          </cell>
          <cell r="U1717" t="str">
            <v>Chancelot Concrete Restoration Ltd.</v>
          </cell>
          <cell r="V1717">
            <v>284273</v>
          </cell>
          <cell r="W1717" t="str">
            <v>Chancelot Concrete Restoration Ltd.</v>
          </cell>
          <cell r="X1717" t="str">
            <v>Existing Principal</v>
          </cell>
          <cell r="Y1717" t="str">
            <v>Score it</v>
          </cell>
          <cell r="Z1717" t="str">
            <v>CONSTRUCTION</v>
          </cell>
          <cell r="AA1717" t="str">
            <v>Canada</v>
          </cell>
          <cell r="AB1717" t="str">
            <v>CAN1478</v>
          </cell>
          <cell r="AC1717" t="str">
            <v>None - Private</v>
          </cell>
          <cell r="AD1717">
            <v>284273</v>
          </cell>
          <cell r="AE1717" t="str">
            <v>Core Contract</v>
          </cell>
          <cell r="AF1717" t="str">
            <v>Engineering &amp; Construction</v>
          </cell>
        </row>
        <row r="1718">
          <cell r="T1718">
            <v>999927931</v>
          </cell>
          <cell r="U1718" t="str">
            <v xml:space="preserve">RBD Construction Ltd. </v>
          </cell>
          <cell r="V1718">
            <v>286520</v>
          </cell>
          <cell r="W1718" t="str">
            <v xml:space="preserve">RBD Construction Ltd. </v>
          </cell>
          <cell r="X1718" t="str">
            <v>Existing Principal</v>
          </cell>
          <cell r="Y1718" t="str">
            <v>Exposure Below $1M; Do Not Score</v>
          </cell>
          <cell r="Z1718" t="str">
            <v>CONSTRUCTION</v>
          </cell>
          <cell r="AA1718" t="str">
            <v>Canada</v>
          </cell>
          <cell r="AB1718" t="str">
            <v>CAN1479</v>
          </cell>
          <cell r="AC1718" t="str">
            <v>None - Private</v>
          </cell>
          <cell r="AD1718">
            <v>286520</v>
          </cell>
          <cell r="AE1718" t="str">
            <v>Core Contract</v>
          </cell>
          <cell r="AF1718" t="str">
            <v>Engineering &amp; Construction</v>
          </cell>
        </row>
        <row r="1719">
          <cell r="T1719">
            <v>999928076</v>
          </cell>
          <cell r="U1719" t="str">
            <v>JRoss Construction &amp; Landscaping Ltd.</v>
          </cell>
          <cell r="V1719">
            <v>286530</v>
          </cell>
          <cell r="W1719" t="str">
            <v>JRoss Construction &amp; Landscaping Ltd.</v>
          </cell>
          <cell r="X1719" t="str">
            <v>Existing Principal</v>
          </cell>
          <cell r="Y1719" t="str">
            <v>Exposure Below $1M; Do Not Score</v>
          </cell>
          <cell r="Z1719" t="str">
            <v>CONSTRUCTION</v>
          </cell>
          <cell r="AA1719" t="str">
            <v>Canada</v>
          </cell>
          <cell r="AB1719" t="str">
            <v>CAN1480</v>
          </cell>
          <cell r="AC1719" t="str">
            <v>None - Private</v>
          </cell>
          <cell r="AD1719">
            <v>286530</v>
          </cell>
          <cell r="AE1719" t="str">
            <v>Core Contract</v>
          </cell>
          <cell r="AF1719" t="str">
            <v>Engineering &amp; Construction</v>
          </cell>
        </row>
        <row r="1720">
          <cell r="T1720">
            <v>999928395</v>
          </cell>
          <cell r="U1720" t="str">
            <v xml:space="preserve">Scorpion Construction Ltd. </v>
          </cell>
          <cell r="V1720">
            <v>286559</v>
          </cell>
          <cell r="W1720" t="str">
            <v xml:space="preserve">Scorpion Construction Ltd. </v>
          </cell>
          <cell r="X1720" t="str">
            <v>Existing Principal</v>
          </cell>
          <cell r="Y1720" t="str">
            <v>Exposure Below $1M; Do Not Score</v>
          </cell>
          <cell r="Z1720" t="str">
            <v>CONSTRUCTION</v>
          </cell>
          <cell r="AA1720" t="str">
            <v>Canada</v>
          </cell>
          <cell r="AB1720" t="str">
            <v>CAN1481</v>
          </cell>
          <cell r="AC1720" t="str">
            <v>None - Private</v>
          </cell>
          <cell r="AD1720">
            <v>286559</v>
          </cell>
          <cell r="AE1720" t="str">
            <v>Core Contract</v>
          </cell>
          <cell r="AF1720" t="str">
            <v>Engineering &amp; Construction</v>
          </cell>
        </row>
        <row r="1721">
          <cell r="T1721">
            <v>999929487</v>
          </cell>
          <cell r="U1721" t="str">
            <v>Kidco Construction Ltd.</v>
          </cell>
          <cell r="V1721">
            <v>286672</v>
          </cell>
          <cell r="W1721" t="str">
            <v>Kidco Construction Ltd.</v>
          </cell>
          <cell r="X1721" t="str">
            <v>Existing Principal</v>
          </cell>
          <cell r="Y1721" t="str">
            <v>Exposure Below $1M; Do Not Score</v>
          </cell>
          <cell r="Z1721" t="str">
            <v>CONSTRUCTION</v>
          </cell>
          <cell r="AA1721" t="str">
            <v>Canada</v>
          </cell>
          <cell r="AB1721" t="str">
            <v>CAN1482</v>
          </cell>
          <cell r="AC1721" t="str">
            <v>None - Private</v>
          </cell>
          <cell r="AD1721">
            <v>286672</v>
          </cell>
          <cell r="AE1721" t="str">
            <v>Core Contract</v>
          </cell>
          <cell r="AF1721" t="str">
            <v>Engineering &amp; Construction</v>
          </cell>
        </row>
        <row r="1722">
          <cell r="T1722">
            <v>999930064</v>
          </cell>
          <cell r="U1722" t="str">
            <v>Knelsen Sand &amp; Gravel Ltd.</v>
          </cell>
          <cell r="V1722">
            <v>286730</v>
          </cell>
          <cell r="W1722" t="str">
            <v>Knelsen Sand &amp; Gravel Ltd.</v>
          </cell>
          <cell r="X1722" t="str">
            <v>Existing Principal</v>
          </cell>
          <cell r="Y1722" t="str">
            <v>Exposure Below $1M; Do Not Score</v>
          </cell>
          <cell r="Z1722" t="str">
            <v>CONSTRUCTION</v>
          </cell>
          <cell r="AA1722" t="str">
            <v>Canada</v>
          </cell>
          <cell r="AB1722" t="str">
            <v>CAN1483</v>
          </cell>
          <cell r="AC1722" t="str">
            <v>None - Private</v>
          </cell>
          <cell r="AD1722">
            <v>286730</v>
          </cell>
          <cell r="AE1722" t="str">
            <v>Core Contract</v>
          </cell>
          <cell r="AF1722" t="str">
            <v>Engineering &amp; Construction</v>
          </cell>
        </row>
        <row r="1723">
          <cell r="T1723">
            <v>999930646</v>
          </cell>
          <cell r="U1723" t="str">
            <v xml:space="preserve">Shasta Systems Limited o/a Meditek Industries </v>
          </cell>
          <cell r="V1723">
            <v>286784</v>
          </cell>
          <cell r="W1723" t="str">
            <v xml:space="preserve">Shasta Systems Limited o/a Meditek Industries </v>
          </cell>
          <cell r="X1723" t="str">
            <v>Existing Principal</v>
          </cell>
          <cell r="Y1723" t="str">
            <v>Exposure Below $1M; Do Not Score</v>
          </cell>
          <cell r="Z1723" t="str">
            <v>CONSTRUCTION</v>
          </cell>
          <cell r="AA1723" t="str">
            <v>Canada</v>
          </cell>
          <cell r="AB1723" t="str">
            <v>CAN1484</v>
          </cell>
          <cell r="AC1723" t="str">
            <v>None - Private</v>
          </cell>
          <cell r="AD1723">
            <v>286784</v>
          </cell>
          <cell r="AE1723" t="str">
            <v>Core Contract</v>
          </cell>
          <cell r="AF1723" t="str">
            <v>Engineering &amp; Construction</v>
          </cell>
        </row>
        <row r="1724">
          <cell r="T1724">
            <v>999931548</v>
          </cell>
          <cell r="U1724" t="str">
            <v xml:space="preserve">Paramount Services Ltd. </v>
          </cell>
          <cell r="V1724">
            <v>286870</v>
          </cell>
          <cell r="W1724" t="str">
            <v xml:space="preserve">Paramount Services Ltd. </v>
          </cell>
          <cell r="X1724" t="str">
            <v>Existing Principal</v>
          </cell>
          <cell r="Y1724" t="str">
            <v>Exposure Below $1M; Do Not Score</v>
          </cell>
          <cell r="Z1724" t="str">
            <v>CONSTRUCTION</v>
          </cell>
          <cell r="AA1724" t="str">
            <v>Canada</v>
          </cell>
          <cell r="AB1724" t="str">
            <v>CAN1485</v>
          </cell>
          <cell r="AC1724" t="str">
            <v>None - Private</v>
          </cell>
          <cell r="AD1724">
            <v>286870</v>
          </cell>
          <cell r="AE1724" t="str">
            <v>Core Contract</v>
          </cell>
          <cell r="AF1724" t="str">
            <v>Engineering &amp; Construction</v>
          </cell>
        </row>
        <row r="1725">
          <cell r="T1725">
            <v>626480512</v>
          </cell>
          <cell r="U1725" t="str">
            <v>Belle Tire Distributors, Inc.</v>
          </cell>
          <cell r="V1725">
            <v>186808</v>
          </cell>
          <cell r="W1725" t="str">
            <v>Belle Tire Distributors, Inc.</v>
          </cell>
          <cell r="X1725" t="str">
            <v>Existing Principal</v>
          </cell>
          <cell r="Y1725" t="str">
            <v>Exposure Below $1M; Do Not Score</v>
          </cell>
          <cell r="Z1725" t="str">
            <v>Core Commercial - (Corporate) or (Individual, Estate, Probate)</v>
          </cell>
          <cell r="AA1725" t="str">
            <v>United States</v>
          </cell>
          <cell r="AB1725">
            <v>186808</v>
          </cell>
          <cell r="AC1725" t="str">
            <v>None - Private</v>
          </cell>
          <cell r="AD1725">
            <v>186808</v>
          </cell>
          <cell r="AE1725" t="str">
            <v>Core Commercial</v>
          </cell>
          <cell r="AF1725" t="str">
            <v>Chemical Industry</v>
          </cell>
        </row>
        <row r="1726">
          <cell r="T1726">
            <v>999867366</v>
          </cell>
          <cell r="U1726" t="str">
            <v>Kansas City Art Institute</v>
          </cell>
          <cell r="V1726">
            <v>259548</v>
          </cell>
          <cell r="W1726" t="str">
            <v>Kansas City Art Institute</v>
          </cell>
          <cell r="X1726" t="str">
            <v>Existing Principal</v>
          </cell>
          <cell r="Y1726" t="str">
            <v>Exposure Below $1M; Do Not Score</v>
          </cell>
          <cell r="Z1726" t="str">
            <v>Core Commercial - (Corporate) or (Individual, Estate, Probate)</v>
          </cell>
          <cell r="AA1726" t="str">
            <v>United States</v>
          </cell>
          <cell r="AB1726">
            <v>259548</v>
          </cell>
          <cell r="AC1726" t="str">
            <v>None - Private</v>
          </cell>
          <cell r="AD1726">
            <v>259548</v>
          </cell>
          <cell r="AE1726" t="str">
            <v>Core Commercial</v>
          </cell>
          <cell r="AF1726" t="str">
            <v>Unassigned</v>
          </cell>
        </row>
        <row r="1727">
          <cell r="T1727">
            <v>999927878</v>
          </cell>
          <cell r="U1727" t="str">
            <v>Raising Canes Restaurants, LLC</v>
          </cell>
          <cell r="V1727">
            <v>286515</v>
          </cell>
          <cell r="W1727" t="str">
            <v>Raising Canes Restaurants, LLC</v>
          </cell>
          <cell r="X1727" t="str">
            <v>Existing Principal</v>
          </cell>
          <cell r="Y1727" t="str">
            <v>Score it</v>
          </cell>
          <cell r="Z1727" t="str">
            <v>HOTELS &amp; RESTAURANTS</v>
          </cell>
          <cell r="AA1727" t="str">
            <v>United States</v>
          </cell>
          <cell r="AB1727">
            <v>286515</v>
          </cell>
          <cell r="AC1727" t="str">
            <v>None - Private</v>
          </cell>
          <cell r="AD1727">
            <v>286515</v>
          </cell>
          <cell r="AE1727" t="str">
            <v>Core Commercial</v>
          </cell>
          <cell r="AF1727" t="str">
            <v>Hospitality &amp; Gaming</v>
          </cell>
        </row>
        <row r="1728">
          <cell r="T1728">
            <v>999929236</v>
          </cell>
          <cell r="U1728" t="str">
            <v>Mitsubishi Heavy Industries Engineering Ltd</v>
          </cell>
          <cell r="V1728">
            <v>286638</v>
          </cell>
          <cell r="W1728" t="str">
            <v>Mitsubishi Heavy Industries, Ltd.</v>
          </cell>
          <cell r="X1728" t="str">
            <v>Existing Principal</v>
          </cell>
          <cell r="Y1728" t="str">
            <v>Exposure Below $1M; Do Not Score</v>
          </cell>
          <cell r="Z1728" t="str">
            <v>MACHINERY &amp; EQUIPMENT</v>
          </cell>
          <cell r="AA1728" t="str">
            <v>Japan</v>
          </cell>
          <cell r="AB1728" t="str">
            <v>APAC1094</v>
          </cell>
          <cell r="AC1728" t="str">
            <v>G10006</v>
          </cell>
          <cell r="AD1728">
            <v>286638</v>
          </cell>
          <cell r="AE1728" t="str">
            <v>Specialty Contract</v>
          </cell>
          <cell r="AF1728" t="str">
            <v>Machinery &amp; Industrial</v>
          </cell>
        </row>
        <row r="1729">
          <cell r="T1729">
            <v>999930697</v>
          </cell>
          <cell r="U1729" t="str">
            <v>YCI Methanol One, LLC</v>
          </cell>
          <cell r="V1729">
            <v>286791</v>
          </cell>
          <cell r="W1729" t="str">
            <v>YCI Methanol One, LLC</v>
          </cell>
          <cell r="X1729" t="str">
            <v>Existing Principal</v>
          </cell>
          <cell r="Y1729" t="str">
            <v>Exposure Below $1M; Do Not Score</v>
          </cell>
          <cell r="Z1729" t="str">
            <v>CHEMICALS</v>
          </cell>
          <cell r="AA1729" t="str">
            <v>United States</v>
          </cell>
          <cell r="AB1729">
            <v>286791</v>
          </cell>
          <cell r="AC1729" t="str">
            <v>None - Private</v>
          </cell>
          <cell r="AD1729">
            <v>286791</v>
          </cell>
          <cell r="AE1729" t="str">
            <v>Core Commercial</v>
          </cell>
          <cell r="AF1729" t="str">
            <v>Chemical Industry</v>
          </cell>
        </row>
        <row r="1730">
          <cell r="T1730">
            <v>999930789</v>
          </cell>
          <cell r="U1730" t="str">
            <v>Intercor (Przedsiębiorstwo Usług Technicznych INTERCOR Sp. z o.o.)</v>
          </cell>
          <cell r="V1730">
            <v>286799</v>
          </cell>
          <cell r="W1730" t="str">
            <v>Intercor (Przedsiębiorstwo Usług Technicznych INTERCOR Sp. z o.o.)</v>
          </cell>
          <cell r="X1730" t="str">
            <v>Existing Principal</v>
          </cell>
          <cell r="Y1730" t="str">
            <v>Score it</v>
          </cell>
          <cell r="Z1730" t="str">
            <v>CONSTRUCTION</v>
          </cell>
          <cell r="AA1730" t="str">
            <v>Poland</v>
          </cell>
          <cell r="AB1730" t="str">
            <v>EU1275</v>
          </cell>
          <cell r="AC1730" t="str">
            <v>None - Private</v>
          </cell>
          <cell r="AD1730">
            <v>286799</v>
          </cell>
          <cell r="AE1730" t="str">
            <v>Specialty Contract</v>
          </cell>
          <cell r="AF1730" t="str">
            <v>Engineering &amp; Construction</v>
          </cell>
        </row>
        <row r="1731">
          <cell r="T1731">
            <v>999930752</v>
          </cell>
          <cell r="U1731" t="str">
            <v>Colombia Movil SA (Tigo)</v>
          </cell>
          <cell r="V1731">
            <v>286648</v>
          </cell>
          <cell r="W1731" t="str">
            <v xml:space="preserve">UNE </v>
          </cell>
          <cell r="X1731" t="str">
            <v>Existing Principal</v>
          </cell>
          <cell r="Y1731" t="str">
            <v>Exposure Below $1M; Do Not Score</v>
          </cell>
          <cell r="Z1731" t="str">
            <v>TELEPHONE</v>
          </cell>
          <cell r="AA1731" t="str">
            <v>Colombia</v>
          </cell>
          <cell r="AB1731">
            <v>286648</v>
          </cell>
          <cell r="AC1731" t="str">
            <v>None - Private</v>
          </cell>
          <cell r="AD1731">
            <v>286648</v>
          </cell>
          <cell r="AE1731" t="str">
            <v>Specialty Contract</v>
          </cell>
          <cell r="AF1731" t="str">
            <v>Telecom Equipment &amp; Utility Services</v>
          </cell>
        </row>
        <row r="1732">
          <cell r="T1732">
            <v>999926637</v>
          </cell>
          <cell r="U1732" t="str">
            <v xml:space="preserve">Jacur S.A.S. </v>
          </cell>
          <cell r="V1732">
            <v>286380</v>
          </cell>
          <cell r="W1732" t="str">
            <v>Jacur S.A.S</v>
          </cell>
          <cell r="X1732" t="str">
            <v>Existing Principal</v>
          </cell>
          <cell r="Y1732" t="str">
            <v>Exposure Below $1M; Do Not Score</v>
          </cell>
          <cell r="Z1732" t="str">
            <v>CONSTRUCTION</v>
          </cell>
          <cell r="AA1732" t="str">
            <v>Colombia</v>
          </cell>
          <cell r="AB1732">
            <v>286380</v>
          </cell>
          <cell r="AC1732" t="str">
            <v>None - Private</v>
          </cell>
          <cell r="AD1732">
            <v>286380</v>
          </cell>
          <cell r="AE1732" t="str">
            <v>Specialty Contract</v>
          </cell>
          <cell r="AF1732" t="str">
            <v>Engineering &amp; Construction</v>
          </cell>
        </row>
        <row r="1733">
          <cell r="T1733">
            <v>999926665</v>
          </cell>
          <cell r="U1733" t="str">
            <v xml:space="preserve">Valores y Contratos S.A. </v>
          </cell>
          <cell r="V1733">
            <v>286384</v>
          </cell>
          <cell r="W1733" t="str">
            <v xml:space="preserve">Valores y Contratos S.A. </v>
          </cell>
          <cell r="X1733" t="str">
            <v>Existing Principal</v>
          </cell>
          <cell r="Y1733" t="str">
            <v>Exposure Below $1M; Do Not Score</v>
          </cell>
          <cell r="Z1733" t="str">
            <v>CONSTRUCTION</v>
          </cell>
          <cell r="AA1733" t="str">
            <v>Colombia</v>
          </cell>
          <cell r="AB1733">
            <v>286384</v>
          </cell>
          <cell r="AC1733" t="str">
            <v>None - Private</v>
          </cell>
          <cell r="AD1733">
            <v>286384</v>
          </cell>
          <cell r="AE1733" t="str">
            <v>Specialty Contract</v>
          </cell>
          <cell r="AF1733" t="str">
            <v>Engineering &amp; Construction</v>
          </cell>
        </row>
        <row r="1734">
          <cell r="T1734">
            <v>999928669</v>
          </cell>
          <cell r="U1734" t="str">
            <v>Keolis S.A.</v>
          </cell>
          <cell r="V1734">
            <v>286581</v>
          </cell>
          <cell r="W1734" t="str">
            <v>Keolis, S.A.</v>
          </cell>
          <cell r="X1734" t="str">
            <v>Existing Principal</v>
          </cell>
          <cell r="Y1734" t="str">
            <v>Exposure Below $1M; Do Not Score</v>
          </cell>
          <cell r="Z1734" t="str">
            <v>TRANSPORTATION</v>
          </cell>
          <cell r="AA1734" t="str">
            <v>France</v>
          </cell>
          <cell r="AB1734" t="str">
            <v>CAN1497</v>
          </cell>
          <cell r="AC1734" t="str">
            <v>None - Private</v>
          </cell>
          <cell r="AD1734">
            <v>286581</v>
          </cell>
          <cell r="AE1734" t="str">
            <v>Specialty Contract</v>
          </cell>
          <cell r="AF1734" t="str">
            <v>Rail, Trucking &amp; Transport Services</v>
          </cell>
        </row>
        <row r="1735">
          <cell r="T1735">
            <v>999879263</v>
          </cell>
          <cell r="U1735" t="str">
            <v>Milgard Windows and Doors</v>
          </cell>
          <cell r="V1735">
            <v>260574</v>
          </cell>
          <cell r="W1735" t="str">
            <v>MI Windows and Doors LLC</v>
          </cell>
          <cell r="X1735" t="str">
            <v>Existing Principal</v>
          </cell>
          <cell r="Y1735" t="str">
            <v>Exposure Below $1M; Do Not Score</v>
          </cell>
          <cell r="Z1735" t="str">
            <v>Core Commercial - (Corporate) or (Individual, Estate, Probate)</v>
          </cell>
          <cell r="AA1735" t="str">
            <v>United States</v>
          </cell>
          <cell r="AB1735">
            <v>260574</v>
          </cell>
          <cell r="AC1735" t="str">
            <v>None - Private</v>
          </cell>
          <cell r="AD1735">
            <v>260574</v>
          </cell>
          <cell r="AE1735" t="str">
            <v>Core Commercial</v>
          </cell>
          <cell r="AF1735" t="str">
            <v>Building Materials</v>
          </cell>
        </row>
        <row r="1736">
          <cell r="T1736">
            <v>999927412</v>
          </cell>
          <cell r="U1736" t="str">
            <v>MOSAIC FERTILIZANTES DO BRASIL LTDA.</v>
          </cell>
          <cell r="V1736">
            <v>286466</v>
          </cell>
          <cell r="W1736" t="str">
            <v>MOSAIC FERTILIZANTES DO BRASIL LTDA.</v>
          </cell>
          <cell r="X1736" t="str">
            <v>Existing Principal</v>
          </cell>
          <cell r="Y1736" t="str">
            <v>Exposure Below $1M; Do Not Score</v>
          </cell>
          <cell r="Z1736" t="str">
            <v>AGRICULTURE</v>
          </cell>
          <cell r="AA1736" t="str">
            <v>Brazil</v>
          </cell>
          <cell r="AB1736" t="str">
            <v>BRZ1214</v>
          </cell>
          <cell r="AC1736" t="str">
            <v>None - Private</v>
          </cell>
          <cell r="AD1736">
            <v>286466</v>
          </cell>
          <cell r="AE1736" t="str">
            <v>Specialty Commercial</v>
          </cell>
          <cell r="AF1736" t="str">
            <v>Food Processing &amp; Distribution</v>
          </cell>
        </row>
        <row r="1737">
          <cell r="T1737">
            <v>999930835</v>
          </cell>
          <cell r="U1737" t="str">
            <v>FOXCONN BRASIL INDUSTRIA E COMERCIO LTDA</v>
          </cell>
          <cell r="V1737">
            <v>286803</v>
          </cell>
          <cell r="W1737" t="str">
            <v>FOXCONN BRASIL INDUSTRIA E COMERCIO LTDA</v>
          </cell>
          <cell r="X1737" t="str">
            <v>Existing Principal</v>
          </cell>
          <cell r="Y1737" t="str">
            <v>Exposure Below $1M; Do Not Score</v>
          </cell>
          <cell r="Z1737" t="str">
            <v>ELECTRONIC EQUIPMENT</v>
          </cell>
          <cell r="AA1737" t="str">
            <v>Brazil</v>
          </cell>
          <cell r="AB1737" t="str">
            <v>BRZ1215</v>
          </cell>
          <cell r="AC1737" t="str">
            <v>None - Private</v>
          </cell>
          <cell r="AD1737">
            <v>286803</v>
          </cell>
          <cell r="AE1737" t="str">
            <v>Specialty Contract</v>
          </cell>
          <cell r="AF1737" t="str">
            <v>Electronics &amp; Semiconductor</v>
          </cell>
        </row>
        <row r="1738">
          <cell r="T1738">
            <v>999927915</v>
          </cell>
          <cell r="U1738" t="str">
            <v>IEM Industrial Electric Mfg. (Canada) Inc.</v>
          </cell>
          <cell r="V1738">
            <v>286519</v>
          </cell>
          <cell r="W1738" t="str">
            <v>IEM Industrial Electric Mfg. (Canada) Inc.</v>
          </cell>
          <cell r="X1738" t="str">
            <v>Existing Principal</v>
          </cell>
          <cell r="Y1738" t="str">
            <v>Exposure Below $1M; Do Not Score</v>
          </cell>
          <cell r="Z1738" t="str">
            <v>ELECTRONIC EQUIPMENT</v>
          </cell>
          <cell r="AA1738" t="str">
            <v>Canada</v>
          </cell>
          <cell r="AB1738" t="str">
            <v>CAN1486</v>
          </cell>
          <cell r="AC1738" t="str">
            <v>None - Private</v>
          </cell>
          <cell r="AD1738">
            <v>286519</v>
          </cell>
          <cell r="AE1738" t="str">
            <v>Core Contract</v>
          </cell>
          <cell r="AF1738" t="str">
            <v>Electronics &amp; Semiconductor</v>
          </cell>
        </row>
        <row r="1739">
          <cell r="T1739">
            <v>999929197</v>
          </cell>
          <cell r="U1739" t="str">
            <v>Day-View Electric Inc.</v>
          </cell>
          <cell r="V1739">
            <v>286636</v>
          </cell>
          <cell r="W1739" t="str">
            <v>Day-View Electric Inc.</v>
          </cell>
          <cell r="X1739" t="str">
            <v>Existing Principal</v>
          </cell>
          <cell r="Y1739" t="str">
            <v>Exposure Below $1M; Do Not Score</v>
          </cell>
          <cell r="Z1739" t="str">
            <v>CONSTRUCTION</v>
          </cell>
          <cell r="AA1739" t="str">
            <v>Canada</v>
          </cell>
          <cell r="AB1739" t="str">
            <v>CAN1488</v>
          </cell>
          <cell r="AC1739" t="str">
            <v>None - Private</v>
          </cell>
          <cell r="AD1739">
            <v>286636</v>
          </cell>
          <cell r="AE1739" t="str">
            <v>Core Contract</v>
          </cell>
          <cell r="AF1739" t="str">
            <v>Engineering &amp; Construction</v>
          </cell>
        </row>
        <row r="1740">
          <cell r="T1740">
            <v>999931649</v>
          </cell>
          <cell r="U1740" t="str">
            <v>Weston Wood Solutions Inc.</v>
          </cell>
          <cell r="V1740">
            <v>286876</v>
          </cell>
          <cell r="W1740" t="str">
            <v>Weston Wood Solutions Inc.</v>
          </cell>
          <cell r="X1740" t="str">
            <v>Existing Principal</v>
          </cell>
          <cell r="Y1740" t="str">
            <v>Score it</v>
          </cell>
          <cell r="Z1740" t="str">
            <v>CONSTRUCTION MATERIALS</v>
          </cell>
          <cell r="AA1740" t="str">
            <v>Canada</v>
          </cell>
          <cell r="AB1740" t="str">
            <v>CAN1490</v>
          </cell>
          <cell r="AC1740" t="str">
            <v>None - Private</v>
          </cell>
          <cell r="AD1740">
            <v>286876</v>
          </cell>
          <cell r="AE1740" t="str">
            <v>Specialty Commercial</v>
          </cell>
          <cell r="AF1740" t="str">
            <v>Building Materials</v>
          </cell>
        </row>
        <row r="1741">
          <cell r="T1741">
            <v>999931727</v>
          </cell>
          <cell r="U1741" t="str">
            <v>R. &amp; D. Construction Limited</v>
          </cell>
          <cell r="V1741">
            <v>286884</v>
          </cell>
          <cell r="W1741" t="str">
            <v>R. &amp; D. Construction Limited</v>
          </cell>
          <cell r="X1741" t="str">
            <v>Existing Principal</v>
          </cell>
          <cell r="Y1741" t="str">
            <v>Exposure Below $1M; Do Not Score</v>
          </cell>
          <cell r="Z1741" t="str">
            <v>CONSTRUCTION</v>
          </cell>
          <cell r="AA1741" t="str">
            <v>Canada</v>
          </cell>
          <cell r="AB1741" t="str">
            <v>CAN1491</v>
          </cell>
          <cell r="AC1741" t="str">
            <v>None - Private</v>
          </cell>
          <cell r="AD1741">
            <v>286884</v>
          </cell>
          <cell r="AE1741" t="str">
            <v>Core Contract</v>
          </cell>
          <cell r="AF1741" t="str">
            <v>Engineering &amp; Construction</v>
          </cell>
        </row>
        <row r="1742">
          <cell r="T1742">
            <v>999927002</v>
          </cell>
          <cell r="U1742" t="str">
            <v>Prime Engineering Limited</v>
          </cell>
          <cell r="V1742">
            <v>286422</v>
          </cell>
          <cell r="W1742" t="str">
            <v>Prime Engineering Limited</v>
          </cell>
          <cell r="X1742" t="str">
            <v>Existing Principal</v>
          </cell>
          <cell r="Y1742" t="str">
            <v>Exposure Below $1M; Do Not Score</v>
          </cell>
          <cell r="Z1742" t="str">
            <v>CONSTRUCTION</v>
          </cell>
          <cell r="AA1742" t="str">
            <v>Canada</v>
          </cell>
          <cell r="AB1742" t="str">
            <v>CAN1492</v>
          </cell>
          <cell r="AC1742" t="str">
            <v>None - Private</v>
          </cell>
          <cell r="AD1742">
            <v>286422</v>
          </cell>
          <cell r="AE1742" t="str">
            <v>Core Contract</v>
          </cell>
          <cell r="AF1742" t="str">
            <v>Engineering &amp; Construction</v>
          </cell>
        </row>
        <row r="1743">
          <cell r="T1743">
            <v>999928981</v>
          </cell>
          <cell r="U1743" t="str">
            <v>Three-O-Six Industrial Services Inc.</v>
          </cell>
          <cell r="V1743">
            <v>286617</v>
          </cell>
          <cell r="W1743" t="str">
            <v>Three-O-Six Industrial Services Inc.</v>
          </cell>
          <cell r="X1743" t="str">
            <v>Existing Principal</v>
          </cell>
          <cell r="Y1743" t="str">
            <v>Exposure Below $1M; Do Not Score</v>
          </cell>
          <cell r="Z1743" t="str">
            <v>CONSTRUCTION</v>
          </cell>
          <cell r="AA1743" t="str">
            <v>Canada</v>
          </cell>
          <cell r="AB1743" t="str">
            <v>CAN1493</v>
          </cell>
          <cell r="AC1743" t="str">
            <v>None - Private</v>
          </cell>
          <cell r="AD1743">
            <v>286617</v>
          </cell>
          <cell r="AE1743" t="str">
            <v>Core Contract</v>
          </cell>
          <cell r="AF1743" t="str">
            <v>Engineering &amp; Construction</v>
          </cell>
        </row>
        <row r="1744">
          <cell r="T1744">
            <v>999929724</v>
          </cell>
          <cell r="U1744" t="str">
            <v>Anthratech Western Inc.</v>
          </cell>
          <cell r="V1744">
            <v>286703</v>
          </cell>
          <cell r="W1744" t="str">
            <v>Anthratech Western Inc.</v>
          </cell>
          <cell r="X1744" t="str">
            <v>Existing Principal</v>
          </cell>
          <cell r="Y1744" t="str">
            <v>Exposure Below $1M; Do Not Score</v>
          </cell>
          <cell r="Z1744" t="str">
            <v>CONSTRUCTION</v>
          </cell>
          <cell r="AA1744" t="str">
            <v>Canada</v>
          </cell>
          <cell r="AB1744" t="str">
            <v>CAN1494</v>
          </cell>
          <cell r="AC1744" t="str">
            <v>None - Private</v>
          </cell>
          <cell r="AD1744">
            <v>286703</v>
          </cell>
          <cell r="AE1744" t="str">
            <v>Core Contract</v>
          </cell>
          <cell r="AF1744" t="str">
            <v>Engineering &amp; Construction</v>
          </cell>
        </row>
        <row r="1745">
          <cell r="T1745">
            <v>999930862</v>
          </cell>
          <cell r="U1745" t="str">
            <v>Cartel Communication Systems Inc.</v>
          </cell>
          <cell r="V1745">
            <v>286806</v>
          </cell>
          <cell r="W1745" t="str">
            <v>Cartel Communication Systems Inc.</v>
          </cell>
          <cell r="X1745" t="str">
            <v>Existing Principal</v>
          </cell>
          <cell r="Y1745" t="str">
            <v>Score it</v>
          </cell>
          <cell r="Z1745" t="str">
            <v>CONSTRUCTION</v>
          </cell>
          <cell r="AA1745" t="str">
            <v>Canada</v>
          </cell>
          <cell r="AB1745" t="str">
            <v>CAN1495</v>
          </cell>
          <cell r="AC1745" t="str">
            <v>None - Private</v>
          </cell>
          <cell r="AD1745">
            <v>286806</v>
          </cell>
          <cell r="AE1745" t="str">
            <v>Core Contract</v>
          </cell>
          <cell r="AF1745" t="str">
            <v>Engineering &amp; Construction</v>
          </cell>
        </row>
        <row r="1746">
          <cell r="T1746">
            <v>999931057</v>
          </cell>
          <cell r="U1746" t="str">
            <v>Insul-Twin Systems Ltd.</v>
          </cell>
          <cell r="V1746">
            <v>286825</v>
          </cell>
          <cell r="W1746" t="str">
            <v>Insul-Twin Systems Ltd.</v>
          </cell>
          <cell r="X1746" t="str">
            <v>Existing Principal</v>
          </cell>
          <cell r="Y1746" t="str">
            <v>Exposure Below $1M; Do Not Score</v>
          </cell>
          <cell r="Z1746" t="str">
            <v>CONSTRUCTION</v>
          </cell>
          <cell r="AA1746" t="str">
            <v>Canada</v>
          </cell>
          <cell r="AB1746" t="str">
            <v>CAN1496</v>
          </cell>
          <cell r="AC1746" t="str">
            <v>None - Private</v>
          </cell>
          <cell r="AD1746">
            <v>286825</v>
          </cell>
          <cell r="AE1746" t="str">
            <v>Core Contract</v>
          </cell>
          <cell r="AF1746" t="str">
            <v>Engineering &amp; Construction</v>
          </cell>
        </row>
        <row r="1747">
          <cell r="T1747">
            <v>999934497</v>
          </cell>
          <cell r="U1747" t="str">
            <v>Airbus SE</v>
          </cell>
          <cell r="V1747">
            <v>103751</v>
          </cell>
          <cell r="W1747" t="str">
            <v>Airbus Group, Inc. fka EADS North America Holdings, Inc.</v>
          </cell>
          <cell r="X1747" t="str">
            <v>Existing Principal</v>
          </cell>
          <cell r="Y1747" t="str">
            <v>Exposure Below $1M; Do Not Score</v>
          </cell>
          <cell r="Z1747" t="str">
            <v>AEROSPACE &amp; DEFENSE</v>
          </cell>
          <cell r="AA1747" t="str">
            <v>Netherlands</v>
          </cell>
          <cell r="AB1747">
            <v>103751</v>
          </cell>
          <cell r="AC1747" t="str">
            <v>None - Private</v>
          </cell>
          <cell r="AD1747">
            <v>103751</v>
          </cell>
          <cell r="AE1747" t="str">
            <v>Core Commercial</v>
          </cell>
          <cell r="AF1747" t="str">
            <v>Aerospace / Defense</v>
          </cell>
        </row>
        <row r="1748">
          <cell r="T1748">
            <v>999934570</v>
          </cell>
          <cell r="U1748" t="str">
            <v>Airbus Helicopters, Inc.</v>
          </cell>
          <cell r="V1748">
            <v>103751</v>
          </cell>
          <cell r="W1748" t="str">
            <v>Airbus Group, Inc. fka EADS North America Holdings, Inc.</v>
          </cell>
          <cell r="X1748" t="str">
            <v>Existing Principal</v>
          </cell>
          <cell r="Y1748" t="str">
            <v>Exposure Below $1M; Do Not Score</v>
          </cell>
          <cell r="Z1748" t="str">
            <v>AEROSPACE &amp; DEFENSE</v>
          </cell>
          <cell r="AA1748" t="str">
            <v>United States</v>
          </cell>
          <cell r="AB1748">
            <v>103751</v>
          </cell>
          <cell r="AC1748" t="str">
            <v>None - Private</v>
          </cell>
          <cell r="AD1748">
            <v>103751</v>
          </cell>
          <cell r="AE1748" t="str">
            <v>Core Commercial</v>
          </cell>
          <cell r="AF1748" t="str">
            <v>Aerospace / Defense</v>
          </cell>
        </row>
        <row r="1749">
          <cell r="T1749">
            <v>999885605</v>
          </cell>
          <cell r="U1749" t="str">
            <v>Wilmer Cutler Pickering Hale and Dorr LLP</v>
          </cell>
          <cell r="V1749">
            <v>261141</v>
          </cell>
          <cell r="W1749" t="str">
            <v>Wilmer Cutler Pickering Hale and Dorr LLP</v>
          </cell>
          <cell r="X1749" t="str">
            <v>Existing Principal</v>
          </cell>
          <cell r="Y1749" t="str">
            <v>Exposure Below $1M; Do Not Score</v>
          </cell>
          <cell r="Z1749" t="str">
            <v>BUSINESS SERVICES</v>
          </cell>
          <cell r="AA1749" t="str">
            <v>United States</v>
          </cell>
          <cell r="AB1749">
            <v>261141</v>
          </cell>
          <cell r="AC1749" t="str">
            <v>None - Private</v>
          </cell>
          <cell r="AD1749">
            <v>261141</v>
          </cell>
          <cell r="AE1749" t="str">
            <v>Core Commercial</v>
          </cell>
          <cell r="AF1749" t="str">
            <v>Business Services</v>
          </cell>
        </row>
        <row r="1750">
          <cell r="T1750">
            <v>999923272</v>
          </cell>
          <cell r="U1750" t="str">
            <v>Airbnb, Inc.</v>
          </cell>
          <cell r="V1750">
            <v>286032</v>
          </cell>
          <cell r="W1750" t="str">
            <v>Airbnb, Inc.</v>
          </cell>
          <cell r="X1750" t="str">
            <v>Existing Principal</v>
          </cell>
          <cell r="Y1750" t="str">
            <v>Exposure Below $1M; Do Not Score</v>
          </cell>
          <cell r="Z1750" t="str">
            <v>HOTELS &amp; RESTAURANTS</v>
          </cell>
          <cell r="AA1750" t="str">
            <v>United States</v>
          </cell>
          <cell r="AB1750">
            <v>286032</v>
          </cell>
          <cell r="AC1750" t="str">
            <v>None - Private</v>
          </cell>
          <cell r="AD1750">
            <v>286032</v>
          </cell>
          <cell r="AE1750" t="str">
            <v>Core Commercial</v>
          </cell>
          <cell r="AF1750" t="str">
            <v>Hospitality &amp; Gaming</v>
          </cell>
        </row>
        <row r="1751">
          <cell r="T1751">
            <v>999932240</v>
          </cell>
          <cell r="U1751" t="str">
            <v xml:space="preserve">LAESA Limited </v>
          </cell>
          <cell r="V1751">
            <v>286933</v>
          </cell>
          <cell r="W1751" t="str">
            <v xml:space="preserve">LAESA Limited </v>
          </cell>
          <cell r="X1751" t="str">
            <v>Existing Principal</v>
          </cell>
          <cell r="Y1751" t="str">
            <v>Exposure Below $1M; Do Not Score</v>
          </cell>
          <cell r="Z1751" t="str">
            <v>UTILITIES, GAS</v>
          </cell>
          <cell r="AA1751" t="str">
            <v>Dominican Republic</v>
          </cell>
          <cell r="AB1751">
            <v>286933</v>
          </cell>
          <cell r="AC1751" t="str">
            <v>None - Private</v>
          </cell>
          <cell r="AD1751">
            <v>286933</v>
          </cell>
          <cell r="AE1751" t="str">
            <v>Specialty Contract</v>
          </cell>
          <cell r="AF1751" t="str">
            <v>Electric, Gas &amp; Water Utilities</v>
          </cell>
        </row>
        <row r="1752">
          <cell r="T1752">
            <v>999932427</v>
          </cell>
          <cell r="U1752" t="str">
            <v xml:space="preserve">Jacobson Holdings, Inc. </v>
          </cell>
          <cell r="V1752">
            <v>286957</v>
          </cell>
          <cell r="W1752" t="str">
            <v xml:space="preserve">Jacobson Holdings, Inc. </v>
          </cell>
          <cell r="X1752" t="str">
            <v>Existing Principal</v>
          </cell>
          <cell r="Y1752" t="str">
            <v>Exposure Below $1M; Do Not Score</v>
          </cell>
          <cell r="Z1752" t="str">
            <v>TRANSPORTATION</v>
          </cell>
          <cell r="AA1752" t="str">
            <v>United States</v>
          </cell>
          <cell r="AB1752">
            <v>286957</v>
          </cell>
          <cell r="AC1752" t="str">
            <v>None - Private</v>
          </cell>
          <cell r="AD1752">
            <v>286957</v>
          </cell>
          <cell r="AE1752" t="str">
            <v>Core Commercial</v>
          </cell>
          <cell r="AF1752" t="str">
            <v>Rail, Trucking, &amp; Transport Services</v>
          </cell>
        </row>
        <row r="1753">
          <cell r="T1753">
            <v>999932545</v>
          </cell>
          <cell r="U1753" t="str">
            <v>Coinbase Global, Inc.</v>
          </cell>
          <cell r="V1753">
            <v>286970</v>
          </cell>
          <cell r="W1753" t="str">
            <v>Coinbase Global, Inc.</v>
          </cell>
          <cell r="X1753" t="str">
            <v>Existing Principal</v>
          </cell>
          <cell r="Y1753" t="str">
            <v>Exposure Below $1M; Do Not Score</v>
          </cell>
          <cell r="Z1753" t="str">
            <v>FINANCE NEC</v>
          </cell>
          <cell r="AA1753" t="str">
            <v>United States</v>
          </cell>
          <cell r="AB1753">
            <v>286970</v>
          </cell>
          <cell r="AC1753" t="str">
            <v>None - Private</v>
          </cell>
          <cell r="AD1753">
            <v>286970</v>
          </cell>
          <cell r="AE1753" t="str">
            <v>Core Commercial</v>
          </cell>
          <cell r="AF1753" t="str">
            <v>Insurance &amp; Financial Services</v>
          </cell>
        </row>
        <row r="1754">
          <cell r="T1754">
            <v>999933656</v>
          </cell>
          <cell r="U1754" t="str">
            <v>Golden Spread Electric Cooperative</v>
          </cell>
          <cell r="V1754">
            <v>287086</v>
          </cell>
          <cell r="W1754" t="str">
            <v>Golden Spread Electric Cooperative</v>
          </cell>
          <cell r="X1754" t="str">
            <v>Existing Principal</v>
          </cell>
          <cell r="Y1754" t="str">
            <v>Exposure Below $1M; Do Not Score</v>
          </cell>
          <cell r="Z1754" t="str">
            <v>UTILITIES, ELECTRIC</v>
          </cell>
          <cell r="AA1754" t="str">
            <v>United States</v>
          </cell>
          <cell r="AB1754">
            <v>287086</v>
          </cell>
          <cell r="AC1754" t="str">
            <v>None - Private</v>
          </cell>
          <cell r="AD1754">
            <v>287086</v>
          </cell>
          <cell r="AE1754" t="str">
            <v>Core Commercial</v>
          </cell>
          <cell r="AF1754" t="str">
            <v>Electric, Gas &amp; Water Utilities</v>
          </cell>
        </row>
        <row r="1755">
          <cell r="T1755">
            <v>999935065</v>
          </cell>
          <cell r="U1755" t="str">
            <v>Sophia, L.P.</v>
          </cell>
          <cell r="V1755">
            <v>287255</v>
          </cell>
          <cell r="W1755" t="str">
            <v>Ellucian Company L.P.</v>
          </cell>
          <cell r="X1755" t="str">
            <v>Existing Principal</v>
          </cell>
          <cell r="Y1755" t="str">
            <v>Exposure Below $1M; Do Not Score</v>
          </cell>
          <cell r="Z1755" t="str">
            <v>COMPUTER SOFTWARE</v>
          </cell>
          <cell r="AA1755" t="str">
            <v>United States</v>
          </cell>
          <cell r="AB1755">
            <v>287255</v>
          </cell>
          <cell r="AC1755" t="str">
            <v>None - Private</v>
          </cell>
          <cell r="AD1755">
            <v>287255</v>
          </cell>
          <cell r="AE1755" t="str">
            <v>Core Commercial</v>
          </cell>
          <cell r="AF1755" t="str">
            <v>Computer Hardware, Software</v>
          </cell>
        </row>
        <row r="1756">
          <cell r="T1756">
            <v>999935432</v>
          </cell>
          <cell r="U1756" t="str">
            <v>DNV GL</v>
          </cell>
          <cell r="V1756">
            <v>287296</v>
          </cell>
          <cell r="W1756" t="str">
            <v>DNV GL</v>
          </cell>
          <cell r="X1756" t="str">
            <v>Existing Principal</v>
          </cell>
          <cell r="Y1756" t="str">
            <v>Exposure Below $1M; Do Not Score</v>
          </cell>
          <cell r="Z1756" t="str">
            <v>BUSINESS SERVICES</v>
          </cell>
          <cell r="AA1756" t="str">
            <v>Norway</v>
          </cell>
          <cell r="AB1756">
            <v>287296</v>
          </cell>
          <cell r="AC1756" t="str">
            <v>None - Private</v>
          </cell>
          <cell r="AD1756">
            <v>287296</v>
          </cell>
          <cell r="AE1756" t="str">
            <v>Specialty Contract</v>
          </cell>
          <cell r="AF1756" t="str">
            <v>Business Services</v>
          </cell>
        </row>
        <row r="1757">
          <cell r="T1757">
            <v>999937591</v>
          </cell>
          <cell r="U1757" t="str">
            <v>Navajo Shipping</v>
          </cell>
          <cell r="V1757">
            <v>287516</v>
          </cell>
          <cell r="W1757" t="str">
            <v>Navajo Shipping</v>
          </cell>
          <cell r="X1757" t="str">
            <v>Existing Principal</v>
          </cell>
          <cell r="Y1757" t="str">
            <v>Exposure Below $1M; Do Not Score</v>
          </cell>
          <cell r="Z1757" t="str">
            <v>TRUCKING</v>
          </cell>
          <cell r="AA1757" t="str">
            <v>United States</v>
          </cell>
          <cell r="AB1757">
            <v>287516</v>
          </cell>
          <cell r="AC1757" t="str">
            <v>None - Private</v>
          </cell>
          <cell r="AD1757">
            <v>287516</v>
          </cell>
          <cell r="AE1757" t="str">
            <v>Core Commercial</v>
          </cell>
          <cell r="AF1757" t="str">
            <v>Rail, Trucking, &amp; Transport Services</v>
          </cell>
        </row>
        <row r="1758">
          <cell r="T1758">
            <v>999934667</v>
          </cell>
          <cell r="U1758" t="str">
            <v>Sociedad Portuaria Puerto Bahia S.A.</v>
          </cell>
          <cell r="V1758">
            <v>287202</v>
          </cell>
          <cell r="W1758" t="str">
            <v>Sociedad Portuaria Puerto Bahia S.A.</v>
          </cell>
          <cell r="X1758" t="str">
            <v>Existing Principal</v>
          </cell>
          <cell r="Y1758" t="str">
            <v>Exposure Below $1M; Do Not Score</v>
          </cell>
          <cell r="Z1758" t="str">
            <v>TRANSPORTATION</v>
          </cell>
          <cell r="AA1758" t="str">
            <v>Colombia</v>
          </cell>
          <cell r="AB1758">
            <v>287202</v>
          </cell>
          <cell r="AC1758" t="str">
            <v>None - Private</v>
          </cell>
          <cell r="AD1758">
            <v>287202</v>
          </cell>
          <cell r="AE1758" t="str">
            <v>Specialty Commercial</v>
          </cell>
          <cell r="AF1758" t="str">
            <v>Rail, Trucking, &amp; Transport Services</v>
          </cell>
        </row>
        <row r="1759">
          <cell r="T1759">
            <v>999915558</v>
          </cell>
          <cell r="U1759" t="str">
            <v>Bladt Industries A/S</v>
          </cell>
          <cell r="V1759">
            <v>285022</v>
          </cell>
          <cell r="W1759" t="str">
            <v>Bladt Industries A/S</v>
          </cell>
          <cell r="X1759" t="str">
            <v>Existing Principal</v>
          </cell>
          <cell r="Y1759" t="str">
            <v>Exposure Below $1M; Do Not Score</v>
          </cell>
          <cell r="Z1759" t="str">
            <v>CONSTRUCTION</v>
          </cell>
          <cell r="AA1759" t="str">
            <v>Denmark</v>
          </cell>
          <cell r="AB1759" t="str">
            <v>EU1276</v>
          </cell>
          <cell r="AC1759" t="str">
            <v>None - Private</v>
          </cell>
          <cell r="AD1759">
            <v>285022</v>
          </cell>
          <cell r="AE1759" t="str">
            <v>Specialty Contract</v>
          </cell>
          <cell r="AF1759" t="str">
            <v>Engineering &amp; Construction</v>
          </cell>
        </row>
        <row r="1760">
          <cell r="T1760">
            <v>999922878</v>
          </cell>
          <cell r="U1760" t="str">
            <v>JRL Group Holdings Limited</v>
          </cell>
          <cell r="V1760">
            <v>285982</v>
          </cell>
          <cell r="W1760" t="str">
            <v>JRL Group Holdings Limited</v>
          </cell>
          <cell r="X1760" t="str">
            <v>Existing Principal</v>
          </cell>
          <cell r="Y1760" t="str">
            <v>Score it</v>
          </cell>
          <cell r="Z1760" t="str">
            <v>CONSTRUCTION</v>
          </cell>
          <cell r="AA1760" t="str">
            <v>United Kingdom</v>
          </cell>
          <cell r="AB1760" t="str">
            <v>EU1277</v>
          </cell>
          <cell r="AC1760" t="str">
            <v>None - Private</v>
          </cell>
          <cell r="AD1760">
            <v>285982</v>
          </cell>
          <cell r="AE1760" t="str">
            <v>Specialty Contract</v>
          </cell>
          <cell r="AF1760" t="str">
            <v>Engineering &amp; Construction</v>
          </cell>
        </row>
        <row r="1761">
          <cell r="T1761">
            <v>999932656</v>
          </cell>
          <cell r="U1761" t="str">
            <v>Mercury Enterprises Limited</v>
          </cell>
          <cell r="V1761">
            <v>286979</v>
          </cell>
          <cell r="W1761" t="str">
            <v>Mercury Enterprises Limited</v>
          </cell>
          <cell r="X1761" t="str">
            <v>Existing Principal</v>
          </cell>
          <cell r="Y1761" t="str">
            <v>Score it</v>
          </cell>
          <cell r="Z1761" t="str">
            <v>CONSTRUCTION</v>
          </cell>
          <cell r="AA1761" t="str">
            <v>Isle of Man</v>
          </cell>
          <cell r="AB1761" t="str">
            <v>EU1278</v>
          </cell>
          <cell r="AC1761" t="str">
            <v>None - Private</v>
          </cell>
          <cell r="AD1761">
            <v>286979</v>
          </cell>
          <cell r="AE1761" t="str">
            <v>Specialty Contract</v>
          </cell>
          <cell r="AF1761" t="str">
            <v>Engineering &amp; Construction</v>
          </cell>
        </row>
        <row r="1762">
          <cell r="T1762">
            <v>999936825</v>
          </cell>
          <cell r="U1762" t="str">
            <v>J Murphy &amp; Sons Limited</v>
          </cell>
          <cell r="V1762">
            <v>287426</v>
          </cell>
          <cell r="W1762" t="str">
            <v>Drilton Limited</v>
          </cell>
          <cell r="X1762" t="str">
            <v>Existing Principal</v>
          </cell>
          <cell r="Y1762" t="str">
            <v>Exposure Below $1M; Do Not Score</v>
          </cell>
          <cell r="Z1762" t="str">
            <v>CONSTRUCTION</v>
          </cell>
          <cell r="AA1762" t="str">
            <v>United Kingdom</v>
          </cell>
          <cell r="AB1762" t="str">
            <v>EU1279</v>
          </cell>
          <cell r="AC1762" t="str">
            <v>None - Private</v>
          </cell>
          <cell r="AD1762">
            <v>287426</v>
          </cell>
          <cell r="AE1762" t="str">
            <v>Specialty Contract</v>
          </cell>
          <cell r="AF1762" t="str">
            <v>Engineering &amp; Construction</v>
          </cell>
        </row>
        <row r="1763">
          <cell r="T1763">
            <v>999915790</v>
          </cell>
          <cell r="U1763" t="str">
            <v>SCI Louvres Butte Aux Bergers</v>
          </cell>
          <cell r="V1763">
            <v>285058</v>
          </cell>
          <cell r="W1763" t="str">
            <v>Spirit Holding SA</v>
          </cell>
          <cell r="X1763" t="str">
            <v>Existing Principal</v>
          </cell>
          <cell r="Y1763" t="str">
            <v>Score it</v>
          </cell>
          <cell r="Z1763" t="str">
            <v>CONSTRUCTION</v>
          </cell>
          <cell r="AA1763" t="str">
            <v>France</v>
          </cell>
          <cell r="AB1763" t="str">
            <v>EU1280</v>
          </cell>
          <cell r="AC1763" t="str">
            <v>None - Private</v>
          </cell>
          <cell r="AD1763">
            <v>285058</v>
          </cell>
          <cell r="AE1763" t="str">
            <v>Specialty Contract</v>
          </cell>
          <cell r="AF1763" t="str">
            <v>Engineering &amp; Construction</v>
          </cell>
        </row>
        <row r="1764">
          <cell r="T1764">
            <v>999937006</v>
          </cell>
          <cell r="U1764" t="str">
            <v>IDEC SAS</v>
          </cell>
          <cell r="V1764">
            <v>287448</v>
          </cell>
          <cell r="W1764" t="str">
            <v>SAS Groupe IDEC</v>
          </cell>
          <cell r="X1764" t="str">
            <v>Existing Principal</v>
          </cell>
          <cell r="Y1764" t="str">
            <v>Score it</v>
          </cell>
          <cell r="Z1764" t="str">
            <v>CONSTRUCTION</v>
          </cell>
          <cell r="AA1764" t="str">
            <v>France</v>
          </cell>
          <cell r="AB1764" t="str">
            <v>EU1281</v>
          </cell>
          <cell r="AC1764" t="str">
            <v>None - Private</v>
          </cell>
          <cell r="AD1764">
            <v>287448</v>
          </cell>
          <cell r="AE1764" t="str">
            <v>Specialty Commercial</v>
          </cell>
          <cell r="AF1764" t="str">
            <v>Engineering &amp; Construction</v>
          </cell>
        </row>
        <row r="1765">
          <cell r="T1765">
            <v>999932954</v>
          </cell>
          <cell r="U1765" t="str">
            <v>Champion Petfoods LP</v>
          </cell>
          <cell r="V1765">
            <v>287007</v>
          </cell>
          <cell r="W1765" t="str">
            <v>Champion Petfoods LP</v>
          </cell>
          <cell r="X1765" t="str">
            <v>Existing Principal</v>
          </cell>
          <cell r="Y1765" t="str">
            <v>Score it</v>
          </cell>
          <cell r="Z1765" t="str">
            <v>CONSUMER PRODUCTS RETL/WHSL</v>
          </cell>
          <cell r="AA1765" t="str">
            <v>Canada</v>
          </cell>
          <cell r="AB1765" t="str">
            <v>CAN1198</v>
          </cell>
          <cell r="AC1765" t="str">
            <v>None - Private</v>
          </cell>
          <cell r="AD1765">
            <v>287007</v>
          </cell>
          <cell r="AE1765" t="str">
            <v>Specialty Contract</v>
          </cell>
          <cell r="AF1765" t="str">
            <v>Retail</v>
          </cell>
        </row>
        <row r="1766">
          <cell r="T1766">
            <v>92104442</v>
          </cell>
          <cell r="U1766" t="str">
            <v>Sectus Technologies Inc.</v>
          </cell>
          <cell r="V1766">
            <v>208591</v>
          </cell>
          <cell r="W1766" t="str">
            <v>Sectus Technologies Inc.</v>
          </cell>
          <cell r="X1766" t="str">
            <v>Existing Principal</v>
          </cell>
          <cell r="Y1766" t="str">
            <v>Exposure Below $1M; Do Not Score</v>
          </cell>
          <cell r="Z1766" t="str">
            <v>BUSINESS SERVICES</v>
          </cell>
          <cell r="AA1766" t="str">
            <v>Canada</v>
          </cell>
          <cell r="AB1766" t="str">
            <v>CAN1215</v>
          </cell>
          <cell r="AC1766" t="str">
            <v>None - Private</v>
          </cell>
          <cell r="AD1766">
            <v>208591</v>
          </cell>
          <cell r="AE1766" t="str">
            <v>Core Contract</v>
          </cell>
          <cell r="AF1766" t="str">
            <v>Business Services</v>
          </cell>
        </row>
        <row r="1767">
          <cell r="T1767">
            <v>999937265</v>
          </cell>
          <cell r="U1767" t="str">
            <v>Weston Forest Products Inc.</v>
          </cell>
          <cell r="V1767">
            <v>286876</v>
          </cell>
          <cell r="W1767" t="str">
            <v>Weston Wood Solutions Inc.</v>
          </cell>
          <cell r="X1767" t="str">
            <v>Existing Principal</v>
          </cell>
          <cell r="Y1767" t="str">
            <v>Score it</v>
          </cell>
          <cell r="Z1767" t="str">
            <v>CONSTRUCTION MATERIALS</v>
          </cell>
          <cell r="AA1767" t="str">
            <v>Canada</v>
          </cell>
          <cell r="AB1767" t="str">
            <v>CAN1490</v>
          </cell>
          <cell r="AC1767" t="str">
            <v>None - Private</v>
          </cell>
          <cell r="AD1767">
            <v>286876</v>
          </cell>
          <cell r="AE1767" t="str">
            <v>Specialty Commercial</v>
          </cell>
          <cell r="AF1767" t="str">
            <v>Building Materials</v>
          </cell>
        </row>
        <row r="1768">
          <cell r="T1768">
            <v>999935732</v>
          </cell>
          <cell r="U1768" t="str">
            <v>Nitrex development corporation Inc.</v>
          </cell>
          <cell r="V1768">
            <v>287324</v>
          </cell>
          <cell r="W1768" t="str">
            <v>Nitrex</v>
          </cell>
          <cell r="X1768" t="str">
            <v>Existing Principal</v>
          </cell>
          <cell r="Y1768" t="str">
            <v>Exposure Below $1M; Do Not Score</v>
          </cell>
          <cell r="Z1768" t="str">
            <v>CHEMICALS</v>
          </cell>
          <cell r="AA1768" t="str">
            <v>Canada</v>
          </cell>
          <cell r="AB1768" t="str">
            <v>CAN1498</v>
          </cell>
          <cell r="AC1768" t="str">
            <v>None - Private</v>
          </cell>
          <cell r="AD1768">
            <v>287324</v>
          </cell>
          <cell r="AE1768" t="str">
            <v>Specialty Contract</v>
          </cell>
          <cell r="AF1768" t="str">
            <v>Chemical Industry</v>
          </cell>
        </row>
        <row r="1769">
          <cell r="T1769">
            <v>999932220</v>
          </cell>
          <cell r="U1769" t="str">
            <v xml:space="preserve">Fire Tech Fire Protection Inc. </v>
          </cell>
          <cell r="V1769">
            <v>286931</v>
          </cell>
          <cell r="W1769" t="str">
            <v xml:space="preserve">Fire Tech Fire Protection Inc. </v>
          </cell>
          <cell r="X1769" t="str">
            <v>Existing Principal</v>
          </cell>
          <cell r="Y1769" t="str">
            <v>Exposure Below $1M; Do Not Score</v>
          </cell>
          <cell r="Z1769" t="str">
            <v>CONSTRUCTION</v>
          </cell>
          <cell r="AA1769" t="str">
            <v>Canada</v>
          </cell>
          <cell r="AB1769" t="str">
            <v>CAN1499</v>
          </cell>
          <cell r="AC1769" t="str">
            <v>None - Private</v>
          </cell>
          <cell r="AD1769">
            <v>286931</v>
          </cell>
          <cell r="AE1769" t="str">
            <v>Core Contract</v>
          </cell>
          <cell r="AF1769" t="str">
            <v>Engineering &amp; Construction</v>
          </cell>
        </row>
        <row r="1770">
          <cell r="T1770">
            <v>999935054</v>
          </cell>
          <cell r="U1770" t="str">
            <v xml:space="preserve">Q.Q.R Mechanical Contracting Ltd. </v>
          </cell>
          <cell r="V1770">
            <v>287253</v>
          </cell>
          <cell r="W1770" t="str">
            <v xml:space="preserve">Q.Q.R Mechanical Contracting Ltd. </v>
          </cell>
          <cell r="X1770" t="str">
            <v>Existing Principal</v>
          </cell>
          <cell r="Y1770" t="str">
            <v>Exposure Below $1M; Do Not Score</v>
          </cell>
          <cell r="Z1770" t="str">
            <v>CONSTRUCTION</v>
          </cell>
          <cell r="AA1770" t="str">
            <v>Canada</v>
          </cell>
          <cell r="AB1770" t="str">
            <v>CAN1500</v>
          </cell>
          <cell r="AC1770" t="str">
            <v>None - Private</v>
          </cell>
          <cell r="AD1770">
            <v>287253</v>
          </cell>
          <cell r="AE1770" t="str">
            <v>Core Contract</v>
          </cell>
          <cell r="AF1770" t="str">
            <v>Engineering &amp; Construction</v>
          </cell>
        </row>
        <row r="1771">
          <cell r="T1771">
            <v>999935607</v>
          </cell>
          <cell r="U1771" t="str">
            <v>Ray-Ann Transport Ltd.</v>
          </cell>
          <cell r="V1771">
            <v>287311</v>
          </cell>
          <cell r="W1771" t="str">
            <v>Ray-Ann Transport Ltd.</v>
          </cell>
          <cell r="X1771" t="str">
            <v>Existing Principal</v>
          </cell>
          <cell r="Y1771" t="str">
            <v>Exposure Below $1M; Do Not Score</v>
          </cell>
          <cell r="Z1771" t="str">
            <v>CONSTRUCTION</v>
          </cell>
          <cell r="AA1771" t="str">
            <v>Canada</v>
          </cell>
          <cell r="AB1771" t="str">
            <v>CAN1501</v>
          </cell>
          <cell r="AC1771" t="str">
            <v>None - Private</v>
          </cell>
          <cell r="AD1771">
            <v>287311</v>
          </cell>
          <cell r="AE1771" t="str">
            <v>Core Contract</v>
          </cell>
          <cell r="AF1771" t="str">
            <v>Engineering &amp; Construction</v>
          </cell>
        </row>
        <row r="1772">
          <cell r="T1772">
            <v>999936917</v>
          </cell>
          <cell r="U1772" t="str">
            <v xml:space="preserve">Timber Pro Logging Ltd. </v>
          </cell>
          <cell r="V1772">
            <v>287437</v>
          </cell>
          <cell r="W1772" t="str">
            <v xml:space="preserve">Timber Pro Logging Ltd. </v>
          </cell>
          <cell r="X1772" t="str">
            <v>Existing Principal</v>
          </cell>
          <cell r="Y1772" t="str">
            <v>Exposure Below $1M; Do Not Score</v>
          </cell>
          <cell r="Z1772" t="str">
            <v>CONSTRUCTION</v>
          </cell>
          <cell r="AA1772" t="str">
            <v>Canada</v>
          </cell>
          <cell r="AB1772" t="str">
            <v>CAN1502</v>
          </cell>
          <cell r="AC1772" t="str">
            <v>None - Private</v>
          </cell>
          <cell r="AD1772">
            <v>287437</v>
          </cell>
          <cell r="AE1772" t="str">
            <v>Core Contract</v>
          </cell>
          <cell r="AF1772" t="str">
            <v>Engineering &amp; Construction</v>
          </cell>
        </row>
        <row r="1773">
          <cell r="T1773">
            <v>999936922</v>
          </cell>
          <cell r="U1773" t="str">
            <v>Consun Contracting Ltd.</v>
          </cell>
          <cell r="V1773">
            <v>287438</v>
          </cell>
          <cell r="W1773" t="str">
            <v>Consun Contracting Ltd.</v>
          </cell>
          <cell r="X1773" t="str">
            <v>Existing Principal</v>
          </cell>
          <cell r="Y1773" t="str">
            <v>Exposure Below $1M; Do Not Score</v>
          </cell>
          <cell r="Z1773" t="str">
            <v>CONSTRUCTION</v>
          </cell>
          <cell r="AA1773" t="str">
            <v>Canada</v>
          </cell>
          <cell r="AB1773" t="str">
            <v>CAN1503</v>
          </cell>
          <cell r="AC1773" t="str">
            <v>None - Private</v>
          </cell>
          <cell r="AD1773">
            <v>287438</v>
          </cell>
          <cell r="AE1773" t="str">
            <v>Core Contract</v>
          </cell>
          <cell r="AF1773" t="str">
            <v>Engineering &amp; Construction</v>
          </cell>
        </row>
        <row r="1774">
          <cell r="T1774">
            <v>999932905</v>
          </cell>
          <cell r="U1774" t="str">
            <v>Integrated Grain Processors Co-operative Inc.</v>
          </cell>
          <cell r="V1774">
            <v>287000</v>
          </cell>
          <cell r="W1774" t="str">
            <v>Integrated Grain Processors Co-operative Inc.</v>
          </cell>
          <cell r="X1774" t="str">
            <v>Existing Principal</v>
          </cell>
          <cell r="Y1774" t="str">
            <v>Score it</v>
          </cell>
          <cell r="Z1774" t="str">
            <v>FOOD &amp; BEVERAGE</v>
          </cell>
          <cell r="AA1774" t="str">
            <v>Canada</v>
          </cell>
          <cell r="AB1774" t="str">
            <v>CAN1505</v>
          </cell>
          <cell r="AC1774" t="str">
            <v>None - Private</v>
          </cell>
          <cell r="AD1774">
            <v>287000</v>
          </cell>
          <cell r="AE1774" t="str">
            <v>Specialty Commercial</v>
          </cell>
          <cell r="AF1774" t="str">
            <v>Food Processing &amp; Distribution</v>
          </cell>
        </row>
        <row r="1775">
          <cell r="T1775">
            <v>999934378</v>
          </cell>
          <cell r="U1775" t="str">
            <v>TL Mechanical Inc.</v>
          </cell>
          <cell r="V1775">
            <v>287162</v>
          </cell>
          <cell r="W1775" t="str">
            <v>TL Mechanical Inc.</v>
          </cell>
          <cell r="X1775" t="str">
            <v>Existing Principal</v>
          </cell>
          <cell r="Y1775" t="str">
            <v>Exposure Below $1M; Do Not Score</v>
          </cell>
          <cell r="Z1775" t="str">
            <v>CONSTRUCTION</v>
          </cell>
          <cell r="AA1775" t="str">
            <v>Canada</v>
          </cell>
          <cell r="AB1775" t="str">
            <v>CAN1506</v>
          </cell>
          <cell r="AC1775" t="str">
            <v>None - Private</v>
          </cell>
          <cell r="AD1775">
            <v>287162</v>
          </cell>
          <cell r="AE1775" t="str">
            <v>Core Contract</v>
          </cell>
          <cell r="AF1775" t="str">
            <v>Engineering &amp; Construction</v>
          </cell>
        </row>
        <row r="1776">
          <cell r="T1776">
            <v>999934875</v>
          </cell>
          <cell r="U1776" t="str">
            <v>LCL Builds Limited</v>
          </cell>
          <cell r="V1776">
            <v>287235</v>
          </cell>
          <cell r="W1776" t="str">
            <v>LCL Builds Limited</v>
          </cell>
          <cell r="X1776" t="str">
            <v>Existing Principal</v>
          </cell>
          <cell r="Y1776" t="str">
            <v>Exposure Below $1M; Do Not Score</v>
          </cell>
          <cell r="Z1776" t="str">
            <v>CONSTRUCTION</v>
          </cell>
          <cell r="AA1776" t="str">
            <v>Canada</v>
          </cell>
          <cell r="AB1776" t="str">
            <v>CAN1507</v>
          </cell>
          <cell r="AC1776" t="str">
            <v>None - Private</v>
          </cell>
          <cell r="AD1776">
            <v>287235</v>
          </cell>
          <cell r="AE1776" t="str">
            <v>Core Contract</v>
          </cell>
          <cell r="AF1776" t="str">
            <v>Engineering &amp; Construction</v>
          </cell>
        </row>
        <row r="1777">
          <cell r="T1777">
            <v>999932355</v>
          </cell>
          <cell r="U1777" t="str">
            <v>Harbour Cruises Ltd.</v>
          </cell>
          <cell r="V1777">
            <v>286944</v>
          </cell>
          <cell r="W1777" t="str">
            <v>Harbour Cruises Ltd.</v>
          </cell>
          <cell r="X1777" t="str">
            <v>Existing Principal</v>
          </cell>
          <cell r="Y1777" t="str">
            <v>Exposure Below $1M; Do Not Score</v>
          </cell>
          <cell r="Z1777" t="str">
            <v>ENTERTAINMENT &amp; LEISURE</v>
          </cell>
          <cell r="AA1777" t="str">
            <v>Canada</v>
          </cell>
          <cell r="AB1777" t="str">
            <v>CAN1508</v>
          </cell>
          <cell r="AC1777" t="str">
            <v>None - Private</v>
          </cell>
          <cell r="AD1777">
            <v>286944</v>
          </cell>
          <cell r="AE1777" t="str">
            <v>Core Contract</v>
          </cell>
          <cell r="AF1777" t="str">
            <v>Hospitality &amp; Gaming</v>
          </cell>
        </row>
        <row r="1778">
          <cell r="T1778">
            <v>999935358</v>
          </cell>
          <cell r="U1778" t="str">
            <v>PCM Pomeroy Construction &amp; Maintenance Ltd.</v>
          </cell>
          <cell r="V1778">
            <v>287288</v>
          </cell>
          <cell r="W1778" t="str">
            <v>PCM Pomeroy Construction &amp; Maintenance Ltd.</v>
          </cell>
          <cell r="X1778" t="str">
            <v>Existing Principal</v>
          </cell>
          <cell r="Y1778" t="str">
            <v>Exposure Below $1M; Do Not Score</v>
          </cell>
          <cell r="Z1778" t="str">
            <v>CONSTRUCTION</v>
          </cell>
          <cell r="AA1778" t="str">
            <v>Canada</v>
          </cell>
          <cell r="AB1778" t="str">
            <v>CAN1509</v>
          </cell>
          <cell r="AC1778" t="str">
            <v>None - Private</v>
          </cell>
          <cell r="AD1778">
            <v>287288</v>
          </cell>
          <cell r="AE1778" t="str">
            <v>Core Contract</v>
          </cell>
          <cell r="AF1778" t="str">
            <v>Engineering &amp; Construction</v>
          </cell>
        </row>
        <row r="1779">
          <cell r="T1779">
            <v>999935443</v>
          </cell>
          <cell r="U1779" t="str">
            <v>Broda Group Limited Partnership</v>
          </cell>
          <cell r="V1779">
            <v>287297</v>
          </cell>
          <cell r="W1779" t="str">
            <v>Broda Group Limited Partnership</v>
          </cell>
          <cell r="X1779" t="str">
            <v>Existing Principal</v>
          </cell>
          <cell r="Y1779" t="str">
            <v>Exposure Below $1M; Do Not Score</v>
          </cell>
          <cell r="Z1779" t="str">
            <v>CONSTRUCTION</v>
          </cell>
          <cell r="AA1779" t="str">
            <v>Canada</v>
          </cell>
          <cell r="AB1779" t="str">
            <v>CAN1510</v>
          </cell>
          <cell r="AC1779" t="str">
            <v>None - Private</v>
          </cell>
          <cell r="AD1779">
            <v>287297</v>
          </cell>
          <cell r="AE1779" t="str">
            <v>Core Contract</v>
          </cell>
          <cell r="AF1779" t="str">
            <v>Engineering &amp; Construction</v>
          </cell>
        </row>
        <row r="1780">
          <cell r="T1780">
            <v>999935943</v>
          </cell>
          <cell r="U1780" t="str">
            <v>Bayside Mechanical Ltd.</v>
          </cell>
          <cell r="V1780">
            <v>287348</v>
          </cell>
          <cell r="W1780" t="str">
            <v>Bayside Mechanical Ltd.</v>
          </cell>
          <cell r="X1780" t="str">
            <v>Existing Principal</v>
          </cell>
          <cell r="Y1780" t="str">
            <v>Score it</v>
          </cell>
          <cell r="Z1780" t="str">
            <v>CONSTRUCTION</v>
          </cell>
          <cell r="AA1780" t="str">
            <v>Canada</v>
          </cell>
          <cell r="AB1780" t="str">
            <v>CAN1511</v>
          </cell>
          <cell r="AC1780" t="str">
            <v>None - Private</v>
          </cell>
          <cell r="AD1780">
            <v>287348</v>
          </cell>
          <cell r="AE1780" t="str">
            <v>Core Contract</v>
          </cell>
          <cell r="AF1780" t="str">
            <v>Engineering &amp; Construction</v>
          </cell>
        </row>
        <row r="1781">
          <cell r="T1781">
            <v>999936127</v>
          </cell>
          <cell r="U1781" t="str">
            <v>Nexii Building Systems Inc.</v>
          </cell>
          <cell r="V1781">
            <v>287364</v>
          </cell>
          <cell r="W1781" t="str">
            <v>Nexii Building Systems Inc.</v>
          </cell>
          <cell r="X1781" t="str">
            <v>Existing Principal</v>
          </cell>
          <cell r="Y1781" t="str">
            <v>Exposure Below $1M; Do Not Score</v>
          </cell>
          <cell r="Z1781" t="str">
            <v>CONSTRUCTION</v>
          </cell>
          <cell r="AA1781" t="str">
            <v>Canada</v>
          </cell>
          <cell r="AB1781" t="str">
            <v>CAN1512</v>
          </cell>
          <cell r="AC1781" t="str">
            <v>None - Private</v>
          </cell>
          <cell r="AD1781">
            <v>287364</v>
          </cell>
          <cell r="AE1781" t="str">
            <v>Core Contract</v>
          </cell>
          <cell r="AF1781" t="str">
            <v>Engineering &amp; Construction</v>
          </cell>
        </row>
        <row r="1782">
          <cell r="T1782">
            <v>999937414</v>
          </cell>
          <cell r="U1782" t="str">
            <v>Custom Air Conditioning Ltd.</v>
          </cell>
          <cell r="V1782">
            <v>287493</v>
          </cell>
          <cell r="W1782" t="str">
            <v>Custom Air Conditioning Ltd.</v>
          </cell>
          <cell r="X1782" t="str">
            <v>Existing Principal</v>
          </cell>
          <cell r="Y1782" t="str">
            <v>Exposure Below $1M; Do Not Score</v>
          </cell>
          <cell r="Z1782" t="str">
            <v>CONSTRUCTION</v>
          </cell>
          <cell r="AA1782" t="str">
            <v>Canada</v>
          </cell>
          <cell r="AB1782" t="str">
            <v>CAN1513</v>
          </cell>
          <cell r="AC1782" t="str">
            <v>None - Private</v>
          </cell>
          <cell r="AD1782">
            <v>287493</v>
          </cell>
          <cell r="AE1782" t="str">
            <v>Core Contract</v>
          </cell>
          <cell r="AF1782" t="str">
            <v>Engineering &amp; Construction</v>
          </cell>
        </row>
        <row r="1783">
          <cell r="T1783">
            <v>999939966</v>
          </cell>
          <cell r="U1783" t="str">
            <v>EBCO S.A (77)</v>
          </cell>
          <cell r="V1783">
            <v>281929</v>
          </cell>
          <cell r="W1783" t="str">
            <v xml:space="preserve">EBCO S.A. </v>
          </cell>
          <cell r="X1783" t="str">
            <v>Existing Principal</v>
          </cell>
          <cell r="Y1783" t="str">
            <v>Score it</v>
          </cell>
          <cell r="Z1783" t="str">
            <v>CONSTRUCTION</v>
          </cell>
          <cell r="AA1783" t="str">
            <v>Chile</v>
          </cell>
          <cell r="AB1783">
            <v>281929</v>
          </cell>
          <cell r="AC1783" t="str">
            <v>None - Private</v>
          </cell>
          <cell r="AD1783">
            <v>281929</v>
          </cell>
          <cell r="AE1783" t="str">
            <v>Specialty Contract</v>
          </cell>
          <cell r="AF1783" t="str">
            <v>Engineering &amp; Construction</v>
          </cell>
        </row>
        <row r="1784">
          <cell r="T1784">
            <v>2101442</v>
          </cell>
          <cell r="U1784" t="str">
            <v>Freeport LNG Development, L.P.</v>
          </cell>
          <cell r="V1784">
            <v>208458</v>
          </cell>
          <cell r="W1784" t="str">
            <v>Freeport LNG Development, L.P.</v>
          </cell>
          <cell r="X1784" t="str">
            <v>Existing Principal</v>
          </cell>
          <cell r="Y1784" t="str">
            <v>Exposure Below $1M; Do Not Score</v>
          </cell>
          <cell r="Z1784" t="str">
            <v>OIL, GAS &amp; COAL EXPL/PROD</v>
          </cell>
          <cell r="AA1784" t="str">
            <v>United States</v>
          </cell>
          <cell r="AB1784">
            <v>208458</v>
          </cell>
          <cell r="AC1784" t="str">
            <v>None - Private</v>
          </cell>
          <cell r="AD1784">
            <v>208458</v>
          </cell>
          <cell r="AE1784" t="str">
            <v>Core Commercial</v>
          </cell>
          <cell r="AF1784" t="str">
            <v>Oil, Gas &amp; Coal Expl/Prod</v>
          </cell>
        </row>
        <row r="1785">
          <cell r="T1785">
            <v>999934582</v>
          </cell>
          <cell r="U1785" t="str">
            <v>RecordXTechnologies. LLC</v>
          </cell>
          <cell r="V1785">
            <v>287196</v>
          </cell>
          <cell r="W1785" t="str">
            <v>RecordXTechnologies, LLC</v>
          </cell>
          <cell r="X1785" t="str">
            <v>Existing Principal</v>
          </cell>
          <cell r="Y1785" t="str">
            <v>Exposure Below $1M; Do Not Score</v>
          </cell>
          <cell r="Z1785" t="str">
            <v>BUSINESS SERVICES</v>
          </cell>
          <cell r="AA1785" t="str">
            <v>United States</v>
          </cell>
          <cell r="AB1785">
            <v>287196</v>
          </cell>
          <cell r="AC1785" t="str">
            <v>None - Private</v>
          </cell>
          <cell r="AD1785">
            <v>287196</v>
          </cell>
          <cell r="AE1785" t="str">
            <v>Core Commercial</v>
          </cell>
          <cell r="AF1785" t="str">
            <v>Business Services</v>
          </cell>
        </row>
        <row r="1786">
          <cell r="T1786">
            <v>999938380</v>
          </cell>
          <cell r="U1786" t="str">
            <v>Bilfinger SE</v>
          </cell>
          <cell r="V1786">
            <v>287482</v>
          </cell>
          <cell r="W1786" t="str">
            <v>Bilfinger North America Inc.</v>
          </cell>
          <cell r="X1786" t="str">
            <v>Existing Principal</v>
          </cell>
          <cell r="Y1786" t="str">
            <v>Exposure Below $1M; Do Not Score</v>
          </cell>
          <cell r="Z1786" t="str">
            <v>CONSTRUCTION</v>
          </cell>
          <cell r="AA1786" t="str">
            <v>Germany</v>
          </cell>
          <cell r="AB1786">
            <v>287482</v>
          </cell>
          <cell r="AC1786" t="str">
            <v>None - Private</v>
          </cell>
          <cell r="AD1786">
            <v>287482</v>
          </cell>
          <cell r="AE1786" t="str">
            <v>Specialty Contract</v>
          </cell>
          <cell r="AF1786" t="str">
            <v>Engineering &amp; Construction</v>
          </cell>
        </row>
        <row r="1787">
          <cell r="T1787">
            <v>999938829</v>
          </cell>
          <cell r="U1787" t="str">
            <v>EMPRESA DE ENERGÍA DE PEREIRA S.A. E.S.P</v>
          </cell>
          <cell r="V1787">
            <v>287637</v>
          </cell>
          <cell r="W1787" t="str">
            <v>SERVIGENERALES S.A. E.S.P</v>
          </cell>
          <cell r="X1787" t="str">
            <v>Existing Principal</v>
          </cell>
          <cell r="Y1787" t="str">
            <v>Exposure Below $1M; Do Not Score</v>
          </cell>
          <cell r="Z1787" t="str">
            <v>BUSINESS SERVICES</v>
          </cell>
          <cell r="AA1787" t="str">
            <v>Colombia</v>
          </cell>
          <cell r="AB1787">
            <v>287637</v>
          </cell>
          <cell r="AC1787" t="str">
            <v>None - Private</v>
          </cell>
          <cell r="AD1787">
            <v>287637</v>
          </cell>
          <cell r="AE1787" t="str">
            <v>Specialty Commercial</v>
          </cell>
          <cell r="AF1787" t="str">
            <v>Business Services</v>
          </cell>
        </row>
        <row r="1788">
          <cell r="T1788">
            <v>999939049</v>
          </cell>
          <cell r="U1788" t="str">
            <v>LATIN AMERICAN CAPITAL CORP S.A. E.S.P</v>
          </cell>
          <cell r="V1788">
            <v>287637</v>
          </cell>
          <cell r="W1788" t="str">
            <v>SERVIGENERALES S.A. E.S.P</v>
          </cell>
          <cell r="X1788" t="str">
            <v>Existing Principal</v>
          </cell>
          <cell r="Y1788" t="str">
            <v>Exposure Below $1M; Do Not Score</v>
          </cell>
          <cell r="Z1788" t="str">
            <v>BUSINESS SERVICES</v>
          </cell>
          <cell r="AA1788" t="str">
            <v>Colombia</v>
          </cell>
          <cell r="AB1788">
            <v>287637</v>
          </cell>
          <cell r="AC1788" t="str">
            <v>None - Private</v>
          </cell>
          <cell r="AD1788">
            <v>287637</v>
          </cell>
          <cell r="AE1788" t="str">
            <v>Specialty Commercial</v>
          </cell>
          <cell r="AF1788" t="str">
            <v>Business Services</v>
          </cell>
        </row>
        <row r="1789">
          <cell r="T1789">
            <v>999939077</v>
          </cell>
          <cell r="U1789" t="str">
            <v>Kimco Holdings LLC</v>
          </cell>
          <cell r="V1789">
            <v>287660</v>
          </cell>
          <cell r="W1789" t="str">
            <v>Kimco Holdings LLC</v>
          </cell>
          <cell r="X1789" t="str">
            <v>Existing Principal</v>
          </cell>
          <cell r="Y1789" t="str">
            <v>Exposure Below $1M; Do Not Score</v>
          </cell>
          <cell r="Z1789" t="str">
            <v>BUSINESS SERVICES</v>
          </cell>
          <cell r="AA1789" t="str">
            <v>United States</v>
          </cell>
          <cell r="AB1789">
            <v>287660</v>
          </cell>
          <cell r="AC1789" t="str">
            <v>None - Private</v>
          </cell>
          <cell r="AD1789">
            <v>287660</v>
          </cell>
          <cell r="AE1789" t="str">
            <v>Core Commercial</v>
          </cell>
          <cell r="AF1789" t="str">
            <v>Business Services</v>
          </cell>
        </row>
        <row r="1790">
          <cell r="T1790">
            <v>999941111</v>
          </cell>
          <cell r="U1790" t="str">
            <v>Antofagasta PLC</v>
          </cell>
          <cell r="V1790">
            <v>287853</v>
          </cell>
          <cell r="W1790" t="str">
            <v>Antofagasta Minerals (AMSA)</v>
          </cell>
          <cell r="X1790" t="str">
            <v>Existing Principal</v>
          </cell>
          <cell r="Y1790" t="str">
            <v>Exposure Below $1M; Do Not Score</v>
          </cell>
          <cell r="Z1790" t="str">
            <v>MINING</v>
          </cell>
          <cell r="AA1790" t="str">
            <v>Chile</v>
          </cell>
          <cell r="AB1790">
            <v>287853</v>
          </cell>
          <cell r="AC1790" t="str">
            <v>None - Private</v>
          </cell>
          <cell r="AD1790">
            <v>287853</v>
          </cell>
          <cell r="AE1790" t="str">
            <v>Specialty Contract</v>
          </cell>
          <cell r="AF1790" t="str">
            <v>Metals &amp; Mining Industry</v>
          </cell>
        </row>
        <row r="1791">
          <cell r="T1791">
            <v>999941115</v>
          </cell>
          <cell r="U1791" t="str">
            <v>Minera Los Pelambres</v>
          </cell>
          <cell r="V1791">
            <v>287853</v>
          </cell>
          <cell r="W1791" t="str">
            <v>Antofagasta Minerals (AMSA)</v>
          </cell>
          <cell r="X1791" t="str">
            <v>Existing Principal</v>
          </cell>
          <cell r="Y1791" t="str">
            <v>Exposure Below $1M; Do Not Score</v>
          </cell>
          <cell r="Z1791" t="str">
            <v>MINING</v>
          </cell>
          <cell r="AA1791" t="str">
            <v>Chile</v>
          </cell>
          <cell r="AB1791">
            <v>287853</v>
          </cell>
          <cell r="AC1791" t="str">
            <v>None - Private</v>
          </cell>
          <cell r="AD1791">
            <v>287853</v>
          </cell>
          <cell r="AE1791" t="str">
            <v>Specialty Contract</v>
          </cell>
          <cell r="AF1791" t="str">
            <v>Metals &amp; Mining Industry</v>
          </cell>
        </row>
        <row r="1792">
          <cell r="T1792">
            <v>999941121</v>
          </cell>
          <cell r="U1792" t="str">
            <v>Minera Centinela</v>
          </cell>
          <cell r="V1792">
            <v>287853</v>
          </cell>
          <cell r="W1792" t="str">
            <v>Antofagasta Minerals (AMSA)</v>
          </cell>
          <cell r="X1792" t="str">
            <v>Existing Principal</v>
          </cell>
          <cell r="Y1792" t="str">
            <v>Exposure Below $1M; Do Not Score</v>
          </cell>
          <cell r="Z1792" t="str">
            <v>MINING</v>
          </cell>
          <cell r="AA1792" t="str">
            <v>Chile</v>
          </cell>
          <cell r="AB1792">
            <v>287853</v>
          </cell>
          <cell r="AC1792" t="str">
            <v>None - Private</v>
          </cell>
          <cell r="AD1792">
            <v>287853</v>
          </cell>
          <cell r="AE1792" t="str">
            <v>Specialty Contract</v>
          </cell>
          <cell r="AF1792" t="str">
            <v>Metals &amp; Mining Industry</v>
          </cell>
        </row>
        <row r="1793">
          <cell r="T1793">
            <v>999941124</v>
          </cell>
          <cell r="U1793" t="str">
            <v>Minera Antucoya</v>
          </cell>
          <cell r="V1793">
            <v>287853</v>
          </cell>
          <cell r="W1793" t="str">
            <v>Antofagasta Minerals (AMSA)</v>
          </cell>
          <cell r="X1793" t="str">
            <v>Existing Principal</v>
          </cell>
          <cell r="Y1793" t="str">
            <v>Exposure Below $1M; Do Not Score</v>
          </cell>
          <cell r="Z1793" t="str">
            <v>MINING</v>
          </cell>
          <cell r="AA1793" t="str">
            <v>Chile</v>
          </cell>
          <cell r="AB1793">
            <v>287853</v>
          </cell>
          <cell r="AC1793" t="str">
            <v>None - Private</v>
          </cell>
          <cell r="AD1793">
            <v>287853</v>
          </cell>
          <cell r="AE1793" t="str">
            <v>Specialty Contract</v>
          </cell>
          <cell r="AF1793" t="str">
            <v>Metals &amp; Mining Industry</v>
          </cell>
        </row>
        <row r="1794">
          <cell r="T1794">
            <v>999941129</v>
          </cell>
          <cell r="U1794" t="str">
            <v>Compañía Minera Zaldivar SpA</v>
          </cell>
          <cell r="V1794">
            <v>287853</v>
          </cell>
          <cell r="W1794" t="str">
            <v>Antofagasta Minerals (AMSA)</v>
          </cell>
          <cell r="X1794" t="str">
            <v>Existing Principal</v>
          </cell>
          <cell r="Y1794" t="str">
            <v>Exposure Below $1M; Do Not Score</v>
          </cell>
          <cell r="Z1794" t="str">
            <v>MINING</v>
          </cell>
          <cell r="AA1794" t="str">
            <v>Chile</v>
          </cell>
          <cell r="AB1794">
            <v>287853</v>
          </cell>
          <cell r="AC1794" t="str">
            <v>None - Private</v>
          </cell>
          <cell r="AD1794">
            <v>287853</v>
          </cell>
          <cell r="AE1794" t="str">
            <v>Specialty Contract</v>
          </cell>
          <cell r="AF1794" t="str">
            <v>Metals &amp; Mining Industry</v>
          </cell>
        </row>
        <row r="1795">
          <cell r="T1795">
            <v>999941856</v>
          </cell>
          <cell r="U1795" t="str">
            <v>Hidalgo e Hidalgo S.A</v>
          </cell>
          <cell r="V1795">
            <v>287964</v>
          </cell>
          <cell r="W1795" t="str">
            <v>Hidalgo e Hidalgo S.A</v>
          </cell>
          <cell r="X1795" t="str">
            <v>Existing Principal</v>
          </cell>
          <cell r="Y1795" t="str">
            <v>Score it</v>
          </cell>
          <cell r="Z1795" t="str">
            <v>CONSTRUCTION</v>
          </cell>
          <cell r="AA1795" t="str">
            <v>Ecuador</v>
          </cell>
          <cell r="AB1795">
            <v>287964</v>
          </cell>
          <cell r="AC1795" t="str">
            <v>None - Private</v>
          </cell>
          <cell r="AD1795">
            <v>287964</v>
          </cell>
          <cell r="AE1795" t="str">
            <v>Specialty Contract</v>
          </cell>
          <cell r="AF1795" t="str">
            <v>Engineering &amp; Construction</v>
          </cell>
        </row>
        <row r="1796">
          <cell r="T1796">
            <v>999942864</v>
          </cell>
          <cell r="U1796" t="str">
            <v>CSS Constructores S.A</v>
          </cell>
          <cell r="V1796">
            <v>288052</v>
          </cell>
          <cell r="W1796" t="str">
            <v>Grupo Solarte</v>
          </cell>
          <cell r="X1796" t="str">
            <v>Existing Principal</v>
          </cell>
          <cell r="Y1796" t="str">
            <v>Exposure Below $1M; Do Not Score</v>
          </cell>
          <cell r="Z1796" t="str">
            <v>FOOD &amp; BEVERAGE</v>
          </cell>
          <cell r="AA1796" t="str">
            <v>Colombia</v>
          </cell>
          <cell r="AB1796">
            <v>288052</v>
          </cell>
          <cell r="AC1796" t="str">
            <v>None - Private</v>
          </cell>
          <cell r="AD1796">
            <v>288052</v>
          </cell>
          <cell r="AE1796" t="str">
            <v>Specialty Contract</v>
          </cell>
          <cell r="AF1796" t="str">
            <v>Food Processing &amp; Distribution</v>
          </cell>
        </row>
        <row r="1797">
          <cell r="T1797">
            <v>999908042</v>
          </cell>
          <cell r="U1797" t="str">
            <v>Vortex Energy Services Ltd.</v>
          </cell>
          <cell r="V1797">
            <v>283875</v>
          </cell>
          <cell r="W1797" t="str">
            <v>Vortex Energy Services Ltd.</v>
          </cell>
          <cell r="X1797" t="str">
            <v>Existing Principal</v>
          </cell>
          <cell r="Y1797" t="str">
            <v>Exposure Below $1M; Do Not Score</v>
          </cell>
          <cell r="Z1797" t="str">
            <v>OIL, GAS &amp; COAL EXPL/PROD</v>
          </cell>
          <cell r="AA1797" t="str">
            <v>Canada</v>
          </cell>
          <cell r="AB1797" t="str">
            <v>CAN1524</v>
          </cell>
          <cell r="AC1797" t="str">
            <v>None - Private</v>
          </cell>
          <cell r="AD1797">
            <v>283875</v>
          </cell>
          <cell r="AE1797" t="str">
            <v>Core Contract</v>
          </cell>
          <cell r="AF1797" t="str">
            <v>Oil, Gas &amp; Coal Expl/Prod</v>
          </cell>
        </row>
        <row r="1798">
          <cell r="T1798">
            <v>999906422</v>
          </cell>
          <cell r="U1798" t="str">
            <v>Xignux S.A. de C.V.</v>
          </cell>
          <cell r="V1798">
            <v>283582</v>
          </cell>
          <cell r="W1798" t="str">
            <v>Xignux S.A. de C.V.</v>
          </cell>
          <cell r="X1798" t="str">
            <v>Existing Principal</v>
          </cell>
          <cell r="Y1798" t="str">
            <v>Exposure Below $1M; Do Not Score</v>
          </cell>
          <cell r="Z1798" t="str">
            <v>ELECTRICAL EQUIPMENT</v>
          </cell>
          <cell r="AA1798" t="str">
            <v>Mexico</v>
          </cell>
          <cell r="AB1798" t="str">
            <v>MEX1018</v>
          </cell>
          <cell r="AC1798" t="str">
            <v>None - Private</v>
          </cell>
          <cell r="AD1798">
            <v>283582</v>
          </cell>
          <cell r="AE1798" t="str">
            <v>Specialty Commercial</v>
          </cell>
          <cell r="AF1798" t="str">
            <v>Electronics &amp; Semiconductor</v>
          </cell>
        </row>
        <row r="1799">
          <cell r="T1799">
            <v>999869185</v>
          </cell>
          <cell r="U1799" t="str">
            <v xml:space="preserve">Fillmore Construction Management Inc. </v>
          </cell>
          <cell r="V1799">
            <v>259708</v>
          </cell>
          <cell r="W1799" t="str">
            <v xml:space="preserve">Fillmore Construction Management Inc. </v>
          </cell>
          <cell r="X1799" t="str">
            <v>Existing Principal</v>
          </cell>
          <cell r="Y1799" t="str">
            <v>Exposure Below $1M; Do Not Score</v>
          </cell>
          <cell r="Z1799" t="str">
            <v>CONSTRUCTION</v>
          </cell>
          <cell r="AA1799" t="str">
            <v>Canada</v>
          </cell>
          <cell r="AB1799" t="str">
            <v>CAN1528</v>
          </cell>
          <cell r="AC1799" t="str">
            <v>None - Private</v>
          </cell>
          <cell r="AD1799">
            <v>259708</v>
          </cell>
          <cell r="AE1799" t="str">
            <v>Core Contract</v>
          </cell>
          <cell r="AF1799" t="str">
            <v>Engineering &amp; Construction</v>
          </cell>
        </row>
        <row r="1800">
          <cell r="T1800">
            <v>999921744</v>
          </cell>
          <cell r="U1800" t="str">
            <v>Atkinson Construction (ACL) Ltd.</v>
          </cell>
          <cell r="V1800">
            <v>285838</v>
          </cell>
          <cell r="W1800" t="str">
            <v>Atkinson Construction (ACL) Ltd.</v>
          </cell>
          <cell r="X1800" t="str">
            <v>Existing Principal</v>
          </cell>
          <cell r="Y1800" t="str">
            <v>Score it</v>
          </cell>
          <cell r="Z1800" t="str">
            <v>CONSTRUCTION</v>
          </cell>
          <cell r="AA1800" t="str">
            <v>Canada</v>
          </cell>
          <cell r="AB1800" t="str">
            <v>CAN1529</v>
          </cell>
          <cell r="AC1800" t="str">
            <v>None - Private</v>
          </cell>
          <cell r="AD1800">
            <v>285838</v>
          </cell>
          <cell r="AE1800" t="str">
            <v>Core Contract</v>
          </cell>
          <cell r="AF1800" t="str">
            <v>Engineering &amp; Construction</v>
          </cell>
        </row>
        <row r="1801">
          <cell r="T1801">
            <v>999941128</v>
          </cell>
          <cell r="U1801" t="str">
            <v xml:space="preserve">Transcona Roofing Ltd. </v>
          </cell>
          <cell r="V1801">
            <v>287857</v>
          </cell>
          <cell r="W1801" t="str">
            <v xml:space="preserve">Transcona Roofing Ltd. </v>
          </cell>
          <cell r="X1801" t="str">
            <v>Existing Principal</v>
          </cell>
          <cell r="Y1801" t="str">
            <v>Exposure Below $1M; Do Not Score</v>
          </cell>
          <cell r="Z1801" t="str">
            <v>CONSTRUCTION</v>
          </cell>
          <cell r="AA1801" t="str">
            <v>Canada</v>
          </cell>
          <cell r="AB1801" t="str">
            <v>CAN1530</v>
          </cell>
          <cell r="AC1801" t="str">
            <v>None - Private</v>
          </cell>
          <cell r="AD1801">
            <v>287857</v>
          </cell>
          <cell r="AE1801" t="str">
            <v>Core Contract</v>
          </cell>
          <cell r="AF1801" t="str">
            <v>Engineering &amp; Construction</v>
          </cell>
        </row>
        <row r="1802">
          <cell r="T1802">
            <v>999938078</v>
          </cell>
          <cell r="U1802" t="str">
            <v>Thiess Pty Ltd</v>
          </cell>
          <cell r="V1802">
            <v>287560</v>
          </cell>
          <cell r="W1802" t="str">
            <v>Thiess Pty Ltd</v>
          </cell>
          <cell r="X1802" t="str">
            <v>Existing Principal</v>
          </cell>
          <cell r="Y1802" t="str">
            <v>Score It</v>
          </cell>
          <cell r="Z1802" t="str">
            <v>MINING</v>
          </cell>
          <cell r="AA1802" t="str">
            <v>Australia</v>
          </cell>
          <cell r="AB1802" t="str">
            <v>APAC1096</v>
          </cell>
          <cell r="AC1802" t="str">
            <v>None - Private</v>
          </cell>
          <cell r="AD1802">
            <v>287560</v>
          </cell>
          <cell r="AE1802" t="str">
            <v>Specialty Contract</v>
          </cell>
          <cell r="AF1802" t="str">
            <v>Metals &amp; Mining Industry</v>
          </cell>
        </row>
        <row r="1803">
          <cell r="T1803">
            <v>999941043</v>
          </cell>
          <cell r="U1803" t="str">
            <v>JF Hull Holdings</v>
          </cell>
          <cell r="V1803">
            <v>287844</v>
          </cell>
          <cell r="W1803" t="str">
            <v>JF Hull Holdings</v>
          </cell>
          <cell r="X1803" t="str">
            <v>Existing Principal</v>
          </cell>
          <cell r="Y1803" t="str">
            <v>Exposure Below $1M; Do Not Score</v>
          </cell>
          <cell r="Z1803" t="str">
            <v>CONSTRUCTION</v>
          </cell>
          <cell r="AA1803" t="str">
            <v>Australia</v>
          </cell>
          <cell r="AB1803" t="str">
            <v>APAC1097</v>
          </cell>
          <cell r="AC1803" t="str">
            <v>None - Private</v>
          </cell>
          <cell r="AD1803">
            <v>287844</v>
          </cell>
          <cell r="AE1803" t="str">
            <v>Specialty Contract</v>
          </cell>
          <cell r="AF1803" t="str">
            <v>Engineering &amp; Construction</v>
          </cell>
        </row>
        <row r="1804">
          <cell r="T1804">
            <v>999938251</v>
          </cell>
          <cell r="U1804" t="str">
            <v>Koler Construction Inc.</v>
          </cell>
          <cell r="V1804">
            <v>287578</v>
          </cell>
          <cell r="W1804" t="str">
            <v>Koler Construction Inc.</v>
          </cell>
          <cell r="X1804" t="str">
            <v>Existing Principal</v>
          </cell>
          <cell r="Y1804" t="str">
            <v>Exposure Below $1M; Do Not Score</v>
          </cell>
          <cell r="Z1804" t="str">
            <v>CONSTRUCTION</v>
          </cell>
          <cell r="AA1804" t="str">
            <v>Canada</v>
          </cell>
          <cell r="AB1804" t="str">
            <v>CAN1532</v>
          </cell>
          <cell r="AC1804" t="str">
            <v>None - Private</v>
          </cell>
          <cell r="AD1804">
            <v>287578</v>
          </cell>
          <cell r="AE1804" t="str">
            <v>Core Contract</v>
          </cell>
          <cell r="AF1804" t="str">
            <v>Engineering &amp; Construction</v>
          </cell>
        </row>
        <row r="1805">
          <cell r="T1805">
            <v>999939955</v>
          </cell>
          <cell r="U1805" t="str">
            <v>Control Tech USA Ltd.</v>
          </cell>
          <cell r="V1805">
            <v>287755</v>
          </cell>
          <cell r="W1805" t="str">
            <v>Control Tech USA Ltd.</v>
          </cell>
          <cell r="X1805" t="str">
            <v>Existing Principal</v>
          </cell>
          <cell r="Y1805" t="str">
            <v>Exposure Below $1M; Do Not Score</v>
          </cell>
          <cell r="Z1805" t="str">
            <v>ELECTRICAL EQUIPMENT</v>
          </cell>
          <cell r="AA1805" t="str">
            <v>United States</v>
          </cell>
          <cell r="AB1805" t="str">
            <v>CAN1533</v>
          </cell>
          <cell r="AC1805" t="str">
            <v>None - Private</v>
          </cell>
          <cell r="AD1805">
            <v>287755</v>
          </cell>
          <cell r="AE1805" t="str">
            <v>Specialty Contract</v>
          </cell>
          <cell r="AF1805" t="str">
            <v>Electronics &amp; Semiconductor</v>
          </cell>
        </row>
        <row r="1806">
          <cell r="T1806">
            <v>999941298</v>
          </cell>
          <cell r="U1806" t="str">
            <v>MDE Enterprises Ltd.</v>
          </cell>
          <cell r="V1806">
            <v>287897</v>
          </cell>
          <cell r="W1806" t="str">
            <v>MDE Enterprises Ltd.</v>
          </cell>
          <cell r="X1806" t="str">
            <v>Existing Principal</v>
          </cell>
          <cell r="Y1806" t="str">
            <v>Exposure Below $1M; Do Not Score</v>
          </cell>
          <cell r="Z1806" t="str">
            <v>CONSTRUCTION</v>
          </cell>
          <cell r="AA1806" t="str">
            <v>Canada</v>
          </cell>
          <cell r="AB1806" t="str">
            <v>CAN1534</v>
          </cell>
          <cell r="AC1806" t="str">
            <v>None - Private</v>
          </cell>
          <cell r="AD1806">
            <v>287897</v>
          </cell>
          <cell r="AE1806" t="str">
            <v>Core Contract</v>
          </cell>
          <cell r="AF1806" t="str">
            <v>Engineering &amp; Construction</v>
          </cell>
        </row>
        <row r="1807">
          <cell r="T1807">
            <v>999947800</v>
          </cell>
          <cell r="U1807" t="str">
            <v>CATALINA HUANCA SOCIEDAD MINERA S.A.C</v>
          </cell>
          <cell r="V1807">
            <v>284286</v>
          </cell>
          <cell r="W1807" t="str">
            <v xml:space="preserve">Trafigura Group Pte. Ltd. </v>
          </cell>
          <cell r="X1807" t="str">
            <v>Existing Principal</v>
          </cell>
          <cell r="Y1807" t="str">
            <v>Exposure Below $1M; Do Not Score</v>
          </cell>
          <cell r="Z1807" t="str">
            <v>FINANCE COMPANIES</v>
          </cell>
          <cell r="AA1807" t="str">
            <v>Peru</v>
          </cell>
          <cell r="AB1807">
            <v>284286</v>
          </cell>
          <cell r="AC1807" t="str">
            <v>None - Private</v>
          </cell>
          <cell r="AD1807">
            <v>284286</v>
          </cell>
          <cell r="AE1807" t="str">
            <v>Specialty Commercial</v>
          </cell>
          <cell r="AF1807" t="str">
            <v>Insurance &amp; Financial Services</v>
          </cell>
        </row>
        <row r="1808">
          <cell r="T1808">
            <v>999945881</v>
          </cell>
          <cell r="U1808" t="str">
            <v>Hidalgo e Hidalgo S.A. Sucursal Colombia</v>
          </cell>
          <cell r="V1808">
            <v>287964</v>
          </cell>
          <cell r="W1808" t="str">
            <v>Hidalgo e Hidalgo S.A</v>
          </cell>
          <cell r="X1808" t="str">
            <v>Existing Principal</v>
          </cell>
          <cell r="Y1808" t="str">
            <v>Score it</v>
          </cell>
          <cell r="Z1808" t="str">
            <v>CONSTRUCTION</v>
          </cell>
          <cell r="AA1808" t="str">
            <v>Colombia</v>
          </cell>
          <cell r="AB1808">
            <v>287964</v>
          </cell>
          <cell r="AC1808" t="str">
            <v>None - Private</v>
          </cell>
          <cell r="AD1808">
            <v>287964</v>
          </cell>
          <cell r="AE1808" t="str">
            <v>Specialty Contract</v>
          </cell>
          <cell r="AF1808" t="str">
            <v>Engineering &amp; Construction</v>
          </cell>
        </row>
        <row r="1809">
          <cell r="T1809">
            <v>999946432</v>
          </cell>
          <cell r="U1809" t="str">
            <v>Termotecnica Coindustrial S.A.S</v>
          </cell>
          <cell r="V1809">
            <v>260985</v>
          </cell>
          <cell r="W1809" t="str">
            <v xml:space="preserve">Grupo Ethuss </v>
          </cell>
          <cell r="X1809" t="str">
            <v>Existing Principal</v>
          </cell>
          <cell r="Y1809" t="str">
            <v>Exposure Below $1M; Do Not Score</v>
          </cell>
          <cell r="Z1809" t="str">
            <v>MINING</v>
          </cell>
          <cell r="AA1809" t="str">
            <v>Colombia</v>
          </cell>
          <cell r="AB1809">
            <v>260985</v>
          </cell>
          <cell r="AC1809" t="str">
            <v>None - Private</v>
          </cell>
          <cell r="AD1809">
            <v>260985</v>
          </cell>
          <cell r="AE1809" t="str">
            <v>Specialty Contract</v>
          </cell>
          <cell r="AF1809" t="str">
            <v>Metals &amp; Mining Industry</v>
          </cell>
        </row>
        <row r="1810">
          <cell r="T1810">
            <v>999895257</v>
          </cell>
          <cell r="U1810" t="str">
            <v>Whiting Equipment Canada Inc.</v>
          </cell>
          <cell r="V1810">
            <v>282144</v>
          </cell>
          <cell r="W1810" t="str">
            <v>Whiting Equipment Canada Inc.</v>
          </cell>
          <cell r="X1810" t="str">
            <v>Existing Principal</v>
          </cell>
          <cell r="Y1810" t="str">
            <v>Exposure Below $1M; Do Not Score</v>
          </cell>
          <cell r="Z1810" t="str">
            <v>BUSINESS SERVICES</v>
          </cell>
          <cell r="AA1810" t="str">
            <v>Canada</v>
          </cell>
          <cell r="AB1810" t="str">
            <v>CAN1326</v>
          </cell>
          <cell r="AC1810" t="str">
            <v>None - Private</v>
          </cell>
          <cell r="AD1810">
            <v>303036</v>
          </cell>
          <cell r="AE1810" t="str">
            <v>Specialty Contract</v>
          </cell>
          <cell r="AF1810" t="str">
            <v>Engineering &amp; Construction</v>
          </cell>
        </row>
        <row r="1811">
          <cell r="T1811">
            <v>999952791</v>
          </cell>
          <cell r="U1811" t="str">
            <v>Catholic Health Initiatives</v>
          </cell>
          <cell r="V1811">
            <v>288976</v>
          </cell>
          <cell r="W1811" t="str">
            <v>Catholic Health Initiatives</v>
          </cell>
          <cell r="X1811" t="str">
            <v>Existing Principal</v>
          </cell>
          <cell r="Y1811" t="str">
            <v>Score it</v>
          </cell>
          <cell r="Z1811" t="str">
            <v>MEDICAL SERVICES</v>
          </cell>
          <cell r="AA1811" t="str">
            <v>United States</v>
          </cell>
          <cell r="AB1811">
            <v>288976</v>
          </cell>
          <cell r="AC1811" t="str">
            <v>None - Private</v>
          </cell>
          <cell r="AD1811">
            <v>288976</v>
          </cell>
          <cell r="AE1811" t="str">
            <v>Core Commercial</v>
          </cell>
          <cell r="AF1811" t="str">
            <v>Hospital &amp; Medical Services</v>
          </cell>
        </row>
        <row r="1812">
          <cell r="T1812">
            <v>999948355</v>
          </cell>
          <cell r="U1812" t="str">
            <v>City of Bellevue</v>
          </cell>
          <cell r="V1812">
            <v>288564</v>
          </cell>
          <cell r="W1812" t="str">
            <v>City of Bellevue</v>
          </cell>
          <cell r="X1812" t="str">
            <v>Existing Principal</v>
          </cell>
          <cell r="Y1812" t="str">
            <v>Exposure Below $1M; Do Not Score</v>
          </cell>
          <cell r="Z1812" t="str">
            <v>UNASSIGNED</v>
          </cell>
          <cell r="AA1812" t="str">
            <v>United States</v>
          </cell>
          <cell r="AB1812">
            <v>288564</v>
          </cell>
          <cell r="AC1812" t="str">
            <v>None - Private</v>
          </cell>
          <cell r="AD1812">
            <v>288564</v>
          </cell>
          <cell r="AE1812" t="str">
            <v>Core Commercial</v>
          </cell>
          <cell r="AF1812" t="str">
            <v>Unassigned</v>
          </cell>
        </row>
        <row r="1813">
          <cell r="T1813">
            <v>425246751</v>
          </cell>
          <cell r="U1813" t="str">
            <v>FRANCISCAN COMMUNITIES</v>
          </cell>
          <cell r="V1813">
            <v>99448</v>
          </cell>
          <cell r="W1813" t="str">
            <v>FRANCISCAN COMMUNITIES</v>
          </cell>
          <cell r="X1813" t="str">
            <v>Existing Principal</v>
          </cell>
          <cell r="Y1813" t="str">
            <v>Exposure Below $1M; Do Not Score</v>
          </cell>
          <cell r="Z1813" t="str">
            <v>REAL ESTATE</v>
          </cell>
          <cell r="AA1813" t="str">
            <v>United States</v>
          </cell>
          <cell r="AB1813">
            <v>99448</v>
          </cell>
          <cell r="AC1813" t="str">
            <v>None - Private</v>
          </cell>
          <cell r="AD1813">
            <v>99448</v>
          </cell>
          <cell r="AE1813" t="str">
            <v>Core Commercial</v>
          </cell>
          <cell r="AF1813" t="str">
            <v>Real Estate &amp; REITs</v>
          </cell>
        </row>
        <row r="1814">
          <cell r="T1814">
            <v>999947773</v>
          </cell>
          <cell r="U1814" t="str">
            <v>EBT NewCo, LLC</v>
          </cell>
          <cell r="V1814">
            <v>288498</v>
          </cell>
          <cell r="W1814" t="str">
            <v>EBT NewCo, LLC</v>
          </cell>
          <cell r="X1814" t="str">
            <v>Existing Principal</v>
          </cell>
          <cell r="Y1814" t="str">
            <v>Exposure Below $1M; Do Not Score</v>
          </cell>
          <cell r="Z1814" t="str">
            <v>BUSINESS SERVICES</v>
          </cell>
          <cell r="AA1814" t="str">
            <v>United States</v>
          </cell>
          <cell r="AB1814">
            <v>288498</v>
          </cell>
          <cell r="AC1814" t="str">
            <v>None - Private</v>
          </cell>
          <cell r="AD1814">
            <v>288498</v>
          </cell>
          <cell r="AE1814" t="str">
            <v>Core Commercial</v>
          </cell>
          <cell r="AF1814" t="str">
            <v>Business Services</v>
          </cell>
        </row>
        <row r="1815">
          <cell r="T1815">
            <v>999943561</v>
          </cell>
          <cell r="U1815" t="str">
            <v>Taylor Fresh Foods, Inc.</v>
          </cell>
          <cell r="V1815">
            <v>288109</v>
          </cell>
          <cell r="W1815" t="str">
            <v>Taylor Farms</v>
          </cell>
          <cell r="X1815" t="str">
            <v>Existing Principal</v>
          </cell>
          <cell r="Y1815" t="str">
            <v>Exposure Below $1M; Do Not Score</v>
          </cell>
          <cell r="Z1815" t="str">
            <v>FOOD &amp; BEVERAGE</v>
          </cell>
          <cell r="AA1815" t="str">
            <v>United States</v>
          </cell>
          <cell r="AB1815">
            <v>288109</v>
          </cell>
          <cell r="AC1815" t="str">
            <v>None - Private</v>
          </cell>
          <cell r="AD1815">
            <v>288109</v>
          </cell>
          <cell r="AE1815" t="str">
            <v>Core Commercial</v>
          </cell>
          <cell r="AF1815" t="str">
            <v>Food Processing &amp; Distribution</v>
          </cell>
        </row>
        <row r="1816">
          <cell r="T1816">
            <v>251717442</v>
          </cell>
          <cell r="U1816" t="str">
            <v>Schweitzer Engineering Laboratories</v>
          </cell>
          <cell r="V1816">
            <v>199050</v>
          </cell>
          <cell r="W1816" t="str">
            <v>Schweitzer Engineering Laboratories, Inc.</v>
          </cell>
          <cell r="X1816" t="str">
            <v>Existing Principal</v>
          </cell>
          <cell r="Y1816" t="str">
            <v>Exposure Below $1M; Do Not Score</v>
          </cell>
          <cell r="Z1816" t="str">
            <v>ELECTRICAL EQUIPMENT</v>
          </cell>
          <cell r="AA1816" t="str">
            <v>United States</v>
          </cell>
          <cell r="AB1816">
            <v>199050</v>
          </cell>
          <cell r="AC1816" t="str">
            <v>None - Private</v>
          </cell>
          <cell r="AD1816">
            <v>199050</v>
          </cell>
          <cell r="AE1816" t="str">
            <v>Core Commercial</v>
          </cell>
          <cell r="AF1816" t="str">
            <v>Electronics &amp; Semiconductor</v>
          </cell>
        </row>
        <row r="1817">
          <cell r="T1817">
            <v>999946782</v>
          </cell>
          <cell r="U1817" t="str">
            <v>Aman Builders Inc.</v>
          </cell>
          <cell r="V1817">
            <v>288384</v>
          </cell>
          <cell r="W1817" t="str">
            <v>Aman Builders Inc.</v>
          </cell>
          <cell r="X1817" t="str">
            <v>Existing Principal</v>
          </cell>
          <cell r="Y1817" t="str">
            <v>Exposure Below $1M; Do Not Score</v>
          </cell>
          <cell r="Z1817" t="str">
            <v>CONSTRUCTION</v>
          </cell>
          <cell r="AA1817" t="str">
            <v>Canada</v>
          </cell>
          <cell r="AB1817">
            <v>288384</v>
          </cell>
          <cell r="AC1817" t="str">
            <v>None - Private</v>
          </cell>
          <cell r="AD1817">
            <v>288384</v>
          </cell>
          <cell r="AE1817" t="str">
            <v>Core Contract</v>
          </cell>
          <cell r="AF1817" t="str">
            <v>Engineering &amp; Construction</v>
          </cell>
        </row>
        <row r="1818">
          <cell r="T1818">
            <v>999901090</v>
          </cell>
          <cell r="U1818" t="str">
            <v>Heavy Industries Theming Corporation</v>
          </cell>
          <cell r="V1818">
            <v>282804</v>
          </cell>
          <cell r="W1818" t="str">
            <v>Heavy Industries Theming Corporation</v>
          </cell>
          <cell r="X1818" t="str">
            <v>Existing Principal</v>
          </cell>
          <cell r="Y1818" t="str">
            <v>Exposure Below $1M; Do Not Score</v>
          </cell>
          <cell r="Z1818" t="str">
            <v>CONSTRUCTION</v>
          </cell>
          <cell r="AA1818" t="str">
            <v>Canada</v>
          </cell>
          <cell r="AB1818">
            <v>282804</v>
          </cell>
          <cell r="AC1818" t="str">
            <v>None - Private</v>
          </cell>
          <cell r="AD1818">
            <v>282804</v>
          </cell>
          <cell r="AE1818" t="str">
            <v>Core Contract</v>
          </cell>
          <cell r="AF1818" t="str">
            <v>Engineering &amp; Construction</v>
          </cell>
        </row>
        <row r="1819">
          <cell r="T1819">
            <v>999948223</v>
          </cell>
          <cell r="U1819" t="str">
            <v>J &amp; S Contracting Ltd.</v>
          </cell>
          <cell r="V1819">
            <v>288544</v>
          </cell>
          <cell r="W1819" t="str">
            <v>J &amp; S Contracting Ltd.</v>
          </cell>
          <cell r="X1819" t="str">
            <v>Existing Principal</v>
          </cell>
          <cell r="Y1819" t="str">
            <v>Exposure Below $1M; Do Not Score</v>
          </cell>
          <cell r="Z1819" t="str">
            <v>CONSTRUCTION</v>
          </cell>
          <cell r="AA1819" t="str">
            <v>Canada</v>
          </cell>
          <cell r="AB1819">
            <v>288544</v>
          </cell>
          <cell r="AC1819" t="str">
            <v>None - Private</v>
          </cell>
          <cell r="AD1819">
            <v>288544</v>
          </cell>
          <cell r="AE1819" t="str">
            <v>Core Contract</v>
          </cell>
          <cell r="AF1819" t="str">
            <v>Engineering &amp; Construction</v>
          </cell>
        </row>
        <row r="1820">
          <cell r="T1820">
            <v>999947290</v>
          </cell>
          <cell r="U1820" t="str">
            <v>Lionsgate Builders Corporation</v>
          </cell>
          <cell r="V1820">
            <v>288434</v>
          </cell>
          <cell r="W1820" t="str">
            <v>Lionsgate Builders Corporation</v>
          </cell>
          <cell r="X1820" t="str">
            <v>Existing Principal</v>
          </cell>
          <cell r="Y1820" t="str">
            <v>Exposure Below $1M; Do Not Score</v>
          </cell>
          <cell r="Z1820" t="str">
            <v>CONSTRUCTION</v>
          </cell>
          <cell r="AA1820" t="str">
            <v>Canada</v>
          </cell>
          <cell r="AB1820">
            <v>288434</v>
          </cell>
          <cell r="AC1820" t="str">
            <v>None - Private</v>
          </cell>
          <cell r="AD1820">
            <v>288434</v>
          </cell>
          <cell r="AE1820" t="str">
            <v>Core Contract</v>
          </cell>
          <cell r="AF1820" t="str">
            <v>Engineering &amp; Construction</v>
          </cell>
        </row>
        <row r="1821">
          <cell r="T1821">
            <v>999947712</v>
          </cell>
          <cell r="U1821" t="str">
            <v xml:space="preserve">Multicrete Systems Inc. </v>
          </cell>
          <cell r="V1821">
            <v>288484</v>
          </cell>
          <cell r="W1821" t="str">
            <v xml:space="preserve">Multicrete Systems Inc. </v>
          </cell>
          <cell r="X1821" t="str">
            <v>Existing Principal</v>
          </cell>
          <cell r="Y1821" t="str">
            <v>Exposure Below $1M; Do Not Score</v>
          </cell>
          <cell r="Z1821" t="str">
            <v>CONSTRUCTION</v>
          </cell>
          <cell r="AA1821" t="str">
            <v>Canada</v>
          </cell>
          <cell r="AB1821">
            <v>288484</v>
          </cell>
          <cell r="AC1821" t="str">
            <v>None - Private</v>
          </cell>
          <cell r="AD1821">
            <v>288484</v>
          </cell>
          <cell r="AE1821" t="str">
            <v>Core Contract</v>
          </cell>
          <cell r="AF1821" t="str">
            <v>Engineering &amp; Construction</v>
          </cell>
        </row>
        <row r="1822">
          <cell r="T1822">
            <v>999947575</v>
          </cell>
          <cell r="U1822" t="str">
            <v>Power &amp; Mine Supply Company Limited</v>
          </cell>
          <cell r="V1822">
            <v>288462</v>
          </cell>
          <cell r="W1822" t="str">
            <v>Power &amp; Mine Supply Company Limited</v>
          </cell>
          <cell r="X1822" t="str">
            <v>Existing Principal</v>
          </cell>
          <cell r="Y1822" t="str">
            <v>Exposure Below $1M; Do Not Score</v>
          </cell>
          <cell r="Z1822" t="str">
            <v>MACHINERY &amp; EQUIPMENT</v>
          </cell>
          <cell r="AA1822" t="str">
            <v>Canada</v>
          </cell>
          <cell r="AB1822">
            <v>288462</v>
          </cell>
          <cell r="AC1822" t="str">
            <v>None - Private</v>
          </cell>
          <cell r="AD1822">
            <v>288462</v>
          </cell>
          <cell r="AE1822" t="str">
            <v>Core Contract</v>
          </cell>
          <cell r="AF1822" t="str">
            <v>Machinery &amp; Industrial</v>
          </cell>
        </row>
        <row r="1823">
          <cell r="T1823">
            <v>999945595</v>
          </cell>
          <cell r="U1823" t="str">
            <v xml:space="preserve">Ray Contracting Ltd. </v>
          </cell>
          <cell r="V1823">
            <v>288275</v>
          </cell>
          <cell r="W1823" t="str">
            <v xml:space="preserve">Ray Contracting Ltd. </v>
          </cell>
          <cell r="X1823" t="str">
            <v>Existing Principal</v>
          </cell>
          <cell r="Y1823" t="str">
            <v>Exposure Below $1M; Do Not Score</v>
          </cell>
          <cell r="Z1823" t="str">
            <v>CONSTRUCTION</v>
          </cell>
          <cell r="AA1823" t="str">
            <v>Canada</v>
          </cell>
          <cell r="AB1823">
            <v>288275</v>
          </cell>
          <cell r="AC1823" t="str">
            <v>None - Private</v>
          </cell>
          <cell r="AD1823">
            <v>288275</v>
          </cell>
          <cell r="AE1823" t="str">
            <v>Core Contract</v>
          </cell>
          <cell r="AF1823" t="str">
            <v>Engineering &amp; Construction</v>
          </cell>
        </row>
        <row r="1824">
          <cell r="T1824">
            <v>999949164</v>
          </cell>
          <cell r="U1824" t="str">
            <v xml:space="preserve">TBL Construction Ltd. </v>
          </cell>
          <cell r="V1824">
            <v>288634</v>
          </cell>
          <cell r="W1824" t="str">
            <v xml:space="preserve">TBL Construction Ltd. </v>
          </cell>
          <cell r="X1824" t="str">
            <v>Existing Principal</v>
          </cell>
          <cell r="Y1824" t="str">
            <v>Score it</v>
          </cell>
          <cell r="Z1824" t="str">
            <v>CONSTRUCTION</v>
          </cell>
          <cell r="AA1824" t="str">
            <v>Canada</v>
          </cell>
          <cell r="AB1824" t="str">
            <v>CAN1624</v>
          </cell>
          <cell r="AC1824" t="str">
            <v>None - Private</v>
          </cell>
          <cell r="AD1824">
            <v>288634</v>
          </cell>
          <cell r="AE1824" t="str">
            <v>Core Contract</v>
          </cell>
          <cell r="AF1824" t="str">
            <v>Engineering &amp; Construction</v>
          </cell>
        </row>
        <row r="1825">
          <cell r="T1825">
            <v>999945594</v>
          </cell>
          <cell r="U1825" t="str">
            <v>1211384 Ontario Inc. o/a MTR Construction</v>
          </cell>
          <cell r="V1825">
            <v>288274</v>
          </cell>
          <cell r="W1825" t="str">
            <v>1211384 Ontario Inc. o/a MTR Construction</v>
          </cell>
          <cell r="X1825" t="str">
            <v>Existing Principal</v>
          </cell>
          <cell r="Y1825" t="str">
            <v>Exposure Below $1M; Do Not Score</v>
          </cell>
          <cell r="Z1825" t="str">
            <v>CONSTRUCTION</v>
          </cell>
          <cell r="AA1825" t="str">
            <v>Canada</v>
          </cell>
          <cell r="AB1825">
            <v>288274</v>
          </cell>
          <cell r="AC1825" t="str">
            <v>None - Private</v>
          </cell>
          <cell r="AD1825">
            <v>288274</v>
          </cell>
          <cell r="AE1825" t="str">
            <v>Core Contract</v>
          </cell>
          <cell r="AF1825" t="str">
            <v>Engineering &amp; Construction</v>
          </cell>
        </row>
        <row r="1826">
          <cell r="T1826">
            <v>999947167</v>
          </cell>
          <cell r="U1826" t="str">
            <v>Insight Technologies Construction Corp.</v>
          </cell>
          <cell r="V1826">
            <v>288421</v>
          </cell>
          <cell r="W1826" t="str">
            <v>Insight Technologies Construction Corp.</v>
          </cell>
          <cell r="X1826" t="str">
            <v>Existing Principal</v>
          </cell>
          <cell r="Y1826" t="str">
            <v>Exposure Below $1M; Do Not Score</v>
          </cell>
          <cell r="Z1826" t="str">
            <v>CONSTRUCTION</v>
          </cell>
          <cell r="AA1826" t="str">
            <v>Canada</v>
          </cell>
          <cell r="AB1826">
            <v>288421</v>
          </cell>
          <cell r="AC1826" t="str">
            <v>None - Private</v>
          </cell>
          <cell r="AD1826">
            <v>288421</v>
          </cell>
          <cell r="AE1826" t="str">
            <v>Core Contract</v>
          </cell>
          <cell r="AF1826" t="str">
            <v>Engineering &amp; Construction</v>
          </cell>
        </row>
        <row r="1827">
          <cell r="T1827">
            <v>999944634</v>
          </cell>
          <cell r="U1827" t="str">
            <v>Richard D. Steele Construction (1979) Ltd.</v>
          </cell>
          <cell r="V1827">
            <v>288202</v>
          </cell>
          <cell r="W1827" t="str">
            <v>Richard D. Steele Construction (1979) Ltd.</v>
          </cell>
          <cell r="X1827" t="str">
            <v>Existing Principal</v>
          </cell>
          <cell r="Y1827" t="str">
            <v>Exposure Below $1M; Do Not Score</v>
          </cell>
          <cell r="Z1827" t="str">
            <v>CONSTRUCTION</v>
          </cell>
          <cell r="AA1827" t="str">
            <v>Canada</v>
          </cell>
          <cell r="AB1827">
            <v>288202</v>
          </cell>
          <cell r="AC1827" t="str">
            <v>None - Private</v>
          </cell>
          <cell r="AD1827">
            <v>288202</v>
          </cell>
          <cell r="AE1827" t="str">
            <v>Core Contract</v>
          </cell>
          <cell r="AF1827" t="str">
            <v>Engineering &amp; Construction</v>
          </cell>
        </row>
        <row r="1828">
          <cell r="T1828">
            <v>999949186</v>
          </cell>
          <cell r="U1828" t="str">
            <v>Coral Canada Wide Ltd.</v>
          </cell>
          <cell r="V1828">
            <v>288638</v>
          </cell>
          <cell r="W1828" t="str">
            <v>Coral Canada Wide Ltd.</v>
          </cell>
          <cell r="X1828" t="str">
            <v>Existing Principal</v>
          </cell>
          <cell r="Y1828" t="str">
            <v>Score it</v>
          </cell>
          <cell r="Z1828" t="str">
            <v>CONSTRUCTION</v>
          </cell>
          <cell r="AA1828" t="str">
            <v>Canada</v>
          </cell>
          <cell r="AB1828">
            <v>288638</v>
          </cell>
          <cell r="AC1828" t="str">
            <v>None - Private</v>
          </cell>
          <cell r="AD1828">
            <v>288638</v>
          </cell>
          <cell r="AE1828" t="str">
            <v>Core Contract</v>
          </cell>
          <cell r="AF1828" t="str">
            <v>Engineering &amp; Construction</v>
          </cell>
        </row>
        <row r="1829">
          <cell r="T1829">
            <v>999947725</v>
          </cell>
          <cell r="U1829" t="str">
            <v>Garden City Tree &amp; Landscape Ltd.</v>
          </cell>
          <cell r="V1829">
            <v>288486</v>
          </cell>
          <cell r="W1829" t="str">
            <v>Garden City Tree &amp; Landscape Ltd.</v>
          </cell>
          <cell r="X1829" t="str">
            <v>Existing Principal</v>
          </cell>
          <cell r="Y1829" t="str">
            <v>Exposure Below $1M; Do Not Score</v>
          </cell>
          <cell r="Z1829" t="str">
            <v>CONSTRUCTION</v>
          </cell>
          <cell r="AA1829" t="str">
            <v>Canada</v>
          </cell>
          <cell r="AB1829">
            <v>288486</v>
          </cell>
          <cell r="AC1829" t="str">
            <v>None - Private</v>
          </cell>
          <cell r="AD1829">
            <v>288486</v>
          </cell>
          <cell r="AE1829" t="str">
            <v>Core Contract</v>
          </cell>
          <cell r="AF1829" t="str">
            <v>Engineering &amp; Construction</v>
          </cell>
        </row>
        <row r="1830">
          <cell r="T1830">
            <v>999946661</v>
          </cell>
          <cell r="U1830" t="str">
            <v>KWH Constructors Ltd.</v>
          </cell>
          <cell r="V1830">
            <v>288362</v>
          </cell>
          <cell r="W1830" t="str">
            <v>KWH Constructors Ltd.</v>
          </cell>
          <cell r="X1830" t="str">
            <v>Existing Principal</v>
          </cell>
          <cell r="Y1830" t="str">
            <v>Exposure Below $1M; Do Not Score</v>
          </cell>
          <cell r="Z1830" t="str">
            <v>CONSTRUCTION</v>
          </cell>
          <cell r="AA1830" t="str">
            <v>Canada</v>
          </cell>
          <cell r="AB1830">
            <v>288362</v>
          </cell>
          <cell r="AC1830" t="str">
            <v>None - Private</v>
          </cell>
          <cell r="AD1830">
            <v>288362</v>
          </cell>
          <cell r="AE1830" t="str">
            <v>Core Contract</v>
          </cell>
          <cell r="AF1830" t="str">
            <v>Engineering &amp; Construction</v>
          </cell>
        </row>
        <row r="1831">
          <cell r="T1831">
            <v>999947050</v>
          </cell>
          <cell r="U1831" t="str">
            <v>Monarch North America Structures Limited</v>
          </cell>
          <cell r="V1831">
            <v>288406</v>
          </cell>
          <cell r="W1831" t="str">
            <v>Monarch North America Structures Limited</v>
          </cell>
          <cell r="X1831" t="str">
            <v>Existing Principal</v>
          </cell>
          <cell r="Y1831" t="str">
            <v>Exposure Below $1M; Do Not Score</v>
          </cell>
          <cell r="Z1831" t="str">
            <v>CONSTRUCTION</v>
          </cell>
          <cell r="AA1831" t="str">
            <v>Canada</v>
          </cell>
          <cell r="AB1831">
            <v>288406</v>
          </cell>
          <cell r="AC1831" t="str">
            <v>None - Private</v>
          </cell>
          <cell r="AD1831">
            <v>288406</v>
          </cell>
          <cell r="AE1831" t="str">
            <v>Core Contract</v>
          </cell>
          <cell r="AF1831" t="str">
            <v>Engineering &amp; Construction</v>
          </cell>
        </row>
        <row r="1832">
          <cell r="T1832">
            <v>999950122</v>
          </cell>
          <cell r="U1832" t="str">
            <v>Waiward Construction Management Inc.</v>
          </cell>
          <cell r="V1832">
            <v>288725</v>
          </cell>
          <cell r="W1832" t="str">
            <v>Waiward Construction Management Inc.</v>
          </cell>
          <cell r="X1832" t="str">
            <v>Existing Principal</v>
          </cell>
          <cell r="Y1832" t="str">
            <v>Exposure Below $1M; Do Not Score</v>
          </cell>
          <cell r="Z1832" t="str">
            <v>CONSTRUCTION</v>
          </cell>
          <cell r="AA1832" t="str">
            <v>Canada</v>
          </cell>
          <cell r="AB1832">
            <v>288725</v>
          </cell>
          <cell r="AC1832" t="str">
            <v>None - Private</v>
          </cell>
          <cell r="AD1832">
            <v>288725</v>
          </cell>
          <cell r="AE1832" t="str">
            <v>Core Contract</v>
          </cell>
          <cell r="AF1832" t="str">
            <v>Engineering &amp; Construction</v>
          </cell>
        </row>
        <row r="1833">
          <cell r="T1833">
            <v>999945381</v>
          </cell>
          <cell r="U1833" t="str">
            <v>Interacid Trading S.A</v>
          </cell>
          <cell r="V1833">
            <v>999945381</v>
          </cell>
          <cell r="W1833" t="str">
            <v>Interacid Trading S.A</v>
          </cell>
          <cell r="X1833" t="str">
            <v>Existing Principal</v>
          </cell>
          <cell r="Y1833" t="str">
            <v>Exposure Below $1M; Do Not Score</v>
          </cell>
          <cell r="Z1833" t="str">
            <v>CHEMICALS</v>
          </cell>
          <cell r="AA1833" t="str">
            <v>Chile</v>
          </cell>
          <cell r="AB1833" t="str">
            <v>CHL1333</v>
          </cell>
          <cell r="AC1833" t="str">
            <v>None - Private</v>
          </cell>
          <cell r="AD1833">
            <v>999945381</v>
          </cell>
          <cell r="AE1833" t="str">
            <v>Specialty Commercial</v>
          </cell>
          <cell r="AF1833" t="str">
            <v>Chemical Industry</v>
          </cell>
        </row>
        <row r="1834">
          <cell r="T1834">
            <v>999953582</v>
          </cell>
          <cell r="U1834" t="str">
            <v xml:space="preserve">Remseled XXI, S.L. </v>
          </cell>
          <cell r="V1834">
            <v>999953582</v>
          </cell>
          <cell r="W1834" t="str">
            <v xml:space="preserve">Remseled XXI, S.L. </v>
          </cell>
          <cell r="X1834" t="str">
            <v>Existing Principal</v>
          </cell>
          <cell r="Y1834" t="str">
            <v>Exposure Below $1M; Do Not Score</v>
          </cell>
          <cell r="Z1834" t="str">
            <v>BUSINESS SERVICES</v>
          </cell>
          <cell r="AA1834" t="str">
            <v>Spain</v>
          </cell>
          <cell r="AB1834" t="str">
            <v>AIS1071</v>
          </cell>
          <cell r="AC1834" t="str">
            <v>None - Private</v>
          </cell>
          <cell r="AD1834">
            <v>999953582</v>
          </cell>
          <cell r="AE1834" t="str">
            <v>Specialty Commercial</v>
          </cell>
          <cell r="AF1834" t="str">
            <v>Business Services</v>
          </cell>
        </row>
        <row r="1835">
          <cell r="T1835">
            <v>999946267</v>
          </cell>
          <cell r="U1835" t="str">
            <v>Sociedad Contractual Minera El Abra</v>
          </cell>
          <cell r="V1835">
            <v>999946267</v>
          </cell>
          <cell r="W1835" t="str">
            <v>Sociedad Contractual Minera El Abra</v>
          </cell>
          <cell r="X1835" t="str">
            <v>Existing Principal</v>
          </cell>
          <cell r="Y1835" t="str">
            <v>Exposure Below $1M; Do Not Score</v>
          </cell>
          <cell r="Z1835" t="str">
            <v>MINING</v>
          </cell>
          <cell r="AA1835" t="str">
            <v>Chile</v>
          </cell>
          <cell r="AB1835" t="str">
            <v>CHL1334</v>
          </cell>
          <cell r="AC1835" t="str">
            <v>None - Private</v>
          </cell>
          <cell r="AD1835">
            <v>999946267</v>
          </cell>
          <cell r="AE1835" t="str">
            <v>Specialty Commercial</v>
          </cell>
          <cell r="AF1835" t="str">
            <v>Metals &amp; Mining Industry</v>
          </cell>
        </row>
        <row r="1836">
          <cell r="T1836">
            <v>999948455</v>
          </cell>
          <cell r="U1836" t="str">
            <v>CJR Renewables SGPS, S.A</v>
          </cell>
          <cell r="V1836">
            <v>288573</v>
          </cell>
          <cell r="W1836" t="str">
            <v>Grupo CJR</v>
          </cell>
          <cell r="X1836" t="str">
            <v>Existing Principal</v>
          </cell>
          <cell r="Y1836" t="str">
            <v>Exposure Below $1M; Do Not Score</v>
          </cell>
          <cell r="Z1836" t="str">
            <v>CONSTRUCTION</v>
          </cell>
          <cell r="AA1836" t="str">
            <v>Portugal</v>
          </cell>
          <cell r="AB1836">
            <v>288573</v>
          </cell>
          <cell r="AC1836" t="str">
            <v>None - Private</v>
          </cell>
          <cell r="AD1836">
            <v>288573</v>
          </cell>
          <cell r="AE1836" t="str">
            <v>Specialty Commercial</v>
          </cell>
          <cell r="AF1836" t="str">
            <v>Engineering &amp; Construction</v>
          </cell>
        </row>
        <row r="1837">
          <cell r="T1837">
            <v>999950620</v>
          </cell>
          <cell r="U1837" t="str">
            <v>Comunicacion Celular S.A.</v>
          </cell>
          <cell r="V1837">
            <v>288777</v>
          </cell>
          <cell r="W1837" t="str">
            <v>Comunicacion Celular S.A-Comcel S.A.</v>
          </cell>
          <cell r="X1837" t="str">
            <v>Existing Principal</v>
          </cell>
          <cell r="Y1837" t="str">
            <v>Exposure Below $1M; Do Not Score</v>
          </cell>
          <cell r="Z1837" t="str">
            <v>TELEPHONE</v>
          </cell>
          <cell r="AA1837" t="str">
            <v>Colombia</v>
          </cell>
          <cell r="AB1837">
            <v>288777</v>
          </cell>
          <cell r="AC1837" t="str">
            <v>None - Private</v>
          </cell>
          <cell r="AD1837">
            <v>288777</v>
          </cell>
          <cell r="AE1837" t="str">
            <v>Specialty Commercial</v>
          </cell>
          <cell r="AF1837" t="str">
            <v>Telecom Equipment &amp; Utility Services</v>
          </cell>
        </row>
        <row r="1838">
          <cell r="T1838">
            <v>999947553</v>
          </cell>
          <cell r="U1838" t="str">
            <v>Fundacion grupo social</v>
          </cell>
          <cell r="V1838">
            <v>288459</v>
          </cell>
          <cell r="W1838" t="str">
            <v xml:space="preserve">Fundacion grupo social </v>
          </cell>
          <cell r="X1838" t="str">
            <v>Existing Principal</v>
          </cell>
          <cell r="Y1838" t="str">
            <v>Exposure Below $1M; Do Not Score</v>
          </cell>
          <cell r="Z1838" t="str">
            <v>UNASSIGNED</v>
          </cell>
          <cell r="AA1838" t="str">
            <v>Colombia</v>
          </cell>
          <cell r="AB1838">
            <v>288459</v>
          </cell>
          <cell r="AC1838" t="str">
            <v>None - Private</v>
          </cell>
          <cell r="AD1838">
            <v>288459</v>
          </cell>
          <cell r="AE1838" t="str">
            <v>Specialty Commercial</v>
          </cell>
          <cell r="AF1838" t="str">
            <v>Unassigned</v>
          </cell>
        </row>
        <row r="1839">
          <cell r="T1839">
            <v>999945708</v>
          </cell>
          <cell r="U1839" t="str">
            <v>Ithaca Energy Limited</v>
          </cell>
          <cell r="V1839">
            <v>288286</v>
          </cell>
          <cell r="W1839" t="str">
            <v>Ithaca Energy Limited</v>
          </cell>
          <cell r="X1839" t="str">
            <v>Existing Principal</v>
          </cell>
          <cell r="Y1839" t="str">
            <v>Score it</v>
          </cell>
          <cell r="Z1839" t="str">
            <v>OIL, GAS &amp; COAL EXPL/PROD</v>
          </cell>
          <cell r="AA1839" t="str">
            <v>United Kingdom</v>
          </cell>
          <cell r="AB1839" t="str">
            <v>EU1292</v>
          </cell>
          <cell r="AC1839" t="str">
            <v>None - Private</v>
          </cell>
          <cell r="AD1839">
            <v>288286</v>
          </cell>
          <cell r="AE1839" t="str">
            <v>Specialty Commercial</v>
          </cell>
          <cell r="AF1839" t="str">
            <v>Oil, Gas &amp; Coal Expl/Prod</v>
          </cell>
        </row>
        <row r="1840">
          <cell r="T1840">
            <v>999952840</v>
          </cell>
          <cell r="U1840" t="str">
            <v>ARJUSA GESTIÓN INMOBILIARIA, S.L.</v>
          </cell>
          <cell r="V1840">
            <v>288979</v>
          </cell>
          <cell r="W1840" t="str">
            <v>ARJUSA GESTIÓN INMOBILIARIA, S.L.</v>
          </cell>
          <cell r="X1840" t="str">
            <v>Existing Principal</v>
          </cell>
          <cell r="Y1840" t="str">
            <v>Exposure Below $1M; Do Not Score</v>
          </cell>
          <cell r="Z1840" t="str">
            <v>REAL ESTATE</v>
          </cell>
          <cell r="AA1840" t="str">
            <v>Spain</v>
          </cell>
          <cell r="AB1840" t="str">
            <v>AIS1072</v>
          </cell>
          <cell r="AC1840" t="str">
            <v>None - Private</v>
          </cell>
          <cell r="AD1840">
            <v>288979</v>
          </cell>
          <cell r="AE1840" t="str">
            <v>Specialty Commercial</v>
          </cell>
          <cell r="AF1840" t="str">
            <v>Real Estate &amp; REITs</v>
          </cell>
        </row>
        <row r="1841">
          <cell r="T1841">
            <v>999950512</v>
          </cell>
          <cell r="U1841" t="str">
            <v>COMAR INVERSIONES Y DIRECCION DE EMPRESAS SL</v>
          </cell>
          <cell r="V1841">
            <v>288770</v>
          </cell>
          <cell r="W1841" t="str">
            <v>COMAR INVERSIONES Y DIRECCION DE EMPRESAS SL</v>
          </cell>
          <cell r="X1841" t="str">
            <v>Existing Principal</v>
          </cell>
          <cell r="Y1841" t="str">
            <v>Exposure Below $1M; Do Not Score</v>
          </cell>
          <cell r="Z1841" t="str">
            <v>ENTERTAINMENT &amp; LEISURE</v>
          </cell>
          <cell r="AA1841" t="str">
            <v>Spain</v>
          </cell>
          <cell r="AB1841" t="str">
            <v>AIS1073</v>
          </cell>
          <cell r="AC1841" t="str">
            <v>None - Private</v>
          </cell>
          <cell r="AD1841">
            <v>288770</v>
          </cell>
          <cell r="AE1841" t="str">
            <v>Specialty Commercial</v>
          </cell>
          <cell r="AF1841" t="str">
            <v>Hospitality &amp; Gaming</v>
          </cell>
        </row>
        <row r="1842">
          <cell r="T1842">
            <v>999950490</v>
          </cell>
          <cell r="U1842" t="str">
            <v>CP PROMOTORA</v>
          </cell>
          <cell r="V1842">
            <v>288764</v>
          </cell>
          <cell r="W1842" t="str">
            <v>CP PROMOTORA</v>
          </cell>
          <cell r="X1842" t="str">
            <v>Existing Principal</v>
          </cell>
          <cell r="Y1842" t="str">
            <v>Score it</v>
          </cell>
          <cell r="Z1842" t="str">
            <v>REAL ESTATE</v>
          </cell>
          <cell r="AA1842" t="str">
            <v>Spain</v>
          </cell>
          <cell r="AB1842" t="str">
            <v>AIS1074</v>
          </cell>
          <cell r="AC1842" t="str">
            <v>None - Private</v>
          </cell>
          <cell r="AD1842">
            <v>288764</v>
          </cell>
          <cell r="AE1842" t="str">
            <v>Specialty Commercial</v>
          </cell>
          <cell r="AF1842" t="str">
            <v>Real Estate &amp; REITs</v>
          </cell>
        </row>
        <row r="1843">
          <cell r="T1843">
            <v>999950536</v>
          </cell>
          <cell r="U1843" t="str">
            <v>Recreativos Electronicos Pris</v>
          </cell>
          <cell r="V1843">
            <v>288772</v>
          </cell>
          <cell r="W1843" t="str">
            <v>Recreativos Electronicos Pris</v>
          </cell>
          <cell r="X1843" t="str">
            <v>Existing Principal</v>
          </cell>
          <cell r="Y1843" t="str">
            <v>Exposure Below $1M; Do Not Score</v>
          </cell>
          <cell r="Z1843" t="str">
            <v>ENTERTAINMENT &amp; LEISURE</v>
          </cell>
          <cell r="AA1843" t="str">
            <v>Spain</v>
          </cell>
          <cell r="AB1843" t="str">
            <v>AIS1076</v>
          </cell>
          <cell r="AC1843" t="str">
            <v>None - Private</v>
          </cell>
          <cell r="AD1843">
            <v>288772</v>
          </cell>
          <cell r="AE1843" t="str">
            <v>Specialty Commercial</v>
          </cell>
          <cell r="AF1843" t="str">
            <v>Hospitality &amp; Gaming</v>
          </cell>
        </row>
        <row r="1844">
          <cell r="T1844">
            <v>999951827</v>
          </cell>
          <cell r="U1844" t="str">
            <v>RECREATIVOS SAN PABLO</v>
          </cell>
          <cell r="V1844">
            <v>288884</v>
          </cell>
          <cell r="W1844" t="str">
            <v>RECREATIVOS SAN PABLO</v>
          </cell>
          <cell r="X1844" t="str">
            <v>Existing Principal</v>
          </cell>
          <cell r="Y1844" t="str">
            <v>Exposure Below $1M; Do Not Score</v>
          </cell>
          <cell r="Z1844" t="str">
            <v>ENTERTAINMENT &amp; LEISURE</v>
          </cell>
          <cell r="AA1844" t="str">
            <v>Spain</v>
          </cell>
          <cell r="AB1844" t="str">
            <v>AIS1077</v>
          </cell>
          <cell r="AC1844" t="str">
            <v>None - Private</v>
          </cell>
          <cell r="AD1844">
            <v>288884</v>
          </cell>
          <cell r="AE1844" t="str">
            <v>Specialty Commercial</v>
          </cell>
          <cell r="AF1844" t="str">
            <v>Hospitality &amp; Gaming</v>
          </cell>
        </row>
        <row r="1845">
          <cell r="T1845">
            <v>999944092</v>
          </cell>
          <cell r="U1845" t="str">
            <v>MAP Communications, LLC</v>
          </cell>
          <cell r="V1845">
            <v>288163</v>
          </cell>
          <cell r="W1845" t="str">
            <v>MAP Communications, LLC</v>
          </cell>
          <cell r="X1845" t="str">
            <v>Existing Principal</v>
          </cell>
          <cell r="Y1845" t="str">
            <v>Exposure Below $1M; Do Not Score</v>
          </cell>
          <cell r="Z1845" t="str">
            <v>BUSINESS SERVICES</v>
          </cell>
          <cell r="AA1845" t="str">
            <v>United States</v>
          </cell>
          <cell r="AB1845">
            <v>288163</v>
          </cell>
          <cell r="AC1845" t="str">
            <v>None - Private</v>
          </cell>
          <cell r="AD1845">
            <v>288163</v>
          </cell>
          <cell r="AE1845" t="str">
            <v>Specialty Commercial</v>
          </cell>
          <cell r="AF1845" t="str">
            <v>Business Services</v>
          </cell>
        </row>
        <row r="1846">
          <cell r="T1846">
            <v>999948115</v>
          </cell>
          <cell r="U1846" t="str">
            <v>PTC Automotive Ltd.</v>
          </cell>
          <cell r="V1846">
            <v>288531</v>
          </cell>
          <cell r="W1846" t="str">
            <v>PTC Automotive Ltd.</v>
          </cell>
          <cell r="X1846" t="str">
            <v>Existing Principal</v>
          </cell>
          <cell r="Y1846" t="str">
            <v>Exposure Below $1M; Do Not Score</v>
          </cell>
          <cell r="Z1846" t="str">
            <v>AUTOMOTIVE</v>
          </cell>
          <cell r="AA1846" t="str">
            <v>Canada</v>
          </cell>
          <cell r="AB1846">
            <v>288531</v>
          </cell>
          <cell r="AC1846" t="str">
            <v>None - Private</v>
          </cell>
          <cell r="AD1846">
            <v>288531</v>
          </cell>
          <cell r="AE1846" t="str">
            <v>Specialty Commercial</v>
          </cell>
          <cell r="AF1846" t="str">
            <v>Automotive / Auto Parts MFG</v>
          </cell>
        </row>
        <row r="1847">
          <cell r="T1847">
            <v>999949683</v>
          </cell>
          <cell r="U1847" t="str">
            <v>A CONSTRUIR S.A.</v>
          </cell>
          <cell r="V1847">
            <v>288687</v>
          </cell>
          <cell r="W1847" t="str">
            <v>A CONSTRUIR S.A.</v>
          </cell>
          <cell r="X1847" t="str">
            <v>Existing Principal</v>
          </cell>
          <cell r="Y1847" t="str">
            <v>Exposure Below $1M; Do Not Score</v>
          </cell>
          <cell r="Z1847" t="str">
            <v>CONSTRUCTION</v>
          </cell>
          <cell r="AA1847" t="str">
            <v>Colombia</v>
          </cell>
          <cell r="AB1847">
            <v>288687</v>
          </cell>
          <cell r="AC1847" t="str">
            <v>None - Private</v>
          </cell>
          <cell r="AD1847">
            <v>288687</v>
          </cell>
          <cell r="AE1847" t="str">
            <v>Specialty Contract</v>
          </cell>
          <cell r="AF1847" t="str">
            <v>Engineering &amp; Construction</v>
          </cell>
        </row>
        <row r="1848">
          <cell r="T1848">
            <v>999950938</v>
          </cell>
          <cell r="U1848" t="str">
            <v xml:space="preserve">Ismocol S.A </v>
          </cell>
          <cell r="V1848">
            <v>288813</v>
          </cell>
          <cell r="W1848" t="str">
            <v>Ismocol S.A</v>
          </cell>
          <cell r="X1848" t="str">
            <v>Existing Principal</v>
          </cell>
          <cell r="Y1848" t="str">
            <v>Exposure Below $1M; Do Not Score</v>
          </cell>
          <cell r="Z1848" t="str">
            <v>CONSTRUCTION</v>
          </cell>
          <cell r="AA1848" t="str">
            <v>Colombia</v>
          </cell>
          <cell r="AB1848">
            <v>288813</v>
          </cell>
          <cell r="AC1848" t="str">
            <v>None - Private</v>
          </cell>
          <cell r="AD1848">
            <v>288813</v>
          </cell>
          <cell r="AE1848" t="str">
            <v>Specialty Contract</v>
          </cell>
          <cell r="AF1848" t="str">
            <v>Engineering &amp; Construction</v>
          </cell>
        </row>
        <row r="1849">
          <cell r="T1849">
            <v>999947587</v>
          </cell>
          <cell r="U1849" t="str">
            <v>MinCivil S.A</v>
          </cell>
          <cell r="V1849">
            <v>288465</v>
          </cell>
          <cell r="W1849" t="str">
            <v>Mincivil S.A</v>
          </cell>
          <cell r="X1849" t="str">
            <v>Existing Principal</v>
          </cell>
          <cell r="Y1849" t="str">
            <v>Exposure Below $1M; Do Not Score</v>
          </cell>
          <cell r="Z1849" t="str">
            <v>CONSTRUCTION</v>
          </cell>
          <cell r="AA1849" t="str">
            <v>Colombia</v>
          </cell>
          <cell r="AB1849">
            <v>288465</v>
          </cell>
          <cell r="AC1849" t="str">
            <v>None - Private</v>
          </cell>
          <cell r="AD1849">
            <v>288465</v>
          </cell>
          <cell r="AE1849" t="str">
            <v>Specialty Contract</v>
          </cell>
          <cell r="AF1849" t="str">
            <v>Engineering &amp; Construction</v>
          </cell>
        </row>
        <row r="1850">
          <cell r="T1850">
            <v>999951856</v>
          </cell>
          <cell r="U1850" t="str">
            <v>PAVIMENTOS COLOMBIA SAS</v>
          </cell>
          <cell r="V1850">
            <v>288890</v>
          </cell>
          <cell r="W1850" t="str">
            <v>INVERSIONES GML SAS</v>
          </cell>
          <cell r="X1850" t="str">
            <v>Existing Principal</v>
          </cell>
          <cell r="Y1850" t="str">
            <v>Exposure Below $1M; Do Not Score</v>
          </cell>
          <cell r="Z1850" t="str">
            <v>CONSTRUCTION</v>
          </cell>
          <cell r="AA1850" t="str">
            <v>Colombia</v>
          </cell>
          <cell r="AB1850">
            <v>288890</v>
          </cell>
          <cell r="AC1850" t="str">
            <v>None - Private</v>
          </cell>
          <cell r="AD1850">
            <v>288890</v>
          </cell>
          <cell r="AE1850" t="str">
            <v>Specialty Contract</v>
          </cell>
          <cell r="AF1850" t="str">
            <v>Engineering &amp; Construction</v>
          </cell>
        </row>
        <row r="1851">
          <cell r="T1851">
            <v>999944550</v>
          </cell>
          <cell r="U1851" t="str">
            <v>Aero Mag 2020 LLC</v>
          </cell>
          <cell r="V1851">
            <v>288197</v>
          </cell>
          <cell r="W1851" t="str">
            <v>Aero Mag 2000 International Group Inc.</v>
          </cell>
          <cell r="X1851" t="str">
            <v>Existing Principal</v>
          </cell>
          <cell r="Y1851" t="str">
            <v>Exposure Below $1M; Do Not Score</v>
          </cell>
          <cell r="Z1851" t="str">
            <v>BUSINESS SERVICES</v>
          </cell>
          <cell r="AA1851" t="str">
            <v>Canada</v>
          </cell>
          <cell r="AB1851">
            <v>288197</v>
          </cell>
          <cell r="AC1851" t="str">
            <v>None - Private</v>
          </cell>
          <cell r="AD1851">
            <v>288197</v>
          </cell>
          <cell r="AE1851" t="str">
            <v>Specialty Contract</v>
          </cell>
          <cell r="AF1851" t="str">
            <v>Business Services</v>
          </cell>
        </row>
        <row r="1852">
          <cell r="T1852">
            <v>999945648</v>
          </cell>
          <cell r="U1852" t="str">
            <v>Fluor Driver Inc.</v>
          </cell>
          <cell r="V1852">
            <v>288278</v>
          </cell>
          <cell r="W1852" t="str">
            <v>Fluor Driver Inc.</v>
          </cell>
          <cell r="X1852" t="str">
            <v>Existing Principal</v>
          </cell>
          <cell r="Y1852" t="str">
            <v>Exposure Below $1M; Do Not Score</v>
          </cell>
          <cell r="Z1852" t="str">
            <v>CONSTRUCTION</v>
          </cell>
          <cell r="AA1852" t="str">
            <v>Canada</v>
          </cell>
          <cell r="AB1852">
            <v>288278</v>
          </cell>
          <cell r="AC1852" t="str">
            <v>None - Private</v>
          </cell>
          <cell r="AD1852">
            <v>288278</v>
          </cell>
          <cell r="AE1852" t="str">
            <v>Specialty Contract</v>
          </cell>
          <cell r="AF1852" t="str">
            <v>Engineering &amp; Construction</v>
          </cell>
        </row>
        <row r="1853">
          <cell r="T1853">
            <v>999950258</v>
          </cell>
          <cell r="U1853" t="str">
            <v>TSK Electronica Y Electricidad S.A.</v>
          </cell>
          <cell r="V1853">
            <v>288741</v>
          </cell>
          <cell r="W1853" t="str">
            <v>TSK Electronica Y Electricidad S.A.</v>
          </cell>
          <cell r="X1853" t="str">
            <v>Existing Principal</v>
          </cell>
          <cell r="Y1853" t="str">
            <v>Score it</v>
          </cell>
          <cell r="Z1853" t="str">
            <v>CONSTRUCTION</v>
          </cell>
          <cell r="AA1853" t="str">
            <v>Spain</v>
          </cell>
          <cell r="AB1853" t="str">
            <v>EU1293</v>
          </cell>
          <cell r="AC1853" t="str">
            <v>None - Private</v>
          </cell>
          <cell r="AD1853">
            <v>288741</v>
          </cell>
          <cell r="AE1853" t="str">
            <v>Specialty Contract</v>
          </cell>
          <cell r="AF1853" t="str">
            <v>Engineering &amp; Construction</v>
          </cell>
        </row>
        <row r="1854">
          <cell r="T1854">
            <v>999952670</v>
          </cell>
          <cell r="U1854" t="str">
            <v xml:space="preserve">CLECE S.A. </v>
          </cell>
          <cell r="V1854">
            <v>288966</v>
          </cell>
          <cell r="W1854" t="str">
            <v xml:space="preserve">CLECE S.A. </v>
          </cell>
          <cell r="X1854" t="str">
            <v>Existing Principal</v>
          </cell>
          <cell r="Y1854" t="str">
            <v>Exposure Below $1M; Do Not Score</v>
          </cell>
          <cell r="Z1854" t="str">
            <v>BUSINESS SERVICES</v>
          </cell>
          <cell r="AA1854" t="str">
            <v>Spain</v>
          </cell>
          <cell r="AB1854" t="str">
            <v>AIS1078</v>
          </cell>
          <cell r="AC1854" t="str">
            <v>None - Private</v>
          </cell>
          <cell r="AD1854">
            <v>288966</v>
          </cell>
          <cell r="AE1854" t="str">
            <v>Specialty Contract</v>
          </cell>
          <cell r="AF1854" t="str">
            <v>Business Services</v>
          </cell>
        </row>
        <row r="1855">
          <cell r="T1855">
            <v>999952654</v>
          </cell>
          <cell r="U1855" t="str">
            <v>Cobra Instalaciones Y Servicios, S.A.</v>
          </cell>
          <cell r="V1855">
            <v>288963</v>
          </cell>
          <cell r="W1855" t="str">
            <v>Cobra Instalaciones Y Servicios, S.A.</v>
          </cell>
          <cell r="X1855" t="str">
            <v>Existing Principal</v>
          </cell>
          <cell r="Y1855" t="str">
            <v>Score it</v>
          </cell>
          <cell r="Z1855" t="str">
            <v>BUSINESS SERVICES</v>
          </cell>
          <cell r="AA1855" t="str">
            <v>Spain</v>
          </cell>
          <cell r="AB1855" t="str">
            <v>AIS1079</v>
          </cell>
          <cell r="AC1855" t="str">
            <v>None - Private</v>
          </cell>
          <cell r="AD1855">
            <v>288963</v>
          </cell>
          <cell r="AE1855" t="str">
            <v>Specialty Contract</v>
          </cell>
          <cell r="AF1855" t="str">
            <v>Business Services</v>
          </cell>
        </row>
        <row r="1856">
          <cell r="T1856">
            <v>999952347</v>
          </cell>
          <cell r="U1856" t="str">
            <v>Grupo Hyc S.A. de C.V.</v>
          </cell>
          <cell r="V1856">
            <v>288942</v>
          </cell>
          <cell r="W1856" t="str">
            <v>Grupo Hyc S.A. de C.V.</v>
          </cell>
          <cell r="X1856" t="str">
            <v>Existing Principal</v>
          </cell>
          <cell r="Y1856" t="str">
            <v>Exposure Below $1M; Do Not Score</v>
          </cell>
          <cell r="Z1856" t="str">
            <v>CONSTRUCTION</v>
          </cell>
          <cell r="AA1856" t="str">
            <v>Mexico</v>
          </cell>
          <cell r="AB1856">
            <v>288942</v>
          </cell>
          <cell r="AC1856" t="str">
            <v>None - Private</v>
          </cell>
          <cell r="AD1856">
            <v>288942</v>
          </cell>
          <cell r="AE1856" t="str">
            <v>Specialty Contract</v>
          </cell>
          <cell r="AF1856" t="str">
            <v>Engineering &amp; Construction</v>
          </cell>
        </row>
        <row r="1857">
          <cell r="T1857">
            <v>999948357</v>
          </cell>
          <cell r="U1857" t="str">
            <v>Ampjack Industries Ltd.</v>
          </cell>
          <cell r="V1857">
            <v>288565</v>
          </cell>
          <cell r="W1857" t="str">
            <v>Ampjack Group</v>
          </cell>
          <cell r="X1857" t="str">
            <v>Existing Principal</v>
          </cell>
          <cell r="Y1857" t="str">
            <v>Exposure Below $1M; Do Not Score</v>
          </cell>
          <cell r="Z1857" t="str">
            <v>CONSTRUCTION</v>
          </cell>
          <cell r="AA1857" t="str">
            <v>Canada</v>
          </cell>
          <cell r="AB1857">
            <v>288565</v>
          </cell>
          <cell r="AC1857" t="str">
            <v>None - Private</v>
          </cell>
          <cell r="AD1857">
            <v>288565</v>
          </cell>
          <cell r="AE1857" t="str">
            <v>Specialty Contract</v>
          </cell>
          <cell r="AF1857" t="str">
            <v>Business Services</v>
          </cell>
        </row>
        <row r="1858">
          <cell r="T1858">
            <v>999953157</v>
          </cell>
          <cell r="U1858" t="str">
            <v>Sociedad Concesionaria Aeropuerto Carriel Sur S.A</v>
          </cell>
          <cell r="V1858">
            <v>289011</v>
          </cell>
          <cell r="W1858" t="str">
            <v>ICAFAL S.A</v>
          </cell>
          <cell r="X1858" t="str">
            <v>Existing Principal</v>
          </cell>
          <cell r="Y1858" t="str">
            <v>Exposure Below $1M; Do Not Score</v>
          </cell>
          <cell r="Z1858" t="str">
            <v>CONSTRUCTION</v>
          </cell>
          <cell r="AA1858" t="str">
            <v>Chile</v>
          </cell>
          <cell r="AB1858" t="str">
            <v>CHL1337</v>
          </cell>
          <cell r="AC1858" t="str">
            <v>None - Private</v>
          </cell>
          <cell r="AD1858">
            <v>289011</v>
          </cell>
          <cell r="AE1858" t="str">
            <v>Specialty Contract</v>
          </cell>
          <cell r="AF1858" t="str">
            <v>Engineering &amp; Construction</v>
          </cell>
        </row>
        <row r="1859">
          <cell r="T1859">
            <v>999944983</v>
          </cell>
          <cell r="U1859" t="str">
            <v>CM HOSPITALAR S.A</v>
          </cell>
          <cell r="V1859">
            <v>288227</v>
          </cell>
          <cell r="W1859" t="str">
            <v>CM HOSPITALAR S.A</v>
          </cell>
          <cell r="X1859" t="str">
            <v>Existing Principal</v>
          </cell>
          <cell r="Y1859" t="str">
            <v>Score it</v>
          </cell>
          <cell r="Z1859" t="str">
            <v>MEDICAL EQUIPMENT</v>
          </cell>
          <cell r="AA1859" t="str">
            <v>Brazil</v>
          </cell>
          <cell r="AB1859" t="str">
            <v>BRZ1207</v>
          </cell>
          <cell r="AC1859" t="str">
            <v>None - Private</v>
          </cell>
          <cell r="AD1859">
            <v>288227</v>
          </cell>
          <cell r="AE1859" t="str">
            <v>Specialty Contract</v>
          </cell>
          <cell r="AF1859" t="str">
            <v>Hospital &amp; Medical Services</v>
          </cell>
        </row>
        <row r="1860">
          <cell r="T1860">
            <v>935132451</v>
          </cell>
          <cell r="U1860" t="str">
            <v>ABB Holdings Inc.</v>
          </cell>
          <cell r="V1860">
            <v>44253</v>
          </cell>
          <cell r="W1860" t="str">
            <v>ABB Ltd.</v>
          </cell>
          <cell r="X1860" t="str">
            <v>Existing Principal</v>
          </cell>
          <cell r="Y1860" t="str">
            <v>Hold Off on Scoring</v>
          </cell>
          <cell r="Z1860" t="str">
            <v>ELECTRICAL EQUIPMENT</v>
          </cell>
          <cell r="AA1860" t="str">
            <v>United States</v>
          </cell>
          <cell r="AB1860">
            <v>44253</v>
          </cell>
          <cell r="AC1860" t="str">
            <v>W21538</v>
          </cell>
          <cell r="AD1860">
            <v>44253</v>
          </cell>
          <cell r="AE1860" t="str">
            <v>Specialty Commercial</v>
          </cell>
          <cell r="AF1860" t="str">
            <v>Electronics &amp; Semiconductor</v>
          </cell>
        </row>
        <row r="1861">
          <cell r="T1861">
            <v>91818642</v>
          </cell>
          <cell r="U1861" t="str">
            <v>Bouygues Batiment International</v>
          </cell>
          <cell r="V1861">
            <v>75087</v>
          </cell>
          <cell r="W1861" t="str">
            <v>Bouygues Construction</v>
          </cell>
          <cell r="X1861" t="str">
            <v>Existing Principal</v>
          </cell>
          <cell r="Y1861" t="str">
            <v>Hold Off on Scoring</v>
          </cell>
          <cell r="Z1861" t="str">
            <v>CONSTRUCTION</v>
          </cell>
          <cell r="AA1861" t="str">
            <v>France</v>
          </cell>
          <cell r="AB1861">
            <v>75087</v>
          </cell>
          <cell r="AC1861" t="str">
            <v>G10521</v>
          </cell>
          <cell r="AD1861">
            <v>75087</v>
          </cell>
          <cell r="AE1861" t="str">
            <v>Specialty Contract</v>
          </cell>
          <cell r="AF1861" t="str">
            <v>Engineering &amp; Construction</v>
          </cell>
        </row>
        <row r="1862">
          <cell r="T1862">
            <v>831906942</v>
          </cell>
          <cell r="U1862" t="str">
            <v>Alstom Energias Renovaveis Ltda</v>
          </cell>
          <cell r="V1862">
            <v>185503</v>
          </cell>
          <cell r="W1862" t="str">
            <v>ALSTOM</v>
          </cell>
          <cell r="X1862" t="str">
            <v>Existing Principal</v>
          </cell>
          <cell r="Y1862" t="str">
            <v>Hold Off on Scoring</v>
          </cell>
          <cell r="Z1862" t="str">
            <v>MACHINERY &amp; EQUIPMENT</v>
          </cell>
          <cell r="AA1862" t="str">
            <v>Brazil</v>
          </cell>
          <cell r="AB1862" t="str">
            <v>BRZ1001</v>
          </cell>
          <cell r="AC1862" t="str">
            <v>W20528</v>
          </cell>
          <cell r="AD1862">
            <v>87012</v>
          </cell>
          <cell r="AE1862" t="str">
            <v>Specialty Commercial</v>
          </cell>
          <cell r="AF1862" t="str">
            <v>Machinery &amp; Industrial</v>
          </cell>
        </row>
        <row r="1863">
          <cell r="T1863">
            <v>655299321</v>
          </cell>
          <cell r="U1863" t="str">
            <v>Alstom Inc.</v>
          </cell>
          <cell r="V1863">
            <v>87012</v>
          </cell>
          <cell r="W1863" t="str">
            <v>Alstom S.A.</v>
          </cell>
          <cell r="X1863" t="str">
            <v>Existing Principal</v>
          </cell>
          <cell r="Y1863" t="str">
            <v>Hold Off on Scoring</v>
          </cell>
          <cell r="Z1863" t="str">
            <v>MACHINERY &amp; EQUIPMENT</v>
          </cell>
          <cell r="AA1863" t="str">
            <v>United States</v>
          </cell>
          <cell r="AB1863">
            <v>87012</v>
          </cell>
          <cell r="AC1863" t="str">
            <v>W20528</v>
          </cell>
          <cell r="AD1863">
            <v>87012</v>
          </cell>
          <cell r="AE1863" t="str">
            <v>Specialty Commercial</v>
          </cell>
          <cell r="AF1863" t="str">
            <v>Machinery &amp; Industrial</v>
          </cell>
        </row>
        <row r="1864">
          <cell r="T1864">
            <v>905354521</v>
          </cell>
          <cell r="U1864" t="str">
            <v>Alstom Transportation Inc.</v>
          </cell>
          <cell r="V1864">
            <v>87012</v>
          </cell>
          <cell r="W1864" t="str">
            <v>Alstom S.A.</v>
          </cell>
          <cell r="X1864" t="str">
            <v>Existing Principal</v>
          </cell>
          <cell r="Y1864" t="str">
            <v>Hold Off on Scoring</v>
          </cell>
          <cell r="Z1864" t="str">
            <v>MACHINERY &amp; EQUIPMENT</v>
          </cell>
          <cell r="AA1864" t="str">
            <v>United States</v>
          </cell>
          <cell r="AB1864">
            <v>87012</v>
          </cell>
          <cell r="AC1864" t="str">
            <v>W20528</v>
          </cell>
          <cell r="AD1864">
            <v>87012</v>
          </cell>
          <cell r="AE1864" t="str">
            <v>Specialty Commercial</v>
          </cell>
          <cell r="AF1864" t="str">
            <v>Machinery &amp; Industrial</v>
          </cell>
        </row>
        <row r="1865">
          <cell r="T1865">
            <v>169130232</v>
          </cell>
          <cell r="U1865" t="str">
            <v>G4S Monitoramento e Sistemas Ltda.</v>
          </cell>
          <cell r="V1865">
            <v>185313</v>
          </cell>
          <cell r="W1865" t="str">
            <v>G4S Technology LLC</v>
          </cell>
          <cell r="X1865" t="str">
            <v>Existing Principal</v>
          </cell>
          <cell r="Y1865" t="str">
            <v>Hold Off on Scoring</v>
          </cell>
          <cell r="Z1865" t="str">
            <v>BUSINESS SERVICES</v>
          </cell>
          <cell r="AA1865" t="str">
            <v>Brazil</v>
          </cell>
          <cell r="AB1865">
            <v>98686</v>
          </cell>
          <cell r="AC1865" t="str">
            <v>W34472</v>
          </cell>
          <cell r="AD1865">
            <v>98686</v>
          </cell>
          <cell r="AE1865" t="str">
            <v>Specialty Commercial</v>
          </cell>
          <cell r="AF1865" t="str">
            <v>Business Services</v>
          </cell>
        </row>
        <row r="1866">
          <cell r="T1866">
            <v>324571152</v>
          </cell>
          <cell r="U1866" t="str">
            <v>G4S INTERATIVA SERVICE LTDA</v>
          </cell>
          <cell r="V1866">
            <v>185313</v>
          </cell>
          <cell r="W1866" t="str">
            <v>G4S Technology LLC</v>
          </cell>
          <cell r="X1866" t="str">
            <v>Existing Principal</v>
          </cell>
          <cell r="Y1866" t="str">
            <v>Hold Off on Scoring</v>
          </cell>
          <cell r="Z1866" t="str">
            <v>BUSINESS SERVICES</v>
          </cell>
          <cell r="AA1866" t="str">
            <v>Brazil</v>
          </cell>
          <cell r="AB1866">
            <v>98686</v>
          </cell>
          <cell r="AC1866" t="str">
            <v>W34472</v>
          </cell>
          <cell r="AD1866">
            <v>98686</v>
          </cell>
          <cell r="AE1866" t="str">
            <v>Specialty Commercial</v>
          </cell>
          <cell r="AF1866" t="str">
            <v>Business Services</v>
          </cell>
        </row>
        <row r="1867">
          <cell r="T1867">
            <v>324571952</v>
          </cell>
          <cell r="U1867" t="str">
            <v>G4S VANGUARDA SEGURANCA E VIGILANCIA LTDA</v>
          </cell>
          <cell r="V1867">
            <v>185313</v>
          </cell>
          <cell r="W1867" t="str">
            <v>G4S Technology LLC</v>
          </cell>
          <cell r="X1867" t="str">
            <v>Existing Principal</v>
          </cell>
          <cell r="Y1867" t="str">
            <v>Hold Off on Scoring</v>
          </cell>
          <cell r="Z1867" t="str">
            <v>BUSINESS SERVICES</v>
          </cell>
          <cell r="AA1867" t="str">
            <v>Brazil</v>
          </cell>
          <cell r="AB1867">
            <v>98686</v>
          </cell>
          <cell r="AC1867" t="str">
            <v>W34472</v>
          </cell>
          <cell r="AD1867">
            <v>98686</v>
          </cell>
          <cell r="AE1867" t="str">
            <v>Specialty Commercial</v>
          </cell>
          <cell r="AF1867" t="str">
            <v>Business Services</v>
          </cell>
        </row>
        <row r="1868">
          <cell r="T1868">
            <v>889199332</v>
          </cell>
          <cell r="U1868" t="str">
            <v>G4S Engenharia e Sistemas S.A.</v>
          </cell>
          <cell r="V1868">
            <v>185313</v>
          </cell>
          <cell r="W1868" t="str">
            <v>G4S Technology LLC</v>
          </cell>
          <cell r="X1868" t="str">
            <v>Existing Principal</v>
          </cell>
          <cell r="Y1868" t="str">
            <v>Hold Off on Scoring</v>
          </cell>
          <cell r="Z1868" t="str">
            <v>BUSINESS SERVICES</v>
          </cell>
          <cell r="AA1868" t="str">
            <v>Brazil</v>
          </cell>
          <cell r="AB1868">
            <v>98686</v>
          </cell>
          <cell r="AC1868" t="str">
            <v>W34472</v>
          </cell>
          <cell r="AD1868">
            <v>98686</v>
          </cell>
          <cell r="AE1868" t="str">
            <v>Specialty Commercial</v>
          </cell>
          <cell r="AF1868" t="str">
            <v>Business Services</v>
          </cell>
        </row>
        <row r="1869">
          <cell r="T1869">
            <v>859168332</v>
          </cell>
          <cell r="U1869" t="str">
            <v>UNILEVER BRASIL GELADOS DO NORDESTE S/A</v>
          </cell>
          <cell r="V1869">
            <v>191812</v>
          </cell>
          <cell r="W1869" t="str">
            <v>UNILEVER BRASIL GROUP</v>
          </cell>
          <cell r="X1869" t="str">
            <v>Existing Principal</v>
          </cell>
          <cell r="Y1869" t="str">
            <v>Hold Off on Scoring</v>
          </cell>
          <cell r="Z1869" t="str">
            <v>CONSUMER PRODUCTS</v>
          </cell>
          <cell r="AA1869" t="str">
            <v>Brazil</v>
          </cell>
          <cell r="AB1869">
            <v>99447</v>
          </cell>
          <cell r="AC1869" t="str">
            <v>G14857</v>
          </cell>
          <cell r="AD1869">
            <v>99447</v>
          </cell>
          <cell r="AE1869" t="str">
            <v>Specialty Commercial</v>
          </cell>
          <cell r="AF1869" t="str">
            <v>Retail</v>
          </cell>
        </row>
        <row r="1870">
          <cell r="T1870">
            <v>379174932</v>
          </cell>
          <cell r="U1870" t="str">
            <v>UNILEVER BRASIL GELADOS LTDA</v>
          </cell>
          <cell r="V1870">
            <v>191812</v>
          </cell>
          <cell r="W1870" t="str">
            <v>UNILEVER BRASIL GROUP</v>
          </cell>
          <cell r="X1870" t="str">
            <v>Existing Principal</v>
          </cell>
          <cell r="Y1870" t="str">
            <v>Hold Off on Scoring</v>
          </cell>
          <cell r="Z1870" t="str">
            <v>CONSUMER PRODUCTS</v>
          </cell>
          <cell r="AA1870" t="str">
            <v>Brazil</v>
          </cell>
          <cell r="AB1870">
            <v>99447</v>
          </cell>
          <cell r="AC1870" t="str">
            <v>G14857</v>
          </cell>
          <cell r="AD1870">
            <v>99447</v>
          </cell>
          <cell r="AE1870" t="str">
            <v>Specialty Commercial</v>
          </cell>
          <cell r="AF1870" t="str">
            <v>Retail</v>
          </cell>
        </row>
        <row r="1871">
          <cell r="T1871">
            <v>859168732</v>
          </cell>
          <cell r="U1871" t="str">
            <v>UNILEVER BRASIL INDUSTRIAL LTDA</v>
          </cell>
          <cell r="V1871">
            <v>191812</v>
          </cell>
          <cell r="W1871" t="str">
            <v>UNILEVER BRASIL GROUP</v>
          </cell>
          <cell r="X1871" t="str">
            <v>Existing Principal</v>
          </cell>
          <cell r="Y1871" t="str">
            <v>Hold Off on Scoring</v>
          </cell>
          <cell r="Z1871" t="str">
            <v>CONSUMER PRODUCTS</v>
          </cell>
          <cell r="AA1871" t="str">
            <v>Brazil</v>
          </cell>
          <cell r="AB1871">
            <v>99447</v>
          </cell>
          <cell r="AC1871" t="str">
            <v>G14857</v>
          </cell>
          <cell r="AD1871">
            <v>99447</v>
          </cell>
          <cell r="AE1871" t="str">
            <v>Specialty Commercial</v>
          </cell>
          <cell r="AF1871" t="str">
            <v>Retail</v>
          </cell>
        </row>
        <row r="1872">
          <cell r="T1872">
            <v>405528821</v>
          </cell>
          <cell r="U1872" t="str">
            <v>Greenheck Fan Corporation</v>
          </cell>
          <cell r="V1872">
            <v>170266</v>
          </cell>
          <cell r="W1872" t="str">
            <v>Greenheck Fan Corporation</v>
          </cell>
          <cell r="X1872" t="str">
            <v>Existing Principal</v>
          </cell>
          <cell r="Y1872" t="str">
            <v>Hold Off on Scoring</v>
          </cell>
          <cell r="Z1872" t="str">
            <v>MACHINERY &amp; EQUIPMENT</v>
          </cell>
          <cell r="AA1872" t="str">
            <v>United States</v>
          </cell>
          <cell r="AB1872">
            <v>170266</v>
          </cell>
          <cell r="AC1872" t="str">
            <v>None - Private</v>
          </cell>
          <cell r="AD1872">
            <v>170266</v>
          </cell>
          <cell r="AE1872" t="str">
            <v>Core Commercial</v>
          </cell>
          <cell r="AF1872" t="str">
            <v>Machinery &amp; Industrial</v>
          </cell>
        </row>
        <row r="1873">
          <cell r="T1873">
            <v>996394812</v>
          </cell>
          <cell r="U1873" t="str">
            <v>Amp Electrical Distribution Services Inc., and Subsidiary</v>
          </cell>
          <cell r="V1873">
            <v>181773</v>
          </cell>
          <cell r="W1873" t="str">
            <v>Amp Electrical Distribution Services Inc., and Subsidiary</v>
          </cell>
          <cell r="X1873" t="str">
            <v>Existing Principal</v>
          </cell>
          <cell r="Y1873" t="str">
            <v>Hold Off on Scoring</v>
          </cell>
          <cell r="Z1873" t="str">
            <v>UTILITIES, ELECTRIC</v>
          </cell>
          <cell r="AA1873" t="str">
            <v>United States</v>
          </cell>
          <cell r="AB1873">
            <v>181773</v>
          </cell>
          <cell r="AC1873" t="str">
            <v>None - Private</v>
          </cell>
          <cell r="AD1873">
            <v>181773</v>
          </cell>
          <cell r="AE1873" t="str">
            <v>Core Commercial</v>
          </cell>
          <cell r="AF1873" t="str">
            <v>Electric, Gas &amp; Water Utilities</v>
          </cell>
        </row>
        <row r="1874">
          <cell r="T1874">
            <v>286382212</v>
          </cell>
          <cell r="U1874" t="str">
            <v>Micron Europe Limited</v>
          </cell>
          <cell r="V1874">
            <v>183168</v>
          </cell>
          <cell r="W1874" t="str">
            <v>Micron Technology, Inc.</v>
          </cell>
          <cell r="X1874" t="str">
            <v>Existing Principal</v>
          </cell>
          <cell r="Y1874" t="str">
            <v>Hold Off on Scoring</v>
          </cell>
          <cell r="Z1874" t="str">
            <v>SEMICONDUCTORS</v>
          </cell>
          <cell r="AA1874" t="str">
            <v>United Kingdom</v>
          </cell>
          <cell r="AB1874">
            <v>183168</v>
          </cell>
          <cell r="AC1874">
            <v>595112</v>
          </cell>
          <cell r="AD1874">
            <v>183168</v>
          </cell>
          <cell r="AE1874" t="str">
            <v>Core Commercial</v>
          </cell>
          <cell r="AF1874" t="str">
            <v>Electronics &amp; Semiconductor</v>
          </cell>
        </row>
        <row r="1875">
          <cell r="T1875">
            <v>616478512</v>
          </cell>
          <cell r="U1875" t="str">
            <v>Itineris NV</v>
          </cell>
          <cell r="V1875">
            <v>183339</v>
          </cell>
          <cell r="W1875" t="str">
            <v>Itineris NA, Inc.</v>
          </cell>
          <cell r="X1875" t="str">
            <v>Existing Principal</v>
          </cell>
          <cell r="Y1875" t="str">
            <v>Hold off on Scoring</v>
          </cell>
          <cell r="Z1875" t="str">
            <v>BUSINESS PRODUCTS WHSL</v>
          </cell>
          <cell r="AA1875" t="str">
            <v>United States</v>
          </cell>
          <cell r="AB1875">
            <v>183339</v>
          </cell>
          <cell r="AC1875" t="str">
            <v>None - Private</v>
          </cell>
          <cell r="AD1875">
            <v>183339</v>
          </cell>
          <cell r="AE1875" t="str">
            <v>Core Commercial</v>
          </cell>
          <cell r="AF1875" t="str">
            <v>Retail</v>
          </cell>
        </row>
        <row r="1876">
          <cell r="T1876">
            <v>999865747</v>
          </cell>
          <cell r="U1876" t="str">
            <v>Minera Nevada SpA</v>
          </cell>
          <cell r="V1876">
            <v>193489</v>
          </cell>
          <cell r="W1876" t="str">
            <v>Barrick Gold</v>
          </cell>
          <cell r="X1876" t="str">
            <v>Existing Principal</v>
          </cell>
          <cell r="Y1876" t="str">
            <v>Hold Off on Scoring</v>
          </cell>
          <cell r="Z1876" t="str">
            <v>MINING</v>
          </cell>
          <cell r="AA1876" t="str">
            <v>Chile</v>
          </cell>
          <cell r="AB1876">
            <v>193489</v>
          </cell>
          <cell r="AC1876" t="str">
            <v>C10381</v>
          </cell>
          <cell r="AD1876">
            <v>101121</v>
          </cell>
          <cell r="AE1876" t="str">
            <v>Specialty Commercial</v>
          </cell>
          <cell r="AF1876" t="str">
            <v>Metals &amp; Mining Industry</v>
          </cell>
        </row>
        <row r="1877">
          <cell r="T1877">
            <v>431664642</v>
          </cell>
          <cell r="U1877" t="str">
            <v>Andritz Group GmbH</v>
          </cell>
          <cell r="V1877">
            <v>194864</v>
          </cell>
          <cell r="W1877" t="str">
            <v>Andritz Hydro Gmbh</v>
          </cell>
          <cell r="X1877" t="str">
            <v>Existing Principal</v>
          </cell>
          <cell r="Y1877" t="str">
            <v>Hold Off on Scoring</v>
          </cell>
          <cell r="Z1877" t="str">
            <v>MACHINERY &amp; EQUIPMENT</v>
          </cell>
          <cell r="AA1877" t="str">
            <v>Austria</v>
          </cell>
          <cell r="AB1877" t="str">
            <v>MEX1036</v>
          </cell>
          <cell r="AC1877" t="str">
            <v>W27663</v>
          </cell>
          <cell r="AD1877">
            <v>194864</v>
          </cell>
          <cell r="AE1877" t="str">
            <v>Specialty Commercial</v>
          </cell>
          <cell r="AF1877" t="str">
            <v>Machinery &amp; Industrial</v>
          </cell>
        </row>
        <row r="1878">
          <cell r="T1878">
            <v>891874842</v>
          </cell>
          <cell r="U1878" t="str">
            <v>COMUNICACION SEGURA SA DE CV</v>
          </cell>
          <cell r="V1878">
            <v>195281</v>
          </cell>
          <cell r="W1878" t="str">
            <v>Grupo Seguritech</v>
          </cell>
          <cell r="X1878" t="str">
            <v>Existing Principal</v>
          </cell>
          <cell r="Y1878" t="str">
            <v>Hold Off on Scoring</v>
          </cell>
          <cell r="Z1878" t="str">
            <v>BUSINESS SERVICES</v>
          </cell>
          <cell r="AA1878" t="str">
            <v>Mexico</v>
          </cell>
          <cell r="AB1878">
            <v>195281</v>
          </cell>
          <cell r="AC1878" t="str">
            <v>None - Private</v>
          </cell>
          <cell r="AD1878">
            <v>195281</v>
          </cell>
          <cell r="AE1878" t="str">
            <v>Specialty Commercial</v>
          </cell>
          <cell r="AF1878" t="str">
            <v>Business Services</v>
          </cell>
        </row>
        <row r="1879">
          <cell r="T1879">
            <v>891874742</v>
          </cell>
          <cell r="U1879" t="str">
            <v>PICORP DE MEXICO SA DE CV</v>
          </cell>
          <cell r="V1879">
            <v>195281</v>
          </cell>
          <cell r="W1879" t="str">
            <v>Grupo Seguritech</v>
          </cell>
          <cell r="X1879" t="str">
            <v>Existing Principal</v>
          </cell>
          <cell r="Y1879" t="str">
            <v>Hold Off on Scoring</v>
          </cell>
          <cell r="Z1879" t="str">
            <v>BUSINESS SERVICES</v>
          </cell>
          <cell r="AA1879" t="str">
            <v>Mexico</v>
          </cell>
          <cell r="AB1879">
            <v>195281</v>
          </cell>
          <cell r="AC1879" t="str">
            <v>None - Private</v>
          </cell>
          <cell r="AD1879">
            <v>195281</v>
          </cell>
          <cell r="AE1879" t="str">
            <v>Specialty Commercial</v>
          </cell>
          <cell r="AF1879" t="str">
            <v>Business Services</v>
          </cell>
        </row>
        <row r="1880">
          <cell r="T1880">
            <v>519252132</v>
          </cell>
          <cell r="U1880" t="str">
            <v>Seguritech Privada, S.A. de C.V.</v>
          </cell>
          <cell r="V1880">
            <v>195281</v>
          </cell>
          <cell r="W1880" t="str">
            <v>Grupo Seguritech</v>
          </cell>
          <cell r="X1880" t="str">
            <v>Existing Principal</v>
          </cell>
          <cell r="Y1880" t="str">
            <v>Hold Off on Scoring</v>
          </cell>
          <cell r="Z1880" t="str">
            <v>BUSINESS SERVICES</v>
          </cell>
          <cell r="AA1880" t="str">
            <v>Mexico</v>
          </cell>
          <cell r="AB1880">
            <v>195281</v>
          </cell>
          <cell r="AC1880" t="str">
            <v>None - Private</v>
          </cell>
          <cell r="AD1880">
            <v>195281</v>
          </cell>
          <cell r="AE1880" t="str">
            <v>Specialty Commercial</v>
          </cell>
          <cell r="AF1880" t="str">
            <v>Business Services</v>
          </cell>
        </row>
        <row r="1881">
          <cell r="T1881">
            <v>191764842</v>
          </cell>
          <cell r="U1881" t="str">
            <v>ABB Ltda</v>
          </cell>
          <cell r="V1881">
            <v>195657</v>
          </cell>
          <cell r="W1881" t="str">
            <v>Asea Brown Boveri Ltd (ABB)</v>
          </cell>
          <cell r="X1881" t="str">
            <v>Existing Principal</v>
          </cell>
          <cell r="Y1881" t="str">
            <v>Hold Off on Scoring</v>
          </cell>
          <cell r="Z1881" t="str">
            <v>ELECTRICAL EQUIPMENT</v>
          </cell>
          <cell r="AA1881" t="str">
            <v>Brazil</v>
          </cell>
          <cell r="AB1881">
            <v>195657</v>
          </cell>
          <cell r="AC1881" t="str">
            <v>W21538</v>
          </cell>
          <cell r="AD1881">
            <v>44253</v>
          </cell>
          <cell r="AE1881" t="str">
            <v>Specialty Commercial</v>
          </cell>
          <cell r="AF1881" t="str">
            <v>Electronics &amp; Semiconductor</v>
          </cell>
        </row>
        <row r="1882">
          <cell r="T1882">
            <v>119273332</v>
          </cell>
          <cell r="U1882" t="str">
            <v>Bob Evans Restaurants, LLC</v>
          </cell>
          <cell r="V1882">
            <v>196191</v>
          </cell>
          <cell r="W1882" t="str">
            <v>Bob Evans Restaurants, LLC</v>
          </cell>
          <cell r="X1882" t="str">
            <v>Existing Principal</v>
          </cell>
          <cell r="Y1882" t="str">
            <v>Hold Off on Scoring</v>
          </cell>
          <cell r="Z1882" t="str">
            <v>HOTELS &amp; RESTAURANTS</v>
          </cell>
          <cell r="AA1882" t="str">
            <v>United States</v>
          </cell>
          <cell r="AB1882">
            <v>196191</v>
          </cell>
          <cell r="AC1882" t="str">
            <v>None - Private</v>
          </cell>
          <cell r="AD1882">
            <v>196191</v>
          </cell>
          <cell r="AE1882" t="str">
            <v>Core Commercial</v>
          </cell>
          <cell r="AF1882" t="str">
            <v>Hospitality &amp; Gaming</v>
          </cell>
        </row>
        <row r="1883">
          <cell r="T1883">
            <v>381667142</v>
          </cell>
          <cell r="U1883" t="str">
            <v>Cooper Power Systems do Brasil Ltda</v>
          </cell>
          <cell r="V1883">
            <v>197364</v>
          </cell>
          <cell r="W1883" t="str">
            <v>Eaton Ltda</v>
          </cell>
          <cell r="X1883" t="str">
            <v>Existing Principal</v>
          </cell>
          <cell r="Y1883" t="str">
            <v>Hold Off on Scoring</v>
          </cell>
          <cell r="Z1883" t="str">
            <v>ELECTRICAL EQUIPMENT</v>
          </cell>
          <cell r="AA1883" t="str">
            <v>Brazil</v>
          </cell>
          <cell r="AB1883">
            <v>197364</v>
          </cell>
          <cell r="AC1883">
            <v>278058</v>
          </cell>
          <cell r="AD1883">
            <v>101173</v>
          </cell>
          <cell r="AE1883" t="str">
            <v>Specialty Commercial</v>
          </cell>
        </row>
        <row r="1884">
          <cell r="T1884">
            <v>651967342</v>
          </cell>
          <cell r="U1884" t="str">
            <v>Prysmian Cables and Systems (US), Inc.</v>
          </cell>
          <cell r="V1884">
            <v>205409</v>
          </cell>
          <cell r="W1884" t="str">
            <v>Prysmian Cables and Systems (US), Inc.</v>
          </cell>
          <cell r="X1884" t="str">
            <v>Existing Principal</v>
          </cell>
          <cell r="Y1884" t="str">
            <v>Hold Off on Scoring</v>
          </cell>
          <cell r="Z1884" t="str">
            <v>TELEPHONE</v>
          </cell>
          <cell r="AA1884" t="str">
            <v>United States</v>
          </cell>
          <cell r="AB1884">
            <v>205409</v>
          </cell>
          <cell r="AC1884" t="str">
            <v>None - Private</v>
          </cell>
          <cell r="AD1884">
            <v>205409</v>
          </cell>
          <cell r="AE1884" t="str">
            <v>Specialty Commercial</v>
          </cell>
          <cell r="AF1884" t="str">
            <v>Telecom Equipment &amp; Utility Services</v>
          </cell>
        </row>
        <row r="1885">
          <cell r="T1885">
            <v>279251432</v>
          </cell>
          <cell r="U1885" t="str">
            <v>IUSA Medicion S.A. de C.V.</v>
          </cell>
          <cell r="V1885">
            <v>195063</v>
          </cell>
          <cell r="W1885" t="str">
            <v>Grupo IUSA</v>
          </cell>
          <cell r="X1885" t="str">
            <v>Existing Principal</v>
          </cell>
          <cell r="Y1885" t="str">
            <v>Hold Off on Scoring</v>
          </cell>
          <cell r="Z1885" t="str">
            <v>ELECTRICAL EQUIPMENT</v>
          </cell>
          <cell r="AA1885" t="str">
            <v>Mexico</v>
          </cell>
          <cell r="AB1885" t="str">
            <v>MEX1000</v>
          </cell>
          <cell r="AC1885">
            <v>845333</v>
          </cell>
          <cell r="AD1885">
            <v>303017</v>
          </cell>
          <cell r="AE1885" t="str">
            <v>Specialty Commercial</v>
          </cell>
          <cell r="AF1885" t="str">
            <v>Electronics &amp; Semiconductor</v>
          </cell>
        </row>
        <row r="1886">
          <cell r="T1886">
            <v>9266732</v>
          </cell>
          <cell r="U1886" t="str">
            <v>Raizen Group</v>
          </cell>
          <cell r="V1886">
            <v>185227</v>
          </cell>
          <cell r="W1886" t="str">
            <v>Cosan S.A Ind e Com</v>
          </cell>
          <cell r="X1886" t="str">
            <v>Existing Principal</v>
          </cell>
          <cell r="Y1886" t="str">
            <v>Hold Off on Scoring</v>
          </cell>
          <cell r="Z1886" t="str">
            <v>CONSUMER PRODUCTS RETL/WHSL</v>
          </cell>
          <cell r="AA1886" t="str">
            <v>Brazil</v>
          </cell>
          <cell r="AB1886" t="str">
            <v>BRZ1010</v>
          </cell>
          <cell r="AC1886" t="str">
            <v>W38287</v>
          </cell>
          <cell r="AD1886">
            <v>300105</v>
          </cell>
          <cell r="AE1886" t="str">
            <v>Specialty Commercial</v>
          </cell>
          <cell r="AF1886" t="str">
            <v>Retail</v>
          </cell>
        </row>
        <row r="1887">
          <cell r="T1887">
            <v>579244232</v>
          </cell>
          <cell r="U1887" t="str">
            <v>ELDORADO BRASIL CELULOSE S.A</v>
          </cell>
          <cell r="V1887">
            <v>189993</v>
          </cell>
          <cell r="W1887" t="str">
            <v>J&amp;F Investimentos SA</v>
          </cell>
          <cell r="X1887" t="str">
            <v>Existing Principal</v>
          </cell>
          <cell r="Y1887" t="str">
            <v>Hold Off on Scoring</v>
          </cell>
          <cell r="Z1887" t="str">
            <v>FOOD &amp; BEVERAGE</v>
          </cell>
          <cell r="AA1887" t="str">
            <v>Brazil</v>
          </cell>
          <cell r="AB1887" t="str">
            <v>BRZ1023</v>
          </cell>
          <cell r="AD1887">
            <v>300118</v>
          </cell>
          <cell r="AE1887" t="str">
            <v>Specialty Commercial</v>
          </cell>
          <cell r="AF1887" t="str">
            <v>Food Processing &amp; Distribution</v>
          </cell>
        </row>
        <row r="1888">
          <cell r="T1888">
            <v>429130532</v>
          </cell>
          <cell r="U1888" t="str">
            <v>Triangulo Mineiro Transmissora</v>
          </cell>
          <cell r="V1888">
            <v>189993</v>
          </cell>
          <cell r="W1888" t="str">
            <v>J&amp;F Investimentos SA</v>
          </cell>
          <cell r="X1888" t="str">
            <v>Existing Principal</v>
          </cell>
          <cell r="Y1888" t="str">
            <v>Hold Off on Scoring</v>
          </cell>
          <cell r="Z1888" t="str">
            <v>FOOD &amp; BEVERAGE</v>
          </cell>
          <cell r="AA1888" t="str">
            <v>Brazil</v>
          </cell>
          <cell r="AB1888" t="str">
            <v>BRZ1023</v>
          </cell>
          <cell r="AD1888">
            <v>300118</v>
          </cell>
          <cell r="AE1888" t="str">
            <v>Specialty Commercial</v>
          </cell>
          <cell r="AF1888" t="str">
            <v>Food Processing &amp; Distribution</v>
          </cell>
        </row>
        <row r="1889">
          <cell r="T1889">
            <v>676499512</v>
          </cell>
          <cell r="U1889" t="str">
            <v>Arcelormittal Brasil S.A</v>
          </cell>
          <cell r="V1889">
            <v>187450</v>
          </cell>
          <cell r="W1889" t="str">
            <v>Arcelormittal</v>
          </cell>
          <cell r="X1889" t="str">
            <v>Existing Principal</v>
          </cell>
          <cell r="Y1889" t="str">
            <v>Hold Off on Scoring</v>
          </cell>
          <cell r="Z1889" t="str">
            <v>STEEL &amp; METAL PRODUCTS</v>
          </cell>
          <cell r="AA1889" t="str">
            <v>Brazil</v>
          </cell>
          <cell r="AB1889" t="str">
            <v>BRZ1051</v>
          </cell>
          <cell r="AC1889" t="str">
            <v>W46397</v>
          </cell>
          <cell r="AD1889">
            <v>300349</v>
          </cell>
          <cell r="AE1889" t="str">
            <v>Specialty Commercial</v>
          </cell>
          <cell r="AF1889" t="str">
            <v>Steel &amp; Metals Manufacturing</v>
          </cell>
        </row>
        <row r="1890">
          <cell r="T1890">
            <v>676499512</v>
          </cell>
          <cell r="U1890" t="str">
            <v>Arcelormittal Brasil S.A</v>
          </cell>
          <cell r="V1890">
            <v>187450</v>
          </cell>
          <cell r="W1890" t="str">
            <v>Arcelormittal</v>
          </cell>
          <cell r="X1890" t="str">
            <v>Existing Principal</v>
          </cell>
          <cell r="Y1890" t="str">
            <v>Hold Off on Scoring</v>
          </cell>
          <cell r="Z1890" t="str">
            <v>STEEL &amp; METAL PRODUCTS</v>
          </cell>
          <cell r="AA1890" t="str">
            <v>Brazil</v>
          </cell>
          <cell r="AB1890" t="str">
            <v>BRZ1051</v>
          </cell>
          <cell r="AC1890" t="str">
            <v>W46397</v>
          </cell>
          <cell r="AD1890">
            <v>300349</v>
          </cell>
          <cell r="AE1890" t="str">
            <v>Specialty Commercial</v>
          </cell>
          <cell r="AF1890" t="str">
            <v>Steel &amp; Metals Manufacturing</v>
          </cell>
        </row>
        <row r="1891">
          <cell r="T1891">
            <v>676499512</v>
          </cell>
          <cell r="U1891" t="str">
            <v>Arcelormittal Brasil S.A</v>
          </cell>
          <cell r="V1891">
            <v>187450</v>
          </cell>
          <cell r="W1891" t="str">
            <v>Arcelormittal</v>
          </cell>
          <cell r="X1891" t="str">
            <v>Existing Principal</v>
          </cell>
          <cell r="Y1891" t="str">
            <v>Hold Off on Scoring</v>
          </cell>
          <cell r="Z1891" t="str">
            <v>STEEL &amp; METAL PRODUCTS</v>
          </cell>
          <cell r="AA1891" t="str">
            <v>Brazil</v>
          </cell>
          <cell r="AB1891" t="str">
            <v>BRZ1051</v>
          </cell>
          <cell r="AC1891" t="str">
            <v>W46397</v>
          </cell>
          <cell r="AD1891">
            <v>300349</v>
          </cell>
          <cell r="AE1891" t="str">
            <v>Specialty Commercial</v>
          </cell>
          <cell r="AF1891" t="str">
            <v>Steel &amp; Metals Manufacturing</v>
          </cell>
        </row>
        <row r="1892">
          <cell r="T1892">
            <v>676499512</v>
          </cell>
          <cell r="U1892" t="str">
            <v>Arcelormittal Brasil S.A</v>
          </cell>
          <cell r="V1892">
            <v>187450</v>
          </cell>
          <cell r="W1892" t="str">
            <v>Arcelormittal</v>
          </cell>
          <cell r="X1892" t="str">
            <v>Existing Principal</v>
          </cell>
          <cell r="Y1892" t="str">
            <v>Hold Off on Scoring</v>
          </cell>
          <cell r="Z1892" t="str">
            <v>STEEL &amp; METAL PRODUCTS</v>
          </cell>
          <cell r="AA1892" t="str">
            <v>Brazil</v>
          </cell>
          <cell r="AB1892" t="str">
            <v>BRZ1051</v>
          </cell>
          <cell r="AC1892" t="str">
            <v>W46397</v>
          </cell>
          <cell r="AD1892">
            <v>300349</v>
          </cell>
          <cell r="AE1892" t="str">
            <v>Specialty Commercial</v>
          </cell>
          <cell r="AF1892" t="str">
            <v>Steel &amp; Metals Manufacturing</v>
          </cell>
        </row>
        <row r="1893">
          <cell r="T1893">
            <v>669170032</v>
          </cell>
          <cell r="U1893" t="str">
            <v>JHSF SALVADOR LTDA</v>
          </cell>
          <cell r="V1893">
            <v>192148</v>
          </cell>
          <cell r="W1893" t="str">
            <v>JHSF PARTICIPA  ES S.A</v>
          </cell>
          <cell r="X1893" t="str">
            <v>Existing Principal</v>
          </cell>
          <cell r="Y1893" t="str">
            <v>Hold Off on Scoring</v>
          </cell>
          <cell r="Z1893" t="str">
            <v>REAL ESTATE</v>
          </cell>
          <cell r="AA1893" t="str">
            <v>Brazil</v>
          </cell>
          <cell r="AB1893" t="str">
            <v>BRZ1073</v>
          </cell>
          <cell r="AC1893" t="str">
            <v>W41660</v>
          </cell>
          <cell r="AD1893">
            <v>300402</v>
          </cell>
          <cell r="AE1893" t="str">
            <v>Specialty Commercial</v>
          </cell>
          <cell r="AF1893" t="str">
            <v>Real Estate &amp; REITs</v>
          </cell>
        </row>
        <row r="1894">
          <cell r="T1894">
            <v>299160032</v>
          </cell>
          <cell r="U1894" t="str">
            <v>CEMIG DISTRIBUI  O S.A</v>
          </cell>
          <cell r="V1894">
            <v>190600</v>
          </cell>
          <cell r="W1894" t="str">
            <v>CEMIG- COMPANHIA ENERGETICA DE MINAS GERAIS</v>
          </cell>
          <cell r="X1894" t="str">
            <v>Existing Principal</v>
          </cell>
          <cell r="Y1894" t="str">
            <v>Hold Off on Scoring</v>
          </cell>
          <cell r="Z1894" t="str">
            <v>UTILITIES, ELECTRIC</v>
          </cell>
          <cell r="AA1894" t="str">
            <v>Brazil</v>
          </cell>
          <cell r="AB1894" t="str">
            <v>BRZ1135</v>
          </cell>
          <cell r="AC1894" t="str">
            <v>W00602</v>
          </cell>
          <cell r="AD1894">
            <v>301254</v>
          </cell>
          <cell r="AE1894" t="str">
            <v>Specialty Commercial</v>
          </cell>
          <cell r="AF1894" t="str">
            <v>Electric, Gas &amp; Water Utilities</v>
          </cell>
        </row>
        <row r="1895">
          <cell r="T1895">
            <v>289157932</v>
          </cell>
          <cell r="U1895" t="str">
            <v>CEMIG-GERA  O E TRANSMISS O S.A</v>
          </cell>
          <cell r="V1895">
            <v>190600</v>
          </cell>
          <cell r="W1895" t="str">
            <v>CEMIG- COMPANHIA ENERGETICA DE MINAS GERAIS</v>
          </cell>
          <cell r="X1895" t="str">
            <v>Existing Principal</v>
          </cell>
          <cell r="Y1895" t="str">
            <v>Hold Off on Scoring</v>
          </cell>
          <cell r="Z1895" t="str">
            <v>UTILITIES, ELECTRIC</v>
          </cell>
          <cell r="AA1895" t="str">
            <v>Brazil</v>
          </cell>
          <cell r="AB1895" t="str">
            <v>BRZ1135</v>
          </cell>
          <cell r="AC1895" t="str">
            <v>W00602</v>
          </cell>
          <cell r="AD1895">
            <v>301254</v>
          </cell>
          <cell r="AE1895" t="str">
            <v>Specialty Commercial</v>
          </cell>
          <cell r="AF1895" t="str">
            <v>Electric, Gas &amp; Water Utilities</v>
          </cell>
        </row>
        <row r="1896">
          <cell r="T1896">
            <v>956430512</v>
          </cell>
          <cell r="U1896" t="str">
            <v>Cirque du Soleil America Inc.</v>
          </cell>
          <cell r="V1896">
            <v>183447</v>
          </cell>
          <cell r="W1896" t="str">
            <v>Cirque Du Soleil Holdings L.P.</v>
          </cell>
          <cell r="X1896" t="str">
            <v>Existing Principal</v>
          </cell>
          <cell r="Y1896" t="str">
            <v>Hold Off on Scoring</v>
          </cell>
          <cell r="Z1896" t="str">
            <v>ENTERTAINMENT &amp; LEISURE</v>
          </cell>
          <cell r="AA1896" t="str">
            <v>Canada</v>
          </cell>
          <cell r="AB1896" t="str">
            <v>CAN1014</v>
          </cell>
          <cell r="AD1896">
            <v>300152</v>
          </cell>
          <cell r="AE1896" t="str">
            <v>Specialty Commercial</v>
          </cell>
          <cell r="AF1896" t="str">
            <v>Hospitality &amp; Gaming</v>
          </cell>
        </row>
        <row r="1897">
          <cell r="V1897">
            <v>194864</v>
          </cell>
          <cell r="W1897" t="str">
            <v>ANDRITZ HYDRO, S.A. DE C.V.</v>
          </cell>
          <cell r="X1897" t="str">
            <v>Account name from ERM file</v>
          </cell>
          <cell r="Y1897" t="str">
            <v>Hold Off on Scoring</v>
          </cell>
          <cell r="Z1897" t="str">
            <v>MACHINERY &amp; EQUIPMENT</v>
          </cell>
          <cell r="AB1897" t="str">
            <v>MEX1036</v>
          </cell>
          <cell r="AC1897" t="str">
            <v>W27663</v>
          </cell>
          <cell r="AD1897">
            <v>194864</v>
          </cell>
          <cell r="AE1897" t="str">
            <v>Specialty Commercial</v>
          </cell>
          <cell r="AF1897" t="str">
            <v>Machinery &amp; Industrial</v>
          </cell>
        </row>
        <row r="1898">
          <cell r="T1898">
            <v>339200332</v>
          </cell>
          <cell r="U1898" t="str">
            <v>Âmbar Energia Ltda</v>
          </cell>
          <cell r="V1898">
            <v>189993</v>
          </cell>
          <cell r="W1898" t="str">
            <v>J&amp;F Investimentos SA</v>
          </cell>
          <cell r="X1898" t="str">
            <v>Existing Principal</v>
          </cell>
          <cell r="Y1898" t="str">
            <v>Hold Off on Scoring</v>
          </cell>
          <cell r="Z1898" t="str">
            <v>FOOD &amp; BEVERAGE</v>
          </cell>
          <cell r="AA1898" t="str">
            <v>Brazil</v>
          </cell>
          <cell r="AB1898" t="str">
            <v>BRZ1023</v>
          </cell>
          <cell r="AC1898" t="str">
            <v>None - Private</v>
          </cell>
          <cell r="AD1898">
            <v>300118</v>
          </cell>
          <cell r="AE1898" t="str">
            <v>Specialty Commercial</v>
          </cell>
          <cell r="AF1898" t="str">
            <v>Food Processing &amp; Distribution</v>
          </cell>
        </row>
        <row r="1899">
          <cell r="T1899">
            <v>561908042</v>
          </cell>
          <cell r="U1899" t="str">
            <v xml:space="preserve">Ferrovia Centro Atlântica </v>
          </cell>
          <cell r="V1899">
            <v>199394</v>
          </cell>
          <cell r="W1899" t="str">
            <v>VLI S.A</v>
          </cell>
          <cell r="X1899" t="str">
            <v>Existing Principal</v>
          </cell>
          <cell r="Y1899" t="str">
            <v>Hold Off on Scoring</v>
          </cell>
          <cell r="Z1899" t="str">
            <v>TRANSPORTATION</v>
          </cell>
          <cell r="AA1899" t="str">
            <v>Brazil</v>
          </cell>
          <cell r="AB1899" t="str">
            <v>BRZ1183</v>
          </cell>
          <cell r="AC1899" t="str">
            <v>None - Private</v>
          </cell>
          <cell r="AD1899">
            <v>302453</v>
          </cell>
          <cell r="AE1899" t="str">
            <v>Specialty Commercial</v>
          </cell>
          <cell r="AF1899" t="str">
            <v>Rail, Trucking &amp; Transport Services</v>
          </cell>
        </row>
        <row r="1900">
          <cell r="T1900">
            <v>621870542</v>
          </cell>
          <cell r="U1900" t="str">
            <v>Arcelormittal Brasil</v>
          </cell>
          <cell r="V1900">
            <v>202657</v>
          </cell>
          <cell r="W1900" t="str">
            <v>Arcelormittal Brasil</v>
          </cell>
          <cell r="X1900" t="str">
            <v>Existing Principal</v>
          </cell>
          <cell r="Y1900" t="str">
            <v>Hold Off on Scoring</v>
          </cell>
          <cell r="Z1900" t="str">
            <v>STEEL &amp; METAL PRODUCTS</v>
          </cell>
          <cell r="AA1900" t="str">
            <v>Brazil</v>
          </cell>
          <cell r="AB1900" t="str">
            <v>BRZ1051</v>
          </cell>
          <cell r="AC1900" t="str">
            <v>W46397</v>
          </cell>
          <cell r="AD1900">
            <v>300349</v>
          </cell>
          <cell r="AE1900" t="str">
            <v>Specialty Commercial</v>
          </cell>
          <cell r="AF1900" t="str">
            <v>Metals &amp; Mining Industry</v>
          </cell>
        </row>
        <row r="1901">
          <cell r="T1901">
            <v>999889895</v>
          </cell>
          <cell r="U1901" t="str">
            <v>Flora Produtos de Higiene e Limpeza S.A</v>
          </cell>
          <cell r="V1901">
            <v>189993</v>
          </cell>
          <cell r="W1901" t="str">
            <v>J&amp;F Investimentos SA</v>
          </cell>
          <cell r="X1901" t="str">
            <v>Existing Principal</v>
          </cell>
          <cell r="Y1901" t="str">
            <v>Hold Off on Scoring</v>
          </cell>
          <cell r="Z1901" t="str">
            <v>FOOD &amp; BEVERAGE</v>
          </cell>
          <cell r="AA1901" t="str">
            <v>Brazil</v>
          </cell>
          <cell r="AB1901" t="str">
            <v>BRZ1023</v>
          </cell>
          <cell r="AC1901" t="str">
            <v>None - Private</v>
          </cell>
          <cell r="AD1901">
            <v>300118</v>
          </cell>
          <cell r="AE1901" t="str">
            <v>Specialty Commercial</v>
          </cell>
          <cell r="AF1901" t="str">
            <v>Food Processing &amp; Distribution</v>
          </cell>
        </row>
        <row r="1902">
          <cell r="T1902">
            <v>51821842</v>
          </cell>
          <cell r="U1902" t="str">
            <v>Horizon Maritime Services Ltd.</v>
          </cell>
          <cell r="V1902">
            <v>201093</v>
          </cell>
          <cell r="W1902" t="str">
            <v>Horizon Maritime Services Ltd.</v>
          </cell>
          <cell r="X1902" t="str">
            <v>Existing Principal</v>
          </cell>
          <cell r="Y1902" t="str">
            <v>Hold Off on Scoring</v>
          </cell>
          <cell r="Z1902" t="str">
            <v>BUSINESS SERVICES</v>
          </cell>
          <cell r="AA1902" t="str">
            <v>Canada</v>
          </cell>
          <cell r="AB1902" t="str">
            <v>CAN1165</v>
          </cell>
          <cell r="AC1902" t="str">
            <v>None - Private</v>
          </cell>
          <cell r="AD1902">
            <v>201093</v>
          </cell>
          <cell r="AE1902" t="str">
            <v>Specialty Contract</v>
          </cell>
          <cell r="AF1902" t="str">
            <v>Business Services</v>
          </cell>
        </row>
        <row r="1903">
          <cell r="T1903">
            <v>999889496</v>
          </cell>
          <cell r="U1903" t="str">
            <v>ISG plc</v>
          </cell>
          <cell r="V1903">
            <v>211750</v>
          </cell>
          <cell r="W1903" t="str">
            <v>ISG plc</v>
          </cell>
          <cell r="X1903" t="str">
            <v>Existing Principal</v>
          </cell>
          <cell r="Y1903" t="str">
            <v>Score it</v>
          </cell>
          <cell r="Z1903" t="str">
            <v>CONSTRUCTION</v>
          </cell>
          <cell r="AA1903" t="str">
            <v>United Kingdom</v>
          </cell>
          <cell r="AB1903" t="str">
            <v>APAC1085</v>
          </cell>
          <cell r="AC1903" t="str">
            <v>None - Private</v>
          </cell>
          <cell r="AD1903">
            <v>211750</v>
          </cell>
          <cell r="AE1903" t="str">
            <v>Specialty Contract</v>
          </cell>
          <cell r="AF1903" t="str">
            <v>Engineering &amp; Construction</v>
          </cell>
        </row>
        <row r="1904">
          <cell r="T1904">
            <v>999915215</v>
          </cell>
          <cell r="U1904" t="str">
            <v>Grupo Empresarial San Jose, S.A.</v>
          </cell>
          <cell r="V1904">
            <v>259810</v>
          </cell>
          <cell r="W1904" t="str">
            <v>San Jose Construction Group, Inc.</v>
          </cell>
          <cell r="X1904" t="str">
            <v>Existing Principal</v>
          </cell>
          <cell r="Y1904" t="str">
            <v>Hold Off on Scoring</v>
          </cell>
          <cell r="Z1904" t="str">
            <v>CONSTRUCTION</v>
          </cell>
          <cell r="AA1904" t="str">
            <v>Spain</v>
          </cell>
          <cell r="AB1904">
            <v>259810</v>
          </cell>
          <cell r="AC1904" t="str">
            <v>None - Private</v>
          </cell>
          <cell r="AD1904">
            <v>259810</v>
          </cell>
          <cell r="AE1904" t="str">
            <v>Specialty Contract</v>
          </cell>
          <cell r="AF1904" t="str">
            <v>Engineering &amp; Construction</v>
          </cell>
        </row>
        <row r="1905">
          <cell r="T1905">
            <v>999908165</v>
          </cell>
          <cell r="U1905" t="str">
            <v>A.C.L Construction Ltd.</v>
          </cell>
          <cell r="V1905">
            <v>283901</v>
          </cell>
          <cell r="W1905" t="str">
            <v>A.C.L Construction Ltd.</v>
          </cell>
          <cell r="X1905" t="str">
            <v>Existing Principal</v>
          </cell>
          <cell r="Y1905" t="str">
            <v>Hold Off on Scoring</v>
          </cell>
          <cell r="Z1905" t="str">
            <v>CONSTRUCTION</v>
          </cell>
          <cell r="AA1905" t="str">
            <v>Canada</v>
          </cell>
          <cell r="AB1905" t="str">
            <v>CAN1440</v>
          </cell>
          <cell r="AC1905" t="str">
            <v>None - Private</v>
          </cell>
          <cell r="AD1905">
            <v>283901</v>
          </cell>
          <cell r="AE1905" t="str">
            <v>Core Contract</v>
          </cell>
          <cell r="AF1905" t="str">
            <v>Engineering &amp; Construction</v>
          </cell>
        </row>
        <row r="1906">
          <cell r="T1906">
            <v>999914402</v>
          </cell>
          <cell r="U1906" t="str">
            <v xml:space="preserve">Gee Tee Holdings Inc. </v>
          </cell>
          <cell r="V1906">
            <v>284884</v>
          </cell>
          <cell r="W1906" t="str">
            <v xml:space="preserve">Gee Tee Holdings Inc. </v>
          </cell>
          <cell r="X1906" t="str">
            <v>Existing Principal</v>
          </cell>
          <cell r="Y1906" t="str">
            <v>Hold Off on Scoring</v>
          </cell>
          <cell r="Z1906" t="str">
            <v>CONSTRUCTION MATERIALS</v>
          </cell>
          <cell r="AA1906" t="str">
            <v>Canada</v>
          </cell>
          <cell r="AB1906" t="str">
            <v>CAN1447</v>
          </cell>
          <cell r="AC1906" t="str">
            <v>None - Private</v>
          </cell>
          <cell r="AD1906">
            <v>284884</v>
          </cell>
          <cell r="AE1906" t="str">
            <v>Core Contract</v>
          </cell>
          <cell r="AF1906" t="str">
            <v>Building Materials</v>
          </cell>
        </row>
        <row r="1907">
          <cell r="T1907">
            <v>999914607</v>
          </cell>
          <cell r="U1907" t="str">
            <v>Gemco Construction Ltd.</v>
          </cell>
          <cell r="V1907">
            <v>284904</v>
          </cell>
          <cell r="W1907" t="str">
            <v>Gemco Construction Ltd.</v>
          </cell>
          <cell r="X1907" t="str">
            <v>Existing Principal</v>
          </cell>
          <cell r="Y1907" t="str">
            <v>Hold Off on Scoring</v>
          </cell>
          <cell r="Z1907" t="str">
            <v>CONSTRUCTION</v>
          </cell>
          <cell r="AA1907" t="str">
            <v>Canada</v>
          </cell>
          <cell r="AB1907" t="str">
            <v>CAN1441</v>
          </cell>
          <cell r="AC1907" t="str">
            <v>None - Private</v>
          </cell>
          <cell r="AD1907">
            <v>284904</v>
          </cell>
          <cell r="AE1907" t="str">
            <v>Core Contract</v>
          </cell>
          <cell r="AF1907" t="str">
            <v>Engineering &amp; Construction</v>
          </cell>
        </row>
        <row r="1908">
          <cell r="T1908">
            <v>999914947</v>
          </cell>
          <cell r="U1908" t="str">
            <v>Alton Steel, Inc.</v>
          </cell>
          <cell r="V1908">
            <v>284938</v>
          </cell>
          <cell r="W1908" t="str">
            <v>Alton Steel, Inc.</v>
          </cell>
          <cell r="X1908" t="str">
            <v>Existing Principal</v>
          </cell>
          <cell r="Y1908" t="str">
            <v>Hold Off on Scoring</v>
          </cell>
          <cell r="Z1908" t="str">
            <v>STEEL &amp; METAL PRODUCTS</v>
          </cell>
          <cell r="AA1908" t="str">
            <v>United States</v>
          </cell>
          <cell r="AB1908">
            <v>284938</v>
          </cell>
          <cell r="AC1908" t="str">
            <v>None - Private</v>
          </cell>
          <cell r="AD1908">
            <v>284938</v>
          </cell>
          <cell r="AE1908" t="str">
            <v>Core Commercial</v>
          </cell>
          <cell r="AF1908" t="str">
            <v>Building Materials</v>
          </cell>
        </row>
        <row r="1909">
          <cell r="T1909">
            <v>999915066</v>
          </cell>
          <cell r="U1909" t="str">
            <v>Caisse de dépôt et placement du Québec (CDPQ)</v>
          </cell>
          <cell r="V1909">
            <v>284956</v>
          </cell>
          <cell r="W1909" t="str">
            <v>Caisse de dépôt et placement du Québec (CDPQ)</v>
          </cell>
          <cell r="X1909" t="str">
            <v>Existing Principal</v>
          </cell>
          <cell r="Y1909" t="str">
            <v>Hold Off on Scoring</v>
          </cell>
          <cell r="Z1909" t="str">
            <v>FINANCE NEC</v>
          </cell>
          <cell r="AA1909" t="str">
            <v>Canada</v>
          </cell>
          <cell r="AB1909">
            <v>284956</v>
          </cell>
          <cell r="AC1909" t="str">
            <v>None - Private</v>
          </cell>
          <cell r="AD1909">
            <v>284956</v>
          </cell>
          <cell r="AE1909" t="str">
            <v>Specialty Contract</v>
          </cell>
          <cell r="AF1909" t="str">
            <v>Insurance &amp; Financial Services</v>
          </cell>
        </row>
        <row r="1910">
          <cell r="T1910">
            <v>999915073</v>
          </cell>
          <cell r="U1910" t="str">
            <v>RB Capital S/A</v>
          </cell>
          <cell r="V1910">
            <v>284957</v>
          </cell>
          <cell r="W1910" t="str">
            <v>RB Capital S/A</v>
          </cell>
          <cell r="X1910" t="str">
            <v>Existing Principal</v>
          </cell>
          <cell r="Y1910" t="str">
            <v>Hold Off on Scoring</v>
          </cell>
          <cell r="Z1910" t="str">
            <v>FINANCE COMPANIES</v>
          </cell>
          <cell r="AA1910" t="str">
            <v>Brazil</v>
          </cell>
          <cell r="AB1910" t="str">
            <v>BRZ1210</v>
          </cell>
          <cell r="AC1910" t="str">
            <v>None - Private</v>
          </cell>
          <cell r="AD1910">
            <v>284957</v>
          </cell>
          <cell r="AE1910" t="str">
            <v>Specialty Commercial</v>
          </cell>
          <cell r="AF1910" t="str">
            <v>Insurance &amp; Financial Services</v>
          </cell>
        </row>
        <row r="1911">
          <cell r="T1911">
            <v>999915103</v>
          </cell>
          <cell r="U1911" t="str">
            <v>Maximum Waterworks Mechanical Group Ltd.</v>
          </cell>
          <cell r="V1911">
            <v>284961</v>
          </cell>
          <cell r="W1911" t="str">
            <v>Maximum Waterworks Mechanical Group Ltd.</v>
          </cell>
          <cell r="X1911" t="str">
            <v>Existing Principal</v>
          </cell>
          <cell r="Y1911" t="str">
            <v>Hold Off on Scoring</v>
          </cell>
          <cell r="Z1911" t="str">
            <v>CONSTRUCTION</v>
          </cell>
          <cell r="AA1911" t="str">
            <v>Canada</v>
          </cell>
          <cell r="AB1911" t="str">
            <v>CAN1442</v>
          </cell>
          <cell r="AC1911" t="str">
            <v>None - Private</v>
          </cell>
          <cell r="AD1911">
            <v>284961</v>
          </cell>
          <cell r="AE1911" t="str">
            <v>Core Contract</v>
          </cell>
          <cell r="AF1911" t="str">
            <v>Engineering &amp; Construction</v>
          </cell>
        </row>
        <row r="1912">
          <cell r="T1912">
            <v>999915375</v>
          </cell>
          <cell r="U1912" t="str">
            <v xml:space="preserve">SMS Holdings Corporation </v>
          </cell>
          <cell r="V1912">
            <v>284994</v>
          </cell>
          <cell r="W1912" t="str">
            <v xml:space="preserve">SMS Holdings Corporation </v>
          </cell>
          <cell r="X1912" t="str">
            <v>Existing Principal</v>
          </cell>
          <cell r="Y1912" t="str">
            <v>Hold Off on Scoring</v>
          </cell>
          <cell r="Z1912" t="str">
            <v>ENTERTAINMENT &amp; LEISURE</v>
          </cell>
          <cell r="AA1912" t="str">
            <v>United States</v>
          </cell>
          <cell r="AB1912">
            <v>284994</v>
          </cell>
          <cell r="AC1912" t="str">
            <v>None - Private</v>
          </cell>
          <cell r="AD1912">
            <v>284994</v>
          </cell>
          <cell r="AE1912" t="str">
            <v>Core Commercial</v>
          </cell>
          <cell r="AF1912" t="str">
            <v>Entertainment &amp; Cable</v>
          </cell>
        </row>
        <row r="1913">
          <cell r="T1913">
            <v>999915462</v>
          </cell>
          <cell r="U1913" t="str">
            <v>Arakelian Enterprises, Inc. dba Athens Services</v>
          </cell>
          <cell r="V1913">
            <v>285006</v>
          </cell>
          <cell r="W1913" t="str">
            <v>Arakelian Enterprises, Inc.</v>
          </cell>
          <cell r="X1913" t="str">
            <v>Existing Principal</v>
          </cell>
          <cell r="Y1913" t="str">
            <v>Hold Off on Scoring</v>
          </cell>
          <cell r="Z1913" t="str">
            <v>BUSINESS SERVICES</v>
          </cell>
          <cell r="AA1913" t="str">
            <v>United States</v>
          </cell>
          <cell r="AB1913">
            <v>285006</v>
          </cell>
          <cell r="AC1913" t="str">
            <v>None - Private</v>
          </cell>
          <cell r="AD1913">
            <v>285006</v>
          </cell>
          <cell r="AE1913" t="str">
            <v>Core Commercial</v>
          </cell>
          <cell r="AF1913" t="str">
            <v>Business Services</v>
          </cell>
        </row>
        <row r="1914">
          <cell r="T1914">
            <v>999916206</v>
          </cell>
          <cell r="U1914" t="str">
            <v>Miclex Construction Inc.</v>
          </cell>
          <cell r="V1914">
            <v>285105</v>
          </cell>
          <cell r="W1914" t="str">
            <v>Miclex Construction Inc.</v>
          </cell>
          <cell r="X1914" t="str">
            <v>Existing Principal</v>
          </cell>
          <cell r="Y1914" t="str">
            <v>Hold Off on Scoring</v>
          </cell>
          <cell r="Z1914" t="str">
            <v>CONSTRUCTION</v>
          </cell>
          <cell r="AA1914" t="str">
            <v>Canada</v>
          </cell>
          <cell r="AB1914" t="str">
            <v>CAN1443</v>
          </cell>
          <cell r="AC1914" t="str">
            <v>None - Private</v>
          </cell>
          <cell r="AD1914">
            <v>285105</v>
          </cell>
          <cell r="AE1914" t="str">
            <v>Core Contract</v>
          </cell>
          <cell r="AF1914" t="str">
            <v>Engineering &amp; Construction</v>
          </cell>
        </row>
        <row r="1915">
          <cell r="T1915">
            <v>999916248</v>
          </cell>
          <cell r="U1915" t="str">
            <v>Von Maur, Inc. and Subsidiaries</v>
          </cell>
          <cell r="V1915">
            <v>285110</v>
          </cell>
          <cell r="W1915" t="str">
            <v>Von Maur, Inc. and Subsidiaries</v>
          </cell>
          <cell r="X1915" t="str">
            <v>Existing Principal</v>
          </cell>
          <cell r="Y1915" t="str">
            <v>Hold Off on Scoring</v>
          </cell>
          <cell r="Z1915" t="str">
            <v>CONSUMER PRODUCTS RETL/WHSL</v>
          </cell>
          <cell r="AA1915" t="str">
            <v>United States</v>
          </cell>
          <cell r="AB1915">
            <v>285110</v>
          </cell>
          <cell r="AC1915" t="str">
            <v>None - Private</v>
          </cell>
          <cell r="AD1915">
            <v>285110</v>
          </cell>
          <cell r="AE1915" t="str">
            <v>Core Commercial</v>
          </cell>
          <cell r="AF1915" t="str">
            <v>Retail</v>
          </cell>
        </row>
        <row r="1916">
          <cell r="T1916">
            <v>999916672</v>
          </cell>
          <cell r="U1916" t="str">
            <v>CR Construction Company Limited</v>
          </cell>
          <cell r="V1916">
            <v>285172</v>
          </cell>
          <cell r="W1916" t="str">
            <v>CR Construction Group Holdings Limited</v>
          </cell>
          <cell r="X1916" t="str">
            <v>Existing Principal</v>
          </cell>
          <cell r="Y1916" t="str">
            <v>Hold Off on Scoring</v>
          </cell>
          <cell r="Z1916" t="str">
            <v>CONSTRUCTION</v>
          </cell>
          <cell r="AA1916" t="str">
            <v>Hong Kong</v>
          </cell>
          <cell r="AB1916" t="str">
            <v>APAC1086</v>
          </cell>
          <cell r="AC1916" t="str">
            <v>None - Private</v>
          </cell>
          <cell r="AD1916">
            <v>285172</v>
          </cell>
          <cell r="AE1916" t="str">
            <v>Specialty Contract</v>
          </cell>
          <cell r="AF1916" t="str">
            <v>Engineering &amp; Construction</v>
          </cell>
        </row>
        <row r="1917">
          <cell r="T1917">
            <v>999916926</v>
          </cell>
          <cell r="U1917" t="str">
            <v>Daniel D. Cote Construction Inc.</v>
          </cell>
          <cell r="V1917">
            <v>285208</v>
          </cell>
          <cell r="W1917" t="str">
            <v>Daniel D. Cote Construction Inc.</v>
          </cell>
          <cell r="X1917" t="str">
            <v>Existing Principal</v>
          </cell>
          <cell r="Y1917" t="str">
            <v>Hold Off on Scoring</v>
          </cell>
          <cell r="Z1917" t="str">
            <v>CONSTRUCTION</v>
          </cell>
          <cell r="AA1917" t="str">
            <v>Canada</v>
          </cell>
          <cell r="AB1917" t="str">
            <v>CAN1436</v>
          </cell>
          <cell r="AC1917" t="str">
            <v>None - Private</v>
          </cell>
          <cell r="AD1917">
            <v>285208</v>
          </cell>
          <cell r="AE1917" t="str">
            <v>Core Contract</v>
          </cell>
          <cell r="AF1917" t="str">
            <v>Engineering &amp; Construction</v>
          </cell>
        </row>
        <row r="1918">
          <cell r="T1918">
            <v>999916950</v>
          </cell>
          <cell r="U1918" t="str">
            <v>Northern Road Builders LP</v>
          </cell>
          <cell r="V1918">
            <v>285212</v>
          </cell>
          <cell r="W1918" t="str">
            <v>Northern Road Builders LP</v>
          </cell>
          <cell r="X1918" t="str">
            <v>Existing Principal</v>
          </cell>
          <cell r="Y1918" t="str">
            <v>Hold Off on Scoring</v>
          </cell>
          <cell r="Z1918" t="str">
            <v>CONSTRUCTION</v>
          </cell>
          <cell r="AA1918" t="str">
            <v>Canada</v>
          </cell>
          <cell r="AB1918" t="str">
            <v>CAN1444</v>
          </cell>
          <cell r="AC1918" t="str">
            <v>None - Private</v>
          </cell>
          <cell r="AD1918">
            <v>285212</v>
          </cell>
          <cell r="AE1918" t="str">
            <v>Core Contract</v>
          </cell>
          <cell r="AF1918" t="str">
            <v>Engineering &amp; Construction</v>
          </cell>
        </row>
        <row r="1919">
          <cell r="T1919">
            <v>999917051</v>
          </cell>
          <cell r="U1919" t="str">
            <v>Interconexion Electrica S.A. E.S.P</v>
          </cell>
          <cell r="V1919">
            <v>285228</v>
          </cell>
          <cell r="W1919" t="str">
            <v>Interconexion Electrica S.A.E.S.P.</v>
          </cell>
          <cell r="X1919" t="str">
            <v>Existing Principal</v>
          </cell>
          <cell r="Y1919" t="str">
            <v>Hold Off on Scoring</v>
          </cell>
          <cell r="Z1919" t="str">
            <v>UTILITIES, ELECTRIC</v>
          </cell>
          <cell r="AA1919" t="str">
            <v>Colombia</v>
          </cell>
          <cell r="AB1919">
            <v>285228</v>
          </cell>
          <cell r="AC1919" t="str">
            <v>None - Private</v>
          </cell>
          <cell r="AD1919">
            <v>285228</v>
          </cell>
          <cell r="AE1919" t="str">
            <v>Specialty Contract</v>
          </cell>
          <cell r="AF1919" t="str">
            <v>Electric, Gas &amp; Water Utilities</v>
          </cell>
        </row>
        <row r="1920">
          <cell r="T1920">
            <v>999917323</v>
          </cell>
          <cell r="U1920" t="str">
            <v>Old World Paving Stones Limited</v>
          </cell>
          <cell r="V1920">
            <v>285261</v>
          </cell>
          <cell r="W1920" t="str">
            <v>Old World Paving Stones Limited</v>
          </cell>
          <cell r="X1920" t="str">
            <v>Existing Principal</v>
          </cell>
          <cell r="Y1920" t="str">
            <v>Hold Off on Scoring</v>
          </cell>
          <cell r="Z1920" t="str">
            <v>CONSTRUCTION MATERIALS</v>
          </cell>
          <cell r="AA1920" t="str">
            <v>Canada</v>
          </cell>
          <cell r="AB1920" t="str">
            <v>CAN1448</v>
          </cell>
          <cell r="AC1920" t="str">
            <v>None - Private</v>
          </cell>
          <cell r="AD1920">
            <v>285261</v>
          </cell>
          <cell r="AE1920" t="str">
            <v>Core Contract</v>
          </cell>
          <cell r="AF1920" t="str">
            <v>Building Materials</v>
          </cell>
        </row>
        <row r="1921">
          <cell r="T1921">
            <v>999917470</v>
          </cell>
          <cell r="U1921" t="str">
            <v xml:space="preserve">Ortiz Construcciones y Proyectos S.A </v>
          </cell>
          <cell r="V1921">
            <v>285285</v>
          </cell>
          <cell r="W1921" t="str">
            <v>Grupo Ortiz</v>
          </cell>
          <cell r="X1921" t="str">
            <v>Existing Principal</v>
          </cell>
          <cell r="Y1921" t="str">
            <v>Hold Off on Scoring</v>
          </cell>
          <cell r="Z1921" t="str">
            <v>CONSTRUCTION</v>
          </cell>
          <cell r="AA1921" t="str">
            <v>Spain</v>
          </cell>
          <cell r="AB1921">
            <v>285285</v>
          </cell>
          <cell r="AC1921" t="str">
            <v>None - Private</v>
          </cell>
          <cell r="AD1921">
            <v>285285</v>
          </cell>
          <cell r="AE1921" t="str">
            <v>Specialty Contract</v>
          </cell>
          <cell r="AF1921" t="str">
            <v>Engineering &amp; Construction</v>
          </cell>
        </row>
        <row r="1922">
          <cell r="T1922">
            <v>999917737</v>
          </cell>
          <cell r="U1922" t="str">
            <v>Cobham Limited</v>
          </cell>
          <cell r="V1922">
            <v>285317</v>
          </cell>
          <cell r="W1922" t="str">
            <v>Cobham Limited</v>
          </cell>
          <cell r="X1922" t="str">
            <v>Existing Principal</v>
          </cell>
          <cell r="Y1922" t="str">
            <v>Hold Off on Scoring</v>
          </cell>
          <cell r="Z1922" t="str">
            <v>AEROSPACE &amp; DEFENSE</v>
          </cell>
          <cell r="AA1922" t="str">
            <v>United Kingdom</v>
          </cell>
          <cell r="AB1922" t="str">
            <v>EU1265</v>
          </cell>
          <cell r="AC1922" t="str">
            <v>None - Private</v>
          </cell>
          <cell r="AD1922">
            <v>285317</v>
          </cell>
          <cell r="AE1922" t="str">
            <v>Specialty Contract</v>
          </cell>
          <cell r="AF1922" t="str">
            <v>Engineering &amp; Construction</v>
          </cell>
        </row>
        <row r="1923">
          <cell r="T1923">
            <v>999917763</v>
          </cell>
          <cell r="U1923" t="str">
            <v>SunOpta Inc.</v>
          </cell>
          <cell r="V1923">
            <v>285320</v>
          </cell>
          <cell r="W1923" t="str">
            <v>SunOpta Inc.</v>
          </cell>
          <cell r="X1923" t="str">
            <v>Existing Principal</v>
          </cell>
          <cell r="Y1923" t="str">
            <v>Hold Off on Scoring</v>
          </cell>
          <cell r="Z1923" t="str">
            <v>FOOD &amp; BEVERAGE</v>
          </cell>
          <cell r="AA1923" t="str">
            <v>Canada</v>
          </cell>
          <cell r="AB1923">
            <v>285320</v>
          </cell>
          <cell r="AC1923" t="str">
            <v>None - Private</v>
          </cell>
          <cell r="AD1923">
            <v>285320</v>
          </cell>
          <cell r="AE1923" t="str">
            <v>Core Commercial</v>
          </cell>
          <cell r="AF1923" t="str">
            <v>Food Processing &amp; Distribution</v>
          </cell>
        </row>
        <row r="1924">
          <cell r="T1924">
            <v>999917764</v>
          </cell>
          <cell r="U1924" t="str">
            <v xml:space="preserve">Zayo Group, LLC </v>
          </cell>
          <cell r="V1924">
            <v>285321</v>
          </cell>
          <cell r="W1924" t="str">
            <v xml:space="preserve">Zayo Group Holdings, Inc. </v>
          </cell>
          <cell r="X1924" t="str">
            <v>Existing Principal</v>
          </cell>
          <cell r="Y1924" t="str">
            <v>Hold Off on Scoring</v>
          </cell>
          <cell r="Z1924" t="str">
            <v>TELEPHONE</v>
          </cell>
          <cell r="AA1924" t="str">
            <v>United States</v>
          </cell>
          <cell r="AB1924">
            <v>285321</v>
          </cell>
          <cell r="AC1924" t="str">
            <v>None - Private</v>
          </cell>
          <cell r="AD1924">
            <v>285321</v>
          </cell>
          <cell r="AE1924" t="str">
            <v>Core Commercial</v>
          </cell>
          <cell r="AF1924" t="str">
            <v>Telecom Equipment &amp; Utility Services</v>
          </cell>
        </row>
        <row r="1925">
          <cell r="T1925">
            <v>999917907</v>
          </cell>
          <cell r="U1925" t="str">
            <v>Mazzei Electric Ltd.</v>
          </cell>
          <cell r="V1925">
            <v>285333</v>
          </cell>
          <cell r="W1925" t="str">
            <v>Mazzei Electric Ltd.</v>
          </cell>
          <cell r="X1925" t="str">
            <v>Existing Principal</v>
          </cell>
          <cell r="Y1925" t="str">
            <v>Hold Off on Scoring</v>
          </cell>
          <cell r="Z1925" t="str">
            <v>BUSINESS SERVICES</v>
          </cell>
          <cell r="AA1925" t="str">
            <v>Canada</v>
          </cell>
          <cell r="AB1925" t="str">
            <v>CAN1439</v>
          </cell>
          <cell r="AC1925" t="str">
            <v>None - Private</v>
          </cell>
          <cell r="AD1925">
            <v>285333</v>
          </cell>
          <cell r="AE1925" t="str">
            <v>Core Contract</v>
          </cell>
          <cell r="AF1925" t="str">
            <v>Business Services</v>
          </cell>
        </row>
        <row r="1926">
          <cell r="T1926">
            <v>999918107</v>
          </cell>
          <cell r="U1926" t="str">
            <v>XYZ LLC</v>
          </cell>
          <cell r="V1926">
            <v>285357</v>
          </cell>
          <cell r="W1926" t="str">
            <v>XYZ LLC</v>
          </cell>
          <cell r="X1926" t="str">
            <v>Existing Principal</v>
          </cell>
          <cell r="Y1926" t="str">
            <v>Hold Off on Scoring</v>
          </cell>
          <cell r="Z1926" t="str">
            <v>UNASSIGNED</v>
          </cell>
          <cell r="AA1926" t="str">
            <v>United States</v>
          </cell>
          <cell r="AB1926">
            <v>285357</v>
          </cell>
          <cell r="AC1926" t="str">
            <v>None - Private</v>
          </cell>
          <cell r="AD1926">
            <v>285357</v>
          </cell>
          <cell r="AE1926" t="str">
            <v>Core Commercial</v>
          </cell>
          <cell r="AF1926" t="str">
            <v>Unassigned</v>
          </cell>
        </row>
        <row r="1927">
          <cell r="T1927">
            <v>999918579</v>
          </cell>
          <cell r="U1927" t="str">
            <v xml:space="preserve">Mecanicos Asociados S.A.S </v>
          </cell>
          <cell r="V1927">
            <v>285423</v>
          </cell>
          <cell r="W1927" t="str">
            <v xml:space="preserve">Mecanicos Asociados S.A.S </v>
          </cell>
          <cell r="X1927" t="str">
            <v>Existing Principal</v>
          </cell>
          <cell r="Y1927" t="str">
            <v>Hold Off on Scoring</v>
          </cell>
          <cell r="Z1927" t="str">
            <v>BUSINESS SERVICES</v>
          </cell>
          <cell r="AA1927" t="str">
            <v>Colombia</v>
          </cell>
          <cell r="AB1927">
            <v>285423</v>
          </cell>
          <cell r="AC1927" t="str">
            <v>None - Private</v>
          </cell>
          <cell r="AD1927">
            <v>285423</v>
          </cell>
          <cell r="AE1927" t="str">
            <v>Specialty Commercial</v>
          </cell>
          <cell r="AF1927" t="str">
            <v>Engineering &amp; Construction</v>
          </cell>
        </row>
        <row r="1928">
          <cell r="T1928">
            <v>999918660</v>
          </cell>
          <cell r="U1928" t="str">
            <v>Stainless Piping Systems Inc.</v>
          </cell>
          <cell r="V1928">
            <v>285434</v>
          </cell>
          <cell r="W1928" t="str">
            <v>Stainless Piping Systems Inc.</v>
          </cell>
          <cell r="X1928" t="str">
            <v>Existing Principal</v>
          </cell>
          <cell r="Y1928" t="str">
            <v>Hold Off on Scoring</v>
          </cell>
          <cell r="Z1928" t="str">
            <v>CONSTRUCTION MATERIALS</v>
          </cell>
          <cell r="AA1928" t="str">
            <v>Canada</v>
          </cell>
          <cell r="AB1928" t="str">
            <v>CAN1437</v>
          </cell>
          <cell r="AC1928" t="str">
            <v>None - Private</v>
          </cell>
          <cell r="AD1928">
            <v>285434</v>
          </cell>
          <cell r="AE1928" t="str">
            <v>Core Contract</v>
          </cell>
          <cell r="AF1928" t="str">
            <v>Building Materials</v>
          </cell>
        </row>
        <row r="1929">
          <cell r="T1929">
            <v>999918678</v>
          </cell>
          <cell r="U1929" t="str">
            <v>9970517 Canada Ltd. o /a Art Magic Carpentry</v>
          </cell>
          <cell r="V1929">
            <v>285437</v>
          </cell>
          <cell r="W1929" t="str">
            <v>9970517 Canada Ltd. o /a Art Magic Carpentry</v>
          </cell>
          <cell r="X1929" t="str">
            <v>Existing Principal</v>
          </cell>
          <cell r="Y1929" t="str">
            <v>Hold Off on Scoring</v>
          </cell>
          <cell r="Z1929" t="str">
            <v>CONSTRUCTION</v>
          </cell>
          <cell r="AA1929" t="str">
            <v>Canada</v>
          </cell>
          <cell r="AB1929" t="str">
            <v>CAN1445</v>
          </cell>
          <cell r="AC1929" t="str">
            <v>None - Private</v>
          </cell>
          <cell r="AD1929">
            <v>285437</v>
          </cell>
          <cell r="AE1929" t="str">
            <v>Core Contract</v>
          </cell>
          <cell r="AF1929" t="str">
            <v>Engineering &amp; Construction</v>
          </cell>
        </row>
        <row r="1930">
          <cell r="T1930">
            <v>999918763</v>
          </cell>
          <cell r="U1930" t="str">
            <v>Golden Base Contracting Ltd.</v>
          </cell>
          <cell r="V1930">
            <v>285442</v>
          </cell>
          <cell r="W1930" t="str">
            <v>Golden Base Contracting Ltd.</v>
          </cell>
          <cell r="X1930" t="str">
            <v>Existing Principal</v>
          </cell>
          <cell r="Y1930" t="str">
            <v>Hold Off on Scoring</v>
          </cell>
          <cell r="Z1930" t="str">
            <v>CONSTRUCTION</v>
          </cell>
          <cell r="AA1930" t="str">
            <v>Canada</v>
          </cell>
          <cell r="AB1930" t="str">
            <v>CAN1446</v>
          </cell>
          <cell r="AC1930" t="str">
            <v>None - Private</v>
          </cell>
          <cell r="AD1930">
            <v>285442</v>
          </cell>
          <cell r="AE1930" t="str">
            <v>Core Contract</v>
          </cell>
          <cell r="AF1930" t="str">
            <v>Engineering &amp; Construction</v>
          </cell>
        </row>
        <row r="1931">
          <cell r="T1931">
            <v>999918808</v>
          </cell>
          <cell r="U1931" t="str">
            <v>IECS Group Inc.</v>
          </cell>
          <cell r="V1931">
            <v>285448</v>
          </cell>
          <cell r="W1931" t="str">
            <v>IECS Group Inc.</v>
          </cell>
          <cell r="X1931" t="str">
            <v>Existing Principal</v>
          </cell>
          <cell r="Y1931" t="str">
            <v>Hold Off on Scoring</v>
          </cell>
          <cell r="Z1931" t="str">
            <v>CONSTRUCTION MATERIALS</v>
          </cell>
          <cell r="AA1931" t="str">
            <v>Canada</v>
          </cell>
          <cell r="AB1931" t="str">
            <v>CAN1438</v>
          </cell>
          <cell r="AC1931" t="str">
            <v>None - Private</v>
          </cell>
          <cell r="AD1931">
            <v>285448</v>
          </cell>
          <cell r="AE1931" t="str">
            <v>Core Contract</v>
          </cell>
          <cell r="AF1931" t="str">
            <v>Building Materials</v>
          </cell>
        </row>
        <row r="1932">
          <cell r="T1932">
            <v>999918903</v>
          </cell>
          <cell r="U1932" t="str">
            <v>Harrison Steel Castings Company</v>
          </cell>
          <cell r="V1932">
            <v>285456</v>
          </cell>
          <cell r="W1932" t="str">
            <v>Harrison Steel Castings Company</v>
          </cell>
          <cell r="X1932" t="str">
            <v>Existing Principal</v>
          </cell>
          <cell r="Y1932" t="str">
            <v>Hold Off on Scoring</v>
          </cell>
          <cell r="Z1932" t="str">
            <v>STEEL &amp; METAL PRODUCTS</v>
          </cell>
          <cell r="AA1932" t="str">
            <v>United States</v>
          </cell>
          <cell r="AB1932">
            <v>285456</v>
          </cell>
          <cell r="AC1932" t="str">
            <v>None - Private</v>
          </cell>
          <cell r="AD1932">
            <v>285456</v>
          </cell>
          <cell r="AE1932" t="str">
            <v>Core Commercial</v>
          </cell>
          <cell r="AF1932" t="str">
            <v>Steel &amp; Metals Manufacturing</v>
          </cell>
        </row>
        <row r="1933">
          <cell r="T1933">
            <v>999919239</v>
          </cell>
          <cell r="U1933" t="str">
            <v>Comsa SAU</v>
          </cell>
          <cell r="V1933">
            <v>285499</v>
          </cell>
          <cell r="W1933" t="str">
            <v xml:space="preserve">COMSA SAU y Subsidarias </v>
          </cell>
          <cell r="X1933" t="str">
            <v>Existing Principal</v>
          </cell>
          <cell r="Y1933" t="str">
            <v>Hold Off on Scoring</v>
          </cell>
          <cell r="Z1933" t="str">
            <v>CONSTRUCTION</v>
          </cell>
          <cell r="AA1933" t="str">
            <v>Spain</v>
          </cell>
          <cell r="AB1933">
            <v>285499</v>
          </cell>
          <cell r="AC1933" t="str">
            <v>None - Private</v>
          </cell>
          <cell r="AD1933">
            <v>285499</v>
          </cell>
          <cell r="AE1933" t="str">
            <v>Specialty Contract</v>
          </cell>
          <cell r="AF1933" t="str">
            <v>Engineering &amp; Construction</v>
          </cell>
        </row>
        <row r="1934">
          <cell r="T1934">
            <v>999919991</v>
          </cell>
          <cell r="U1934" t="str">
            <v xml:space="preserve">COMSA Corporacion de Infraestructruas, S.L y Sociedades Dependientes </v>
          </cell>
          <cell r="V1934">
            <v>285499</v>
          </cell>
          <cell r="W1934" t="str">
            <v xml:space="preserve">COMSA SAU y Subsidarias </v>
          </cell>
          <cell r="X1934" t="str">
            <v>Existing Principal</v>
          </cell>
          <cell r="Y1934" t="str">
            <v>Hold Off on Scoring</v>
          </cell>
          <cell r="Z1934" t="str">
            <v>CONSTRUCTION</v>
          </cell>
          <cell r="AA1934" t="str">
            <v>Spain</v>
          </cell>
          <cell r="AB1934">
            <v>285499</v>
          </cell>
          <cell r="AC1934" t="str">
            <v>None - Private</v>
          </cell>
          <cell r="AD1934">
            <v>285499</v>
          </cell>
          <cell r="AE1934" t="str">
            <v>Specialty Contract</v>
          </cell>
          <cell r="AF1934" t="str">
            <v>Engineering &amp; Construction</v>
          </cell>
        </row>
        <row r="1935">
          <cell r="T1935">
            <v>821767242</v>
          </cell>
          <cell r="U1935" t="str">
            <v>Raízen Energia S.A.</v>
          </cell>
          <cell r="V1935">
            <v>185669</v>
          </cell>
          <cell r="W1935" t="str">
            <v>Grupo Raizen</v>
          </cell>
          <cell r="X1935" t="str">
            <v>Existing Principal</v>
          </cell>
          <cell r="Y1935" t="str">
            <v>Hold Off on Scoring</v>
          </cell>
          <cell r="Z1935" t="str">
            <v>FOOD &amp; BEVERAGE</v>
          </cell>
          <cell r="AA1935" t="str">
            <v>Brazil</v>
          </cell>
          <cell r="AB1935" t="str">
            <v>BRZ1130</v>
          </cell>
          <cell r="AC1935" t="str">
            <v>None - Private</v>
          </cell>
          <cell r="AD1935">
            <v>301152</v>
          </cell>
          <cell r="AE1935" t="str">
            <v>Specialty Commercial</v>
          </cell>
          <cell r="AF1935" t="str">
            <v>Food Processing &amp; Distribution</v>
          </cell>
        </row>
        <row r="1936">
          <cell r="T1936">
            <v>999923114</v>
          </cell>
          <cell r="U1936" t="str">
            <v>DFS Group L.P.</v>
          </cell>
          <cell r="V1936">
            <v>286010</v>
          </cell>
          <cell r="W1936" t="str">
            <v>DFS Group</v>
          </cell>
          <cell r="X1936" t="str">
            <v>Existing Principal</v>
          </cell>
          <cell r="Y1936" t="str">
            <v>Hold Off on Scoring</v>
          </cell>
          <cell r="Z1936" t="str">
            <v>CONSUMER PRODUCTS RETL/WHSL</v>
          </cell>
          <cell r="AA1936" t="str">
            <v>United States</v>
          </cell>
          <cell r="AB1936">
            <v>286010</v>
          </cell>
          <cell r="AC1936" t="str">
            <v>None - Private</v>
          </cell>
          <cell r="AD1936">
            <v>286010</v>
          </cell>
          <cell r="AE1936" t="str">
            <v>Core Commercial</v>
          </cell>
          <cell r="AF1936" t="str">
            <v>Retail</v>
          </cell>
        </row>
        <row r="1937">
          <cell r="T1937">
            <v>999934070</v>
          </cell>
          <cell r="U1937" t="str">
            <v>Aventiv Technologies, LLC (formerly Securus Technologies Holdings, LLC)</v>
          </cell>
          <cell r="V1937">
            <v>127453</v>
          </cell>
          <cell r="W1937" t="str">
            <v>JPay, Inc.</v>
          </cell>
          <cell r="X1937" t="str">
            <v>Existing Principal</v>
          </cell>
          <cell r="Y1937" t="str">
            <v>Hold Off on Scoring</v>
          </cell>
          <cell r="Z1937" t="str">
            <v>BUSINESS SERVICES</v>
          </cell>
          <cell r="AA1937" t="str">
            <v>United States</v>
          </cell>
          <cell r="AB1937">
            <v>127453</v>
          </cell>
          <cell r="AC1937" t="str">
            <v>None - Private</v>
          </cell>
          <cell r="AD1937">
            <v>127453</v>
          </cell>
          <cell r="AE1937" t="str">
            <v>Core Commercial</v>
          </cell>
          <cell r="AF1937" t="str">
            <v>Business Services</v>
          </cell>
        </row>
        <row r="1938">
          <cell r="T1938">
            <v>999936990</v>
          </cell>
          <cell r="U1938" t="str">
            <v>Finxera Holdings, Inc.</v>
          </cell>
          <cell r="V1938">
            <v>204800</v>
          </cell>
          <cell r="W1938" t="str">
            <v>Finxera, Inc.</v>
          </cell>
          <cell r="X1938" t="str">
            <v>Existing Principal</v>
          </cell>
          <cell r="Y1938" t="str">
            <v>Hold Off on Scoring</v>
          </cell>
          <cell r="Z1938" t="str">
            <v>FINANCE NEC</v>
          </cell>
          <cell r="AA1938" t="str">
            <v>United States</v>
          </cell>
          <cell r="AB1938">
            <v>204800</v>
          </cell>
          <cell r="AC1938" t="str">
            <v>None - Private</v>
          </cell>
          <cell r="AD1938">
            <v>204800</v>
          </cell>
          <cell r="AE1938" t="str">
            <v>Core Commercial</v>
          </cell>
          <cell r="AF1938" t="str">
            <v>Computer Hardware, Software</v>
          </cell>
        </row>
        <row r="1939">
          <cell r="T1939">
            <v>999946833</v>
          </cell>
          <cell r="U1939" t="str">
            <v>Constructora Obrascol SAS</v>
          </cell>
          <cell r="V1939">
            <v>285285</v>
          </cell>
          <cell r="W1939" t="str">
            <v>Grupo Ortiz</v>
          </cell>
          <cell r="X1939" t="str">
            <v>Existing Principal</v>
          </cell>
          <cell r="Y1939" t="str">
            <v>Hold Off on Scoring</v>
          </cell>
          <cell r="Z1939" t="str">
            <v>CONSTRUCTION</v>
          </cell>
          <cell r="AA1939" t="str">
            <v>Colombia</v>
          </cell>
          <cell r="AB1939">
            <v>285285</v>
          </cell>
          <cell r="AC1939" t="str">
            <v>None - Private</v>
          </cell>
          <cell r="AD1939">
            <v>285285</v>
          </cell>
          <cell r="AE1939" t="str">
            <v>Specialty Contract</v>
          </cell>
          <cell r="AF1939" t="str">
            <v>Engineering &amp; Construction</v>
          </cell>
        </row>
        <row r="1940">
          <cell r="T1940">
            <v>999946781</v>
          </cell>
          <cell r="U1940" t="str">
            <v>Contratas y Servicios Ferroviarios S.A.</v>
          </cell>
          <cell r="V1940">
            <v>285285</v>
          </cell>
          <cell r="W1940" t="str">
            <v>Grupo Ortiz</v>
          </cell>
          <cell r="X1940" t="str">
            <v>Existing Principal</v>
          </cell>
          <cell r="Y1940" t="str">
            <v>Hold Off on Scoring</v>
          </cell>
          <cell r="Z1940" t="str">
            <v>CONSTRUCTION</v>
          </cell>
          <cell r="AA1940" t="str">
            <v>Colombia</v>
          </cell>
          <cell r="AB1940">
            <v>285285</v>
          </cell>
          <cell r="AC1940" t="str">
            <v>None - Private</v>
          </cell>
          <cell r="AD1940">
            <v>285285</v>
          </cell>
          <cell r="AE1940" t="str">
            <v>Specialty Contract</v>
          </cell>
          <cell r="AF1940" t="str">
            <v>Engineering &amp; Construction</v>
          </cell>
        </row>
        <row r="1941">
          <cell r="T1941">
            <v>999950187</v>
          </cell>
          <cell r="U1941" t="str">
            <v>Intervial Chile S.A</v>
          </cell>
          <cell r="V1941">
            <v>285228</v>
          </cell>
          <cell r="W1941" t="str">
            <v>Interconexion Electrica S.A.E.S.P.</v>
          </cell>
          <cell r="X1941" t="str">
            <v>Existing Principal</v>
          </cell>
          <cell r="Y1941" t="str">
            <v>Hold Off on Scoring</v>
          </cell>
          <cell r="Z1941" t="str">
            <v>UTILITIES, ELECTRIC</v>
          </cell>
          <cell r="AA1941" t="str">
            <v>Chile</v>
          </cell>
          <cell r="AB1941">
            <v>285228</v>
          </cell>
          <cell r="AC1941" t="str">
            <v>None - Private</v>
          </cell>
          <cell r="AD1941">
            <v>285228</v>
          </cell>
          <cell r="AE1941" t="str">
            <v>Specialty Contract</v>
          </cell>
          <cell r="AF1941" t="str">
            <v>Electric, Gas &amp; Water Utilities</v>
          </cell>
        </row>
        <row r="1942">
          <cell r="T1942">
            <v>999917474</v>
          </cell>
          <cell r="U1942" t="str">
            <v>Ortiz Construcciones y Proyectos S.A-Sucursal Colombia</v>
          </cell>
          <cell r="V1942">
            <v>285285</v>
          </cell>
          <cell r="W1942" t="str">
            <v>Grupo Ortiz</v>
          </cell>
          <cell r="X1942" t="str">
            <v>Existing Principal</v>
          </cell>
          <cell r="Y1942" t="str">
            <v>Hold Off on Scoring</v>
          </cell>
          <cell r="Z1942" t="str">
            <v>CONSTRUCTION</v>
          </cell>
          <cell r="AA1942" t="str">
            <v>Colombia</v>
          </cell>
          <cell r="AB1942">
            <v>285285</v>
          </cell>
          <cell r="AC1942" t="str">
            <v>None - Private</v>
          </cell>
          <cell r="AD1942">
            <v>285285</v>
          </cell>
          <cell r="AE1942" t="str">
            <v>Specialty Contract</v>
          </cell>
          <cell r="AF1942" t="str">
            <v>Engineering &amp; Construction</v>
          </cell>
        </row>
        <row r="1943">
          <cell r="V1943">
            <v>289831</v>
          </cell>
          <cell r="W1943" t="str">
            <v>Constructora MPM, S.A.</v>
          </cell>
          <cell r="X1943" t="str">
            <v>Account name from ERM file</v>
          </cell>
          <cell r="Y1943" t="str">
            <v>No Account in WorkBench</v>
          </cell>
          <cell r="Z1943" t="str">
            <v>BUSINESS SERVICES</v>
          </cell>
          <cell r="AB1943" t="str">
            <v>AIS1006</v>
          </cell>
          <cell r="AC1943" t="str">
            <v>None - Private</v>
          </cell>
          <cell r="AD1943">
            <v>302584</v>
          </cell>
          <cell r="AF1943" t="str">
            <v>Business Services</v>
          </cell>
        </row>
        <row r="1944">
          <cell r="W1944" t="str">
            <v>Hbg Entertaintment Srl</v>
          </cell>
          <cell r="X1944" t="str">
            <v>Account name from ERM file</v>
          </cell>
          <cell r="Y1944" t="str">
            <v>No Account in WorkBench</v>
          </cell>
          <cell r="Z1944" t="str">
            <v>ENTERTAINMENT &amp; LEISURE</v>
          </cell>
          <cell r="AB1944" t="str">
            <v>AIS1012</v>
          </cell>
          <cell r="AC1944" t="str">
            <v>None - Private</v>
          </cell>
          <cell r="AD1944">
            <v>302582</v>
          </cell>
          <cell r="AF1944" t="str">
            <v>Hospitality &amp; Gaming</v>
          </cell>
        </row>
        <row r="1945">
          <cell r="W1945" t="str">
            <v xml:space="preserve">Jagui, S.A.C. </v>
          </cell>
          <cell r="X1945" t="str">
            <v>Account name from ERM file</v>
          </cell>
          <cell r="Y1945" t="str">
            <v>No Account in WorkBench</v>
          </cell>
          <cell r="Z1945" t="str">
            <v>BUSINESS SERVICES</v>
          </cell>
          <cell r="AB1945" t="str">
            <v>AIS1015</v>
          </cell>
          <cell r="AC1945" t="str">
            <v>None - Private</v>
          </cell>
          <cell r="AD1945">
            <v>302585</v>
          </cell>
          <cell r="AF1945" t="str">
            <v>Business Services</v>
          </cell>
        </row>
        <row r="1946">
          <cell r="W1946" t="str">
            <v>Ripconciv Cia Ltda</v>
          </cell>
          <cell r="X1946" t="str">
            <v>Account name from ERM file</v>
          </cell>
          <cell r="Y1946" t="str">
            <v>No Account in WorkBench</v>
          </cell>
          <cell r="Z1946" t="str">
            <v>BUSINESS SERVICES</v>
          </cell>
          <cell r="AB1946" t="str">
            <v>AIS1025</v>
          </cell>
          <cell r="AC1946" t="str">
            <v>None - Private</v>
          </cell>
          <cell r="AD1946">
            <v>302583</v>
          </cell>
          <cell r="AF1946" t="str">
            <v>Business Services</v>
          </cell>
        </row>
        <row r="1947">
          <cell r="W1947" t="str">
            <v>Sacyr Infraestructuras, S.A.U.</v>
          </cell>
          <cell r="X1947" t="str">
            <v>Account name from ERM file</v>
          </cell>
          <cell r="Y1947" t="str">
            <v>No Account in WorkBench</v>
          </cell>
          <cell r="Z1947" t="str">
            <v>CONSTRUCTION</v>
          </cell>
          <cell r="AB1947" t="str">
            <v>AIS1026</v>
          </cell>
          <cell r="AC1947" t="str">
            <v>G10839</v>
          </cell>
          <cell r="AD1947">
            <v>137724</v>
          </cell>
          <cell r="AF1947" t="str">
            <v>Business Services</v>
          </cell>
        </row>
        <row r="1948">
          <cell r="W1948" t="str">
            <v>Conalvias Construcciones</v>
          </cell>
          <cell r="X1948" t="str">
            <v>Account name from ERM file</v>
          </cell>
          <cell r="Y1948" t="str">
            <v>No Account in WorkBench</v>
          </cell>
          <cell r="Z1948" t="str">
            <v>CONSTRUCTION</v>
          </cell>
          <cell r="AB1948" t="str">
            <v>BRZ1008</v>
          </cell>
          <cell r="AC1948" t="str">
            <v>None - Private</v>
          </cell>
          <cell r="AD1948">
            <v>168141</v>
          </cell>
          <cell r="AF1948" t="str">
            <v>Engineering &amp; Construction</v>
          </cell>
        </row>
        <row r="1949">
          <cell r="W1949" t="str">
            <v>Laing O'Rourke_Outside Canada</v>
          </cell>
          <cell r="X1949" t="str">
            <v>Account name from ERM file</v>
          </cell>
          <cell r="Y1949" t="str">
            <v>No Account in WorkBench</v>
          </cell>
          <cell r="Z1949" t="str">
            <v>CONSTRUCTION</v>
          </cell>
          <cell r="AB1949" t="str">
            <v>CAN1003</v>
          </cell>
          <cell r="AC1949" t="str">
            <v>None - Private</v>
          </cell>
          <cell r="AD1949">
            <v>54964</v>
          </cell>
          <cell r="AF1949" t="str">
            <v>Engineering &amp; Construction</v>
          </cell>
        </row>
        <row r="1950">
          <cell r="W1950" t="str">
            <v>Acciona</v>
          </cell>
          <cell r="X1950" t="str">
            <v>Account name from ERM file</v>
          </cell>
          <cell r="Y1950" t="str">
            <v>No Account in WorkBench</v>
          </cell>
          <cell r="Z1950" t="str">
            <v>CONSTRUCTION</v>
          </cell>
          <cell r="AB1950" t="str">
            <v>CAN1049</v>
          </cell>
          <cell r="AC1950" t="str">
            <v>G11868</v>
          </cell>
          <cell r="AD1950">
            <v>110938</v>
          </cell>
          <cell r="AF1950" t="str">
            <v>Electric, Gas &amp; Water Utilities</v>
          </cell>
        </row>
        <row r="1951">
          <cell r="W1951" t="str">
            <v>Brookfield Multiplex Ltd</v>
          </cell>
          <cell r="X1951" t="str">
            <v>Account name from ERM file</v>
          </cell>
          <cell r="Y1951" t="str">
            <v>No Account in WorkBench</v>
          </cell>
          <cell r="Z1951" t="str">
            <v>REAL ESTATE</v>
          </cell>
          <cell r="AB1951" t="str">
            <v>EU1016</v>
          </cell>
          <cell r="AC1951" t="str">
            <v>None - Private</v>
          </cell>
          <cell r="AD1951">
            <v>300016</v>
          </cell>
          <cell r="AF1951" t="str">
            <v>Engineering &amp; Construction</v>
          </cell>
        </row>
        <row r="1952">
          <cell r="W1952" t="str">
            <v>Heitkamp</v>
          </cell>
          <cell r="X1952" t="str">
            <v>Account name from ERM file</v>
          </cell>
          <cell r="Y1952" t="str">
            <v>No Account in WorkBench</v>
          </cell>
          <cell r="Z1952" t="str">
            <v>CONSTRUCTION</v>
          </cell>
          <cell r="AB1952" t="str">
            <v>EU1194</v>
          </cell>
          <cell r="AC1952" t="str">
            <v>None - Private</v>
          </cell>
          <cell r="AD1952">
            <v>301038</v>
          </cell>
          <cell r="AF1952" t="str">
            <v>Engineering &amp; Construction</v>
          </cell>
        </row>
        <row r="1953">
          <cell r="V1953">
            <v>211292</v>
          </cell>
          <cell r="W1953" t="str">
            <v>Adient plc</v>
          </cell>
          <cell r="X1953" t="str">
            <v>Account name from ERM file</v>
          </cell>
          <cell r="Y1953" t="str">
            <v>No Account in WorkBench</v>
          </cell>
          <cell r="Z1953" t="str">
            <v>FURNITURE &amp; APPLIANCES</v>
          </cell>
          <cell r="AB1953" t="str">
            <v>EU1217</v>
          </cell>
          <cell r="AC1953" t="str">
            <v>N27016</v>
          </cell>
          <cell r="AD1953">
            <v>191965</v>
          </cell>
          <cell r="AF1953" t="str">
            <v>Machinery &amp; Industrial</v>
          </cell>
        </row>
        <row r="1954">
          <cell r="W1954" t="str">
            <v>Contract Natural Gas</v>
          </cell>
          <cell r="X1954" t="str">
            <v>Account name from ERM file</v>
          </cell>
          <cell r="Y1954" t="str">
            <v>No Account in WorkBench</v>
          </cell>
          <cell r="Z1954" t="str">
            <v>UTILITIES, GAS</v>
          </cell>
          <cell r="AB1954" t="str">
            <v>EU1223</v>
          </cell>
          <cell r="AC1954" t="str">
            <v>None - Private</v>
          </cell>
          <cell r="AD1954">
            <v>301505</v>
          </cell>
          <cell r="AF1954" t="str">
            <v>Engineering &amp; Construction</v>
          </cell>
        </row>
        <row r="1955">
          <cell r="V1955">
            <v>284648</v>
          </cell>
          <cell r="W1955" t="str">
            <v>R&amp;S Group AG</v>
          </cell>
          <cell r="X1955" t="str">
            <v>Account name from ERM file</v>
          </cell>
          <cell r="Y1955" t="str">
            <v>No Account in WorkBench</v>
          </cell>
          <cell r="Z1955" t="str">
            <v>ELECTRICAL EQUIPMENT</v>
          </cell>
          <cell r="AB1955" t="str">
            <v>EU1231</v>
          </cell>
          <cell r="AC1955" t="str">
            <v>None - Private</v>
          </cell>
          <cell r="AD1955">
            <v>301513</v>
          </cell>
          <cell r="AF1955" t="str">
            <v>Engineering &amp; Construction</v>
          </cell>
        </row>
        <row r="1956">
          <cell r="V1956">
            <v>259498</v>
          </cell>
          <cell r="W1956" t="str">
            <v>Anes Bauausführungen Berlin GmbH</v>
          </cell>
          <cell r="X1956" t="str">
            <v>Account name from ERM file</v>
          </cell>
          <cell r="Y1956" t="str">
            <v>No Account in WorkBench</v>
          </cell>
          <cell r="Z1956" t="str">
            <v>CONSTRUCTION</v>
          </cell>
          <cell r="AB1956" t="str">
            <v>EU1232</v>
          </cell>
          <cell r="AC1956" t="str">
            <v>None - Private</v>
          </cell>
          <cell r="AD1956">
            <v>301943</v>
          </cell>
          <cell r="AF1956" t="str">
            <v>Engineering &amp; Construction</v>
          </cell>
        </row>
        <row r="1957">
          <cell r="W1957" t="str">
            <v>Asker Entreprenør AS</v>
          </cell>
          <cell r="X1957" t="str">
            <v>Account name from ERM file</v>
          </cell>
          <cell r="Y1957" t="str">
            <v>No Account in WorkBench</v>
          </cell>
          <cell r="Z1957" t="str">
            <v>CONSTRUCTION</v>
          </cell>
          <cell r="AB1957" t="str">
            <v>HOGS1009</v>
          </cell>
          <cell r="AC1957" t="str">
            <v>None - Private</v>
          </cell>
          <cell r="AD1957">
            <v>302431</v>
          </cell>
        </row>
        <row r="1958">
          <cell r="W1958" t="str">
            <v>Base Bolig AS</v>
          </cell>
          <cell r="X1958" t="str">
            <v>Account name from ERM file</v>
          </cell>
          <cell r="Y1958" t="str">
            <v>No Account in WorkBench</v>
          </cell>
          <cell r="Z1958" t="str">
            <v>CONSTRUCTION</v>
          </cell>
          <cell r="AB1958" t="str">
            <v>HOGS1015</v>
          </cell>
          <cell r="AC1958" t="str">
            <v>None - Private</v>
          </cell>
          <cell r="AD1958">
            <v>302437</v>
          </cell>
        </row>
        <row r="1959">
          <cell r="W1959" t="str">
            <v>Con-Form Group AS</v>
          </cell>
          <cell r="X1959" t="str">
            <v>Account name from ERM file</v>
          </cell>
          <cell r="Y1959" t="str">
            <v>No Account in WorkBench</v>
          </cell>
          <cell r="Z1959" t="str">
            <v>BUSINESS SERVICES</v>
          </cell>
          <cell r="AB1959" t="str">
            <v>HOGS1032</v>
          </cell>
          <cell r="AC1959" t="str">
            <v>None - Private</v>
          </cell>
          <cell r="AD1959">
            <v>302454</v>
          </cell>
        </row>
        <row r="1960">
          <cell r="W1960" t="str">
            <v>Fagerborg K34 AS</v>
          </cell>
          <cell r="X1960" t="str">
            <v>Account name from ERM file</v>
          </cell>
          <cell r="Y1960" t="str">
            <v>No Account in WorkBench</v>
          </cell>
          <cell r="Z1960" t="str">
            <v>REAL ESTATE</v>
          </cell>
          <cell r="AB1960" t="str">
            <v>HOGS1045</v>
          </cell>
          <cell r="AC1960" t="str">
            <v>None - Private</v>
          </cell>
          <cell r="AD1960">
            <v>302467</v>
          </cell>
        </row>
        <row r="1961">
          <cell r="W1961" t="str">
            <v>Frigaard Property Group AS</v>
          </cell>
          <cell r="X1961" t="str">
            <v>Account name from ERM file</v>
          </cell>
          <cell r="Y1961" t="str">
            <v>No Account in WorkBench</v>
          </cell>
          <cell r="Z1961" t="str">
            <v>CONSTRUCTION</v>
          </cell>
          <cell r="AB1961" t="str">
            <v>HOGS1051</v>
          </cell>
          <cell r="AC1961" t="str">
            <v>None - Private</v>
          </cell>
          <cell r="AD1961">
            <v>302473</v>
          </cell>
        </row>
        <row r="1962">
          <cell r="W1962" t="str">
            <v>Green Mountain AS</v>
          </cell>
          <cell r="X1962" t="str">
            <v>Account name from ERM file</v>
          </cell>
          <cell r="Y1962" t="str">
            <v>No Account in WorkBench</v>
          </cell>
          <cell r="Z1962" t="str">
            <v>COMPUTER SOFTWARE</v>
          </cell>
          <cell r="AB1962" t="str">
            <v>HOGS1059</v>
          </cell>
          <cell r="AC1962" t="str">
            <v>None - Private</v>
          </cell>
          <cell r="AD1962">
            <v>302481</v>
          </cell>
        </row>
        <row r="1963">
          <cell r="W1963" t="str">
            <v>Heimstaden Bostad Invest 10 AS</v>
          </cell>
          <cell r="X1963" t="str">
            <v>Account name from ERM file</v>
          </cell>
          <cell r="Y1963" t="str">
            <v>No Account in WorkBench</v>
          </cell>
          <cell r="Z1963" t="str">
            <v>CONSTRUCTION</v>
          </cell>
          <cell r="AB1963" t="str">
            <v>HOGS1065</v>
          </cell>
          <cell r="AC1963" t="str">
            <v>None - Private</v>
          </cell>
          <cell r="AD1963">
            <v>302487</v>
          </cell>
        </row>
        <row r="1964">
          <cell r="W1964" t="str">
            <v>HENT AS</v>
          </cell>
          <cell r="X1964" t="str">
            <v>Account name from ERM file</v>
          </cell>
          <cell r="Y1964" t="str">
            <v>No Account in WorkBench</v>
          </cell>
          <cell r="Z1964" t="str">
            <v>CONSTRUCTION</v>
          </cell>
          <cell r="AB1964" t="str">
            <v>HOGS1066</v>
          </cell>
          <cell r="AC1964" t="str">
            <v>None - Private</v>
          </cell>
          <cell r="AD1964">
            <v>302488</v>
          </cell>
        </row>
        <row r="1965">
          <cell r="W1965" t="str">
            <v>Ladejarlen Utvikling AS</v>
          </cell>
          <cell r="X1965" t="str">
            <v>Account name from ERM file</v>
          </cell>
          <cell r="Y1965" t="str">
            <v>No Account in WorkBench</v>
          </cell>
          <cell r="Z1965" t="str">
            <v>CONSTRUCTION</v>
          </cell>
          <cell r="AB1965" t="str">
            <v>HOGS1084</v>
          </cell>
          <cell r="AC1965" t="str">
            <v>None - Private</v>
          </cell>
          <cell r="AD1965">
            <v>302506</v>
          </cell>
        </row>
        <row r="1966">
          <cell r="T1966">
            <v>382056142</v>
          </cell>
          <cell r="U1966" t="str">
            <v>OBOS BBL</v>
          </cell>
          <cell r="V1966">
            <v>207457</v>
          </cell>
          <cell r="W1966" t="str">
            <v>OBOS</v>
          </cell>
          <cell r="X1966" t="str">
            <v>Account name from ERM file</v>
          </cell>
          <cell r="Y1966" t="str">
            <v>No Account in WorkBench</v>
          </cell>
          <cell r="Z1966" t="str">
            <v>CONSTRUCTION</v>
          </cell>
          <cell r="AB1966" t="str">
            <v>HOGS1103</v>
          </cell>
          <cell r="AC1966" t="str">
            <v>None - Private</v>
          </cell>
          <cell r="AD1966">
            <v>302525</v>
          </cell>
          <cell r="AE1966" t="str">
            <v>Core Commercial</v>
          </cell>
        </row>
        <row r="1967">
          <cell r="W1967" t="str">
            <v>Psw Technology AS</v>
          </cell>
          <cell r="X1967" t="str">
            <v>Account name from ERM file</v>
          </cell>
          <cell r="Y1967" t="str">
            <v>No Account in WorkBench</v>
          </cell>
          <cell r="Z1967" t="str">
            <v>CONSTRUCTION</v>
          </cell>
          <cell r="AB1967" t="str">
            <v>HOGS1110</v>
          </cell>
          <cell r="AC1967" t="str">
            <v>None - Private</v>
          </cell>
          <cell r="AD1967">
            <v>302532</v>
          </cell>
        </row>
        <row r="1968">
          <cell r="W1968" t="str">
            <v>Roxel AS</v>
          </cell>
          <cell r="X1968" t="str">
            <v>Account name from ERM file</v>
          </cell>
          <cell r="Y1968" t="str">
            <v>No Account in WorkBench</v>
          </cell>
          <cell r="Z1968" t="str">
            <v>CONSTRUCTION</v>
          </cell>
          <cell r="AB1968" t="str">
            <v>HOGS1113</v>
          </cell>
          <cell r="AC1968" t="str">
            <v>None - Private</v>
          </cell>
          <cell r="AD1968">
            <v>302535</v>
          </cell>
        </row>
        <row r="1969">
          <cell r="W1969" t="str">
            <v>Ruta Entreprenør AS</v>
          </cell>
          <cell r="X1969" t="str">
            <v>Account name from ERM file</v>
          </cell>
          <cell r="Y1969" t="str">
            <v>No Account in WorkBench</v>
          </cell>
          <cell r="Z1969" t="str">
            <v>CONSTRUCTION</v>
          </cell>
          <cell r="AB1969" t="str">
            <v>HOGS1114</v>
          </cell>
          <cell r="AC1969" t="str">
            <v>None - Private</v>
          </cell>
          <cell r="AD1969">
            <v>302536</v>
          </cell>
        </row>
        <row r="1970">
          <cell r="W1970" t="str">
            <v>Skjoldnes Utvikling AS</v>
          </cell>
          <cell r="X1970" t="str">
            <v>Account name from ERM file</v>
          </cell>
          <cell r="Y1970" t="str">
            <v>No Account in WorkBench</v>
          </cell>
          <cell r="Z1970" t="str">
            <v>CONSTRUCTION</v>
          </cell>
          <cell r="AB1970" t="str">
            <v>HOGS1122</v>
          </cell>
          <cell r="AC1970" t="str">
            <v>None - Private</v>
          </cell>
          <cell r="AD1970">
            <v>302544</v>
          </cell>
        </row>
        <row r="1971">
          <cell r="W1971" t="str">
            <v>Sørlandets Kunstmuseum</v>
          </cell>
          <cell r="X1971" t="str">
            <v>Account name from ERM file</v>
          </cell>
          <cell r="Y1971" t="str">
            <v>No Account in WorkBench</v>
          </cell>
          <cell r="Z1971" t="str">
            <v>ENTERTAINMENT &amp; LEISURE</v>
          </cell>
          <cell r="AB1971" t="str">
            <v>HOGS1124</v>
          </cell>
          <cell r="AC1971" t="str">
            <v>None - Private</v>
          </cell>
          <cell r="AD1971">
            <v>302546</v>
          </cell>
        </row>
        <row r="1972">
          <cell r="W1972" t="str">
            <v>Studentsamskipnaden i Ås</v>
          </cell>
          <cell r="X1972" t="str">
            <v>Account name from ERM file</v>
          </cell>
          <cell r="Y1972" t="str">
            <v>No Account in WorkBench</v>
          </cell>
          <cell r="Z1972" t="str">
            <v>CONSTRUCTION</v>
          </cell>
          <cell r="AB1972" t="str">
            <v>HOGS1130</v>
          </cell>
          <cell r="AC1972" t="str">
            <v>None - Private</v>
          </cell>
          <cell r="AD1972">
            <v>302552</v>
          </cell>
        </row>
        <row r="1973">
          <cell r="W1973" t="str">
            <v>Tide Buss AS</v>
          </cell>
          <cell r="X1973" t="str">
            <v>Account name from ERM file</v>
          </cell>
          <cell r="Y1973" t="str">
            <v>No Account in WorkBench</v>
          </cell>
          <cell r="Z1973" t="str">
            <v>CONSTRUCTION</v>
          </cell>
          <cell r="AB1973" t="str">
            <v>HOGS1133</v>
          </cell>
          <cell r="AC1973" t="str">
            <v>None - Private</v>
          </cell>
          <cell r="AD1973">
            <v>302555</v>
          </cell>
        </row>
        <row r="1974">
          <cell r="W1974" t="str">
            <v>Total Betong AS</v>
          </cell>
          <cell r="X1974" t="str">
            <v>Account name from ERM file</v>
          </cell>
          <cell r="Y1974" t="str">
            <v>No Account in WorkBench</v>
          </cell>
          <cell r="Z1974" t="str">
            <v>CONSTRUCTION</v>
          </cell>
          <cell r="AB1974" t="str">
            <v>HOGS1136</v>
          </cell>
          <cell r="AC1974" t="str">
            <v>None - Private</v>
          </cell>
          <cell r="AD1974">
            <v>302558</v>
          </cell>
        </row>
        <row r="1975">
          <cell r="W1975" t="str">
            <v>Tunveien Eiendom AS</v>
          </cell>
          <cell r="X1975" t="str">
            <v>Account name from ERM file</v>
          </cell>
          <cell r="Y1975" t="str">
            <v>No Account in WorkBench</v>
          </cell>
          <cell r="Z1975" t="str">
            <v>CONSTRUCTION</v>
          </cell>
          <cell r="AB1975" t="str">
            <v>HOGS1138</v>
          </cell>
          <cell r="AC1975" t="str">
            <v>None - Private</v>
          </cell>
          <cell r="AD1975">
            <v>302560</v>
          </cell>
        </row>
        <row r="1976">
          <cell r="W1976" t="str">
            <v>Vedal Entreprenør AS</v>
          </cell>
          <cell r="X1976" t="str">
            <v>Account name from ERM file</v>
          </cell>
          <cell r="Y1976" t="str">
            <v>No Account in WorkBench</v>
          </cell>
          <cell r="Z1976" t="str">
            <v>CONSTRUCTION</v>
          </cell>
          <cell r="AB1976" t="str">
            <v>HOGS1143</v>
          </cell>
          <cell r="AC1976" t="str">
            <v>None - Private</v>
          </cell>
          <cell r="AD1976">
            <v>302565</v>
          </cell>
        </row>
        <row r="1977">
          <cell r="W1977" t="str">
            <v>Vestlandsentreprenøren AS</v>
          </cell>
          <cell r="X1977" t="str">
            <v>Account name from ERM file</v>
          </cell>
          <cell r="Y1977" t="str">
            <v>No Account in WorkBench</v>
          </cell>
          <cell r="Z1977" t="str">
            <v/>
          </cell>
          <cell r="AB1977" t="str">
            <v>HOGS1146</v>
          </cell>
          <cell r="AC1977" t="str">
            <v>None - Private</v>
          </cell>
          <cell r="AD1977">
            <v>302568</v>
          </cell>
        </row>
        <row r="1978">
          <cell r="W1978" t="str">
            <v>Widerøe AS</v>
          </cell>
          <cell r="X1978" t="str">
            <v>Account name from ERM file</v>
          </cell>
          <cell r="Y1978" t="str">
            <v>No Account in WorkBench</v>
          </cell>
          <cell r="Z1978" t="str">
            <v>AIR TRANSPORTATION</v>
          </cell>
          <cell r="AB1978" t="str">
            <v>HOGS1149</v>
          </cell>
          <cell r="AC1978" t="str">
            <v>None - Private</v>
          </cell>
          <cell r="AD1978">
            <v>302571</v>
          </cell>
        </row>
        <row r="1979">
          <cell r="W1979" t="str">
            <v>EI&amp;RE SRL</v>
          </cell>
          <cell r="X1979" t="str">
            <v>Account name from ERM file</v>
          </cell>
          <cell r="Y1979" t="str">
            <v>No Account in WorkBench</v>
          </cell>
          <cell r="Z1979" t="str">
            <v>UTILITIES NEC</v>
          </cell>
          <cell r="AA1979" t="str">
            <v>Italy</v>
          </cell>
          <cell r="AB1979" t="str">
            <v>ITL1170</v>
          </cell>
          <cell r="AC1979" t="str">
            <v>None - Private</v>
          </cell>
          <cell r="AD1979">
            <v>301206</v>
          </cell>
        </row>
        <row r="1980">
          <cell r="W1980" t="str">
            <v>DECO SPA</v>
          </cell>
          <cell r="X1980" t="str">
            <v>Account name from ERM file</v>
          </cell>
          <cell r="Y1980" t="str">
            <v>No Account in WorkBench</v>
          </cell>
          <cell r="Z1980" t="str">
            <v>CONSTRUCTION</v>
          </cell>
          <cell r="AA1980" t="str">
            <v>Italy</v>
          </cell>
          <cell r="AB1980" t="str">
            <v>ITL1437</v>
          </cell>
          <cell r="AC1980" t="str">
            <v>None - Private</v>
          </cell>
          <cell r="AD1980">
            <v>301586</v>
          </cell>
        </row>
        <row r="1981">
          <cell r="W1981" t="str">
            <v>ENGINEERING INGEGNERIA INFORMATICA SPA</v>
          </cell>
          <cell r="X1981" t="str">
            <v>Account name from ERM file</v>
          </cell>
          <cell r="Y1981" t="str">
            <v>No Account in WorkBench</v>
          </cell>
          <cell r="Z1981" t="str">
            <v>CONSTRUCTION</v>
          </cell>
          <cell r="AA1981" t="str">
            <v>Italy</v>
          </cell>
          <cell r="AB1981" t="str">
            <v>ITL1539</v>
          </cell>
          <cell r="AC1981" t="str">
            <v>None - Private</v>
          </cell>
          <cell r="AD1981">
            <v>302495</v>
          </cell>
        </row>
        <row r="1982">
          <cell r="W1982" t="str">
            <v>CERREY, S.A. DE C.V.</v>
          </cell>
          <cell r="X1982" t="str">
            <v>Account name from ERM file</v>
          </cell>
          <cell r="Y1982" t="str">
            <v>No Account in WorkBench</v>
          </cell>
          <cell r="Z1982" t="str">
            <v>CONSTRUCTION</v>
          </cell>
          <cell r="AB1982" t="str">
            <v>MEX1002</v>
          </cell>
          <cell r="AC1982" t="str">
            <v>None - Private</v>
          </cell>
          <cell r="AD1982">
            <v>300189</v>
          </cell>
          <cell r="AF1982" t="str">
            <v>Engineering &amp; Construction</v>
          </cell>
        </row>
        <row r="1983">
          <cell r="W1983" t="str">
            <v>VISE, S.A. DE C.V.</v>
          </cell>
          <cell r="X1983" t="str">
            <v>Account name from ERM file</v>
          </cell>
          <cell r="Y1983" t="str">
            <v>No Account in WorkBench</v>
          </cell>
          <cell r="Z1983" t="str">
            <v>CONSTRUCTION</v>
          </cell>
          <cell r="AB1983" t="str">
            <v>MEX1008</v>
          </cell>
          <cell r="AC1983" t="str">
            <v>None - Private</v>
          </cell>
          <cell r="AD1983">
            <v>300195</v>
          </cell>
          <cell r="AF1983" t="str">
            <v>Engineering &amp; Construction</v>
          </cell>
        </row>
        <row r="1984">
          <cell r="W1984" t="str">
            <v>T.V. AZTECA Y SUBSIDIARIAS</v>
          </cell>
          <cell r="X1984" t="str">
            <v>Account name from ERM file</v>
          </cell>
          <cell r="Y1984" t="str">
            <v>No Account in WorkBench</v>
          </cell>
          <cell r="Z1984" t="str">
            <v>TELEPHONE</v>
          </cell>
          <cell r="AB1984" t="str">
            <v>MEX1009</v>
          </cell>
          <cell r="AC1984" t="str">
            <v>None - Private</v>
          </cell>
          <cell r="AD1984">
            <v>300196</v>
          </cell>
          <cell r="AF1984" t="str">
            <v>Telecom Equipment &amp; Utility Services</v>
          </cell>
        </row>
        <row r="1985">
          <cell r="W1985" t="str">
            <v>BABCOCK &amp; WILCOX DE MEXICO, S.A. DE C.V.</v>
          </cell>
          <cell r="X1985" t="str">
            <v>Account name from ERM file</v>
          </cell>
          <cell r="Y1985" t="str">
            <v>No Account in WorkBench</v>
          </cell>
          <cell r="Z1985" t="str">
            <v>MACHINERY &amp; EQUIPMENT</v>
          </cell>
          <cell r="AB1985" t="str">
            <v>MEX1010</v>
          </cell>
          <cell r="AC1985" t="str">
            <v>N20502</v>
          </cell>
          <cell r="AD1985">
            <v>122259</v>
          </cell>
          <cell r="AF1985" t="str">
            <v>Machinery &amp; Industrial</v>
          </cell>
        </row>
        <row r="1986">
          <cell r="W1986" t="str">
            <v>EDENRED MEXICO, S.A. DE C.V.</v>
          </cell>
          <cell r="X1986" t="str">
            <v>Account name from ERM file</v>
          </cell>
          <cell r="Y1986" t="str">
            <v>No Account in WorkBench</v>
          </cell>
          <cell r="Z1986" t="str">
            <v>BUSINESS SERVICES</v>
          </cell>
          <cell r="AB1986" t="str">
            <v>MEX1011</v>
          </cell>
          <cell r="AC1986" t="str">
            <v>W48114</v>
          </cell>
          <cell r="AD1986">
            <v>300198</v>
          </cell>
          <cell r="AF1986" t="str">
            <v>Business Services</v>
          </cell>
        </row>
        <row r="1987">
          <cell r="W1987" t="str">
            <v>SAVI DISTRIBUCIONES, S.A. DE C.V.</v>
          </cell>
          <cell r="X1987" t="str">
            <v>Account name from ERM file</v>
          </cell>
          <cell r="Y1987" t="str">
            <v>No Account in WorkBench</v>
          </cell>
          <cell r="Z1987" t="str">
            <v>PHARMACEUTICALS</v>
          </cell>
          <cell r="AB1987" t="str">
            <v>MEX1021</v>
          </cell>
          <cell r="AC1987" t="str">
            <v>None - Private</v>
          </cell>
          <cell r="AD1987">
            <v>300208</v>
          </cell>
          <cell r="AF1987" t="str">
            <v>Drug &amp; Pharmacy Services</v>
          </cell>
        </row>
        <row r="1988">
          <cell r="W1988" t="str">
            <v>FINSA INGENIERIA Y CONSTRUCCION, S.A. DE C.V.</v>
          </cell>
          <cell r="X1988" t="str">
            <v>Account name from ERM file</v>
          </cell>
          <cell r="Y1988" t="str">
            <v>No Account in WorkBench</v>
          </cell>
          <cell r="Z1988" t="str">
            <v>CONSTRUCTION</v>
          </cell>
          <cell r="AB1988" t="str">
            <v>MEX1023</v>
          </cell>
          <cell r="AC1988" t="str">
            <v>None - Private</v>
          </cell>
          <cell r="AD1988">
            <v>300210</v>
          </cell>
          <cell r="AF1988" t="str">
            <v>Engineering &amp; Construction</v>
          </cell>
        </row>
        <row r="1989">
          <cell r="W1989" t="str">
            <v>GRUPO NIETO - ADICIONAL</v>
          </cell>
          <cell r="X1989" t="str">
            <v>Account name from ERM file</v>
          </cell>
          <cell r="Y1989" t="str">
            <v>No Account in WorkBench</v>
          </cell>
          <cell r="Z1989" t="str">
            <v>AUTOMOTIVE</v>
          </cell>
          <cell r="AB1989" t="str">
            <v>MEX1024</v>
          </cell>
          <cell r="AC1989" t="str">
            <v>None - Private</v>
          </cell>
          <cell r="AD1989">
            <v>300211</v>
          </cell>
          <cell r="AF1989" t="str">
            <v>Automotive / Auto Parts MFG</v>
          </cell>
        </row>
        <row r="1990">
          <cell r="W1990" t="str">
            <v>CANTERAS PENINSULARES, S.A. DE C.V.</v>
          </cell>
          <cell r="X1990" t="str">
            <v>Account name from ERM file</v>
          </cell>
          <cell r="Y1990" t="str">
            <v>No Account in WorkBench</v>
          </cell>
          <cell r="Z1990" t="str">
            <v>CONSTRUCTION</v>
          </cell>
          <cell r="AB1990" t="str">
            <v>MEX1028</v>
          </cell>
          <cell r="AC1990" t="str">
            <v>None - Private</v>
          </cell>
          <cell r="AD1990">
            <v>300215</v>
          </cell>
          <cell r="AF1990" t="str">
            <v>Engineering &amp; Construction</v>
          </cell>
        </row>
        <row r="1991">
          <cell r="W1991" t="str">
            <v>EDIFICACIONES 3 RIOS, S.A. DE C.V.</v>
          </cell>
          <cell r="X1991" t="str">
            <v>Account name from ERM file</v>
          </cell>
          <cell r="Y1991" t="str">
            <v>No Account in WorkBench</v>
          </cell>
          <cell r="Z1991" t="str">
            <v>CONSTRUCTION</v>
          </cell>
          <cell r="AB1991" t="str">
            <v>MEX1029</v>
          </cell>
          <cell r="AC1991" t="str">
            <v>None - Private</v>
          </cell>
          <cell r="AD1991">
            <v>300216</v>
          </cell>
          <cell r="AF1991" t="str">
            <v>Engineering &amp; Construction</v>
          </cell>
        </row>
        <row r="1992">
          <cell r="W1992" t="str">
            <v>ANAHUAC ORGANIZACION CONSTRUCTORA, S.A. DE C.V.</v>
          </cell>
          <cell r="X1992" t="str">
            <v>Account name from ERM file</v>
          </cell>
          <cell r="Y1992" t="str">
            <v>No Account in WorkBench</v>
          </cell>
          <cell r="Z1992" t="str">
            <v>CONSTRUCTION</v>
          </cell>
          <cell r="AB1992" t="str">
            <v>MEX1032</v>
          </cell>
          <cell r="AC1992" t="str">
            <v>None - Private</v>
          </cell>
          <cell r="AD1992">
            <v>300219</v>
          </cell>
          <cell r="AF1992" t="str">
            <v>Engineering &amp; Construction</v>
          </cell>
        </row>
        <row r="1993">
          <cell r="W1993" t="str">
            <v>CONSTRUCTORA GARZA PONCE, S.A. DE C.V.</v>
          </cell>
          <cell r="X1993" t="str">
            <v>Account name from ERM file</v>
          </cell>
          <cell r="Y1993" t="str">
            <v>No Account in WorkBench</v>
          </cell>
          <cell r="Z1993" t="str">
            <v>CONSTRUCTION</v>
          </cell>
          <cell r="AB1993" t="str">
            <v>MEX1037</v>
          </cell>
          <cell r="AC1993" t="str">
            <v>None - Private</v>
          </cell>
          <cell r="AD1993">
            <v>300224</v>
          </cell>
          <cell r="AF1993" t="str">
            <v>Engineering &amp; Construction</v>
          </cell>
        </row>
        <row r="1994">
          <cell r="W1994" t="str">
            <v>CONSTRUCTORA AZACAN, S.A. DE C.V.</v>
          </cell>
          <cell r="X1994" t="str">
            <v>Account name from ERM file</v>
          </cell>
          <cell r="Y1994" t="str">
            <v>No Account in WorkBench</v>
          </cell>
          <cell r="Z1994" t="str">
            <v>CONSTRUCTION</v>
          </cell>
          <cell r="AB1994" t="str">
            <v>MEX1038</v>
          </cell>
          <cell r="AC1994" t="str">
            <v>None - Private</v>
          </cell>
          <cell r="AD1994">
            <v>300225</v>
          </cell>
          <cell r="AF1994" t="str">
            <v>Engineering &amp; Construction</v>
          </cell>
        </row>
        <row r="1995">
          <cell r="W1995" t="str">
            <v>GRUPO DAMIANO</v>
          </cell>
          <cell r="X1995" t="str">
            <v>Account name from ERM file</v>
          </cell>
          <cell r="Y1995" t="str">
            <v>No Account in WorkBench</v>
          </cell>
          <cell r="Z1995" t="str">
            <v>OIL, GAS &amp; COAL EXPL/PROD</v>
          </cell>
          <cell r="AB1995" t="str">
            <v>MEX1039</v>
          </cell>
          <cell r="AC1995" t="str">
            <v>None - Private</v>
          </cell>
          <cell r="AD1995">
            <v>300226</v>
          </cell>
          <cell r="AF1995" t="str">
            <v>Oil, Gas &amp; Coal Expl/Prod</v>
          </cell>
        </row>
        <row r="1996">
          <cell r="W1996" t="str">
            <v>FERROMINIO DISEÑO Y CONSTRUCCION, S.A. DE C.V.</v>
          </cell>
          <cell r="X1996" t="str">
            <v>Account name from ERM file</v>
          </cell>
          <cell r="Y1996" t="str">
            <v>No Account in WorkBench</v>
          </cell>
          <cell r="Z1996" t="str">
            <v>CONSTRUCTION</v>
          </cell>
          <cell r="AB1996" t="str">
            <v>MEX1045</v>
          </cell>
          <cell r="AC1996" t="str">
            <v>None - Private</v>
          </cell>
          <cell r="AD1996">
            <v>300232</v>
          </cell>
          <cell r="AF1996" t="str">
            <v>Engineering &amp; Construction</v>
          </cell>
        </row>
        <row r="1997">
          <cell r="W1997" t="str">
            <v>GRUPO HOMEX</v>
          </cell>
          <cell r="X1997" t="str">
            <v>Account name from ERM file</v>
          </cell>
          <cell r="Y1997" t="str">
            <v>No Account in WorkBench</v>
          </cell>
          <cell r="Z1997" t="str">
            <v>CONSTRUCTION</v>
          </cell>
          <cell r="AB1997" t="str">
            <v>MEX1046</v>
          </cell>
          <cell r="AC1997" t="str">
            <v>None - Private</v>
          </cell>
          <cell r="AD1997">
            <v>300233</v>
          </cell>
          <cell r="AF1997" t="str">
            <v>Engineering &amp; Construction</v>
          </cell>
        </row>
        <row r="1998">
          <cell r="W1998" t="str">
            <v>HISA FARMACEUTICA, S.A. DE C.V.</v>
          </cell>
          <cell r="X1998" t="str">
            <v>Account name from ERM file</v>
          </cell>
          <cell r="Y1998" t="str">
            <v>No Account in WorkBench</v>
          </cell>
          <cell r="Z1998" t="str">
            <v>PHARMACEUTICALS</v>
          </cell>
          <cell r="AB1998" t="str">
            <v>MEX1047</v>
          </cell>
          <cell r="AC1998" t="str">
            <v>None - Private</v>
          </cell>
          <cell r="AD1998">
            <v>300234</v>
          </cell>
          <cell r="AF1998" t="str">
            <v>Drug &amp; Pharmacy Services</v>
          </cell>
        </row>
        <row r="1999">
          <cell r="W1999" t="str">
            <v>MICRONET DE MEXICO S.A. DE C.V.</v>
          </cell>
          <cell r="X1999" t="str">
            <v>Account name from ERM file</v>
          </cell>
          <cell r="Y1999" t="str">
            <v>No Account in WorkBench</v>
          </cell>
          <cell r="Z1999" t="str">
            <v>CONSTRUCTION MATERIALS</v>
          </cell>
          <cell r="AB1999" t="str">
            <v>MEX1049</v>
          </cell>
          <cell r="AC1999" t="str">
            <v>None - Private</v>
          </cell>
          <cell r="AD1999">
            <v>300236</v>
          </cell>
          <cell r="AF1999" t="str">
            <v>Building Materials</v>
          </cell>
        </row>
        <row r="2000">
          <cell r="W2000" t="str">
            <v>GRUPO FINANCIERO BANORTE - ADI</v>
          </cell>
          <cell r="X2000" t="str">
            <v>Account name from ERM file</v>
          </cell>
          <cell r="Y2000" t="str">
            <v>No Account in WorkBench</v>
          </cell>
          <cell r="Z2000" t="str">
            <v>BANKS AND S&amp;LS</v>
          </cell>
          <cell r="AB2000" t="str">
            <v>MEX1051</v>
          </cell>
          <cell r="AC2000" t="str">
            <v>W07011</v>
          </cell>
          <cell r="AD2000">
            <v>300238</v>
          </cell>
          <cell r="AF2000" t="str">
            <v>Banks, National &amp; Regional</v>
          </cell>
        </row>
        <row r="2001">
          <cell r="W2001" t="str">
            <v>MERCO INGENIERIA INDUSTRIAL,SA DE CV.</v>
          </cell>
          <cell r="X2001" t="str">
            <v>Account name from ERM file</v>
          </cell>
          <cell r="Y2001" t="str">
            <v>No Account in WorkBench</v>
          </cell>
          <cell r="Z2001" t="str">
            <v>CONSTRUCTION MATERIALS</v>
          </cell>
          <cell r="AB2001" t="str">
            <v>MEX1054</v>
          </cell>
          <cell r="AC2001" t="str">
            <v>None - Private</v>
          </cell>
          <cell r="AD2001">
            <v>300241</v>
          </cell>
          <cell r="AF2001" t="str">
            <v>Building Materials</v>
          </cell>
        </row>
        <row r="2002">
          <cell r="W2002" t="str">
            <v>CONSTRUCTORA MAYRAN DE SAN PEDRO, S.A. DE C.V.</v>
          </cell>
          <cell r="X2002" t="str">
            <v>Account name from ERM file</v>
          </cell>
          <cell r="Y2002" t="str">
            <v>No Account in WorkBench</v>
          </cell>
          <cell r="Z2002" t="str">
            <v>CONSTRUCTION</v>
          </cell>
          <cell r="AB2002" t="str">
            <v>MEX1084</v>
          </cell>
          <cell r="AC2002" t="str">
            <v>None - Private</v>
          </cell>
          <cell r="AD2002">
            <v>300329</v>
          </cell>
          <cell r="AF2002" t="str">
            <v>Engineering &amp; Construction</v>
          </cell>
        </row>
        <row r="2003">
          <cell r="W2003" t="str">
            <v>BARCA DE REYNOSA S.A. DE C.V.</v>
          </cell>
          <cell r="X2003" t="str">
            <v>Account name from ERM file</v>
          </cell>
          <cell r="Y2003" t="str">
            <v>No Account in WorkBench</v>
          </cell>
          <cell r="Z2003" t="str">
            <v>UTILITIES, GAS</v>
          </cell>
          <cell r="AB2003" t="str">
            <v>MEX1088</v>
          </cell>
          <cell r="AC2003" t="str">
            <v>None - Private</v>
          </cell>
          <cell r="AD2003">
            <v>300333</v>
          </cell>
          <cell r="AF2003" t="str">
            <v>Electric, Gas &amp; Water Utilities</v>
          </cell>
        </row>
        <row r="2004">
          <cell r="W2004" t="str">
            <v>GRUPO DE TECNOLOGIA CIBERNETICA, S.A. DE C.V.</v>
          </cell>
          <cell r="X2004" t="str">
            <v>Account name from ERM file</v>
          </cell>
          <cell r="Y2004" t="str">
            <v>No Account in WorkBench</v>
          </cell>
          <cell r="Z2004" t="str">
            <v>CONSUMER DURABLES RETL/WHSL</v>
          </cell>
          <cell r="AB2004" t="str">
            <v>MEX1089</v>
          </cell>
          <cell r="AC2004" t="str">
            <v>None - Private</v>
          </cell>
          <cell r="AD2004">
            <v>300334</v>
          </cell>
          <cell r="AF2004" t="str">
            <v>Retail</v>
          </cell>
        </row>
        <row r="2005">
          <cell r="W2005" t="str">
            <v>DISTRIBUIDORA LHAG, S.A. DE C.V.</v>
          </cell>
          <cell r="X2005" t="str">
            <v>Account name from ERM file</v>
          </cell>
          <cell r="Y2005" t="str">
            <v>No Account in WorkBench</v>
          </cell>
          <cell r="Z2005" t="str">
            <v>MEDICAL SERVICES</v>
          </cell>
          <cell r="AB2005" t="str">
            <v>MEX1094</v>
          </cell>
          <cell r="AC2005" t="str">
            <v>None - Private</v>
          </cell>
          <cell r="AD2005">
            <v>300338</v>
          </cell>
          <cell r="AF2005" t="str">
            <v>Hospital &amp; Medical Services</v>
          </cell>
        </row>
        <row r="2006">
          <cell r="W2006" t="str">
            <v>GRUPO OCOZOCOAUTLA</v>
          </cell>
          <cell r="X2006" t="str">
            <v>Account name from ERM file</v>
          </cell>
          <cell r="Y2006" t="str">
            <v>No Account in WorkBench</v>
          </cell>
          <cell r="Z2006" t="str">
            <v>CONSUMER DURABLES RETL/WHSL</v>
          </cell>
          <cell r="AB2006" t="str">
            <v>MEX1095</v>
          </cell>
          <cell r="AC2006" t="str">
            <v>None - Private</v>
          </cell>
          <cell r="AD2006">
            <v>300339</v>
          </cell>
          <cell r="AF2006" t="str">
            <v>Retail</v>
          </cell>
        </row>
        <row r="2007">
          <cell r="W2007" t="str">
            <v>VITASANITAS, S.A. DE C.V.</v>
          </cell>
          <cell r="X2007" t="str">
            <v>Account name from ERM file</v>
          </cell>
          <cell r="Y2007" t="str">
            <v>No Account in WorkBench</v>
          </cell>
          <cell r="Z2007" t="str">
            <v>MEDICAL SERVICES</v>
          </cell>
          <cell r="AB2007" t="str">
            <v>MEX1102</v>
          </cell>
          <cell r="AC2007" t="str">
            <v>None - Private</v>
          </cell>
          <cell r="AD2007">
            <v>300359</v>
          </cell>
          <cell r="AF2007" t="str">
            <v>Hospital &amp; Medical Services</v>
          </cell>
        </row>
        <row r="2008">
          <cell r="W2008" t="str">
            <v>OPERADORA DE PROGRAMAS DE ABASTO MÚLTIPLE, S.A. DE C.V.</v>
          </cell>
          <cell r="X2008" t="str">
            <v>Account name from ERM file</v>
          </cell>
          <cell r="Y2008" t="str">
            <v>No Account in WorkBench</v>
          </cell>
          <cell r="Z2008" t="str">
            <v>BUSINESS SERVICES</v>
          </cell>
          <cell r="AB2008" t="str">
            <v>MEX1105</v>
          </cell>
          <cell r="AC2008" t="str">
            <v>None - Private</v>
          </cell>
          <cell r="AD2008">
            <v>300362</v>
          </cell>
          <cell r="AF2008" t="str">
            <v>Business Services</v>
          </cell>
        </row>
        <row r="2009">
          <cell r="W2009" t="str">
            <v>JAY CONSTRUCCIONES, S.A. DE C.V.</v>
          </cell>
          <cell r="X2009" t="str">
            <v>Account name from ERM file</v>
          </cell>
          <cell r="Y2009" t="str">
            <v>No Account in WorkBench</v>
          </cell>
          <cell r="Z2009" t="str">
            <v>CONSTRUCTION</v>
          </cell>
          <cell r="AB2009" t="str">
            <v>MEX1108</v>
          </cell>
          <cell r="AC2009" t="str">
            <v>None - Private</v>
          </cell>
          <cell r="AD2009">
            <v>300379</v>
          </cell>
          <cell r="AF2009" t="str">
            <v>Engineering &amp; Construction</v>
          </cell>
        </row>
        <row r="2010">
          <cell r="W2010" t="str">
            <v>CONSTRUCTORA RAMHER, S.A. DE C.V.</v>
          </cell>
          <cell r="X2010" t="str">
            <v>Account name from ERM file</v>
          </cell>
          <cell r="Y2010" t="str">
            <v>No Account in WorkBench</v>
          </cell>
          <cell r="Z2010" t="str">
            <v>CONSTRUCTION</v>
          </cell>
          <cell r="AB2010" t="str">
            <v>MEX1110</v>
          </cell>
          <cell r="AC2010" t="str">
            <v>None - Private</v>
          </cell>
          <cell r="AD2010">
            <v>300381</v>
          </cell>
          <cell r="AF2010" t="str">
            <v>Engineering &amp; Construction</v>
          </cell>
        </row>
        <row r="2011">
          <cell r="W2011" t="str">
            <v>PILOTES DE CONTROL, S.A.</v>
          </cell>
          <cell r="X2011" t="str">
            <v>Account name from ERM file</v>
          </cell>
          <cell r="Y2011" t="str">
            <v>No Account in WorkBench</v>
          </cell>
          <cell r="Z2011" t="str">
            <v>CONSTRUCTION</v>
          </cell>
          <cell r="AB2011" t="str">
            <v>MEX1117</v>
          </cell>
          <cell r="AC2011" t="str">
            <v>None - Private</v>
          </cell>
          <cell r="AD2011">
            <v>300389</v>
          </cell>
          <cell r="AF2011" t="str">
            <v>Engineering &amp; Construction</v>
          </cell>
        </row>
        <row r="2012">
          <cell r="W2012" t="str">
            <v>DESARROLLOS SIMCA, S.A. DE C.V.</v>
          </cell>
          <cell r="X2012" t="str">
            <v>Account name from ERM file</v>
          </cell>
          <cell r="Y2012" t="str">
            <v>No Account in WorkBench</v>
          </cell>
          <cell r="Z2012" t="str">
            <v>CONSTRUCTION</v>
          </cell>
          <cell r="AB2012" t="str">
            <v>MEX1118</v>
          </cell>
          <cell r="AC2012" t="str">
            <v>None - Private</v>
          </cell>
          <cell r="AD2012">
            <v>300390</v>
          </cell>
          <cell r="AF2012" t="str">
            <v>Engineering &amp; Construction</v>
          </cell>
        </row>
        <row r="2013">
          <cell r="W2013" t="str">
            <v>CONSTRUCTORA MAIZ MIER, S.A. DE C.V.</v>
          </cell>
          <cell r="X2013" t="str">
            <v>Account name from ERM file</v>
          </cell>
          <cell r="Y2013" t="str">
            <v>No Account in WorkBench</v>
          </cell>
          <cell r="Z2013" t="str">
            <v>CONSTRUCTION</v>
          </cell>
          <cell r="AB2013" t="str">
            <v>MEX1121</v>
          </cell>
          <cell r="AC2013" t="str">
            <v>None - Private</v>
          </cell>
          <cell r="AD2013">
            <v>300409</v>
          </cell>
          <cell r="AF2013" t="str">
            <v>Engineering &amp; Construction</v>
          </cell>
        </row>
        <row r="2014">
          <cell r="W2014" t="str">
            <v>PROYECTOS Y CONSTRUCCIONES MARLU, S.A. DE C.V.</v>
          </cell>
          <cell r="X2014" t="str">
            <v>Account name from ERM file</v>
          </cell>
          <cell r="Y2014" t="str">
            <v>No Account in WorkBench</v>
          </cell>
          <cell r="Z2014" t="str">
            <v>CONSTRUCTION</v>
          </cell>
          <cell r="AB2014" t="str">
            <v>MEX1125</v>
          </cell>
          <cell r="AC2014" t="str">
            <v>None - Private</v>
          </cell>
          <cell r="AD2014">
            <v>300413</v>
          </cell>
          <cell r="AF2014" t="str">
            <v>Engineering &amp; Construction</v>
          </cell>
        </row>
        <row r="2015">
          <cell r="W2015" t="str">
            <v>DUFROMEX, S.A. DE C.V.</v>
          </cell>
          <cell r="X2015" t="str">
            <v>Account name from ERM file</v>
          </cell>
          <cell r="Y2015" t="str">
            <v>No Account in WorkBench</v>
          </cell>
          <cell r="Z2015" t="str">
            <v>CONSTRUCTION</v>
          </cell>
          <cell r="AB2015" t="str">
            <v>MEX1126</v>
          </cell>
          <cell r="AC2015" t="str">
            <v>None - Private</v>
          </cell>
          <cell r="AD2015">
            <v>300414</v>
          </cell>
          <cell r="AF2015" t="str">
            <v>Engineering &amp; Construction</v>
          </cell>
        </row>
        <row r="2016">
          <cell r="W2016" t="str">
            <v>DESARROLLO INMOBILIARIO HABITACIONAL, S.A. DE C.V.</v>
          </cell>
          <cell r="X2016" t="str">
            <v>Account name from ERM file</v>
          </cell>
          <cell r="Y2016" t="str">
            <v>No Account in WorkBench</v>
          </cell>
          <cell r="Z2016" t="str">
            <v>CONSTRUCTION</v>
          </cell>
          <cell r="AB2016" t="str">
            <v>MEX1137</v>
          </cell>
          <cell r="AC2016" t="str">
            <v>None - Private</v>
          </cell>
          <cell r="AD2016">
            <v>300467</v>
          </cell>
          <cell r="AF2016" t="str">
            <v>Engineering &amp; Construction</v>
          </cell>
        </row>
        <row r="2017">
          <cell r="W2017" t="str">
            <v>GRUPO GAREL</v>
          </cell>
          <cell r="X2017" t="str">
            <v>Account name from ERM file</v>
          </cell>
          <cell r="Y2017" t="str">
            <v>No Account in WorkBench</v>
          </cell>
          <cell r="Z2017" t="str">
            <v>CONSUMER DURABLES RETL/WHSL</v>
          </cell>
          <cell r="AB2017" t="str">
            <v>MEX1143</v>
          </cell>
          <cell r="AC2017" t="str">
            <v>None - Private</v>
          </cell>
          <cell r="AD2017">
            <v>300475</v>
          </cell>
          <cell r="AF2017" t="str">
            <v>Retail</v>
          </cell>
        </row>
        <row r="2018">
          <cell r="W2018" t="str">
            <v>GRUPO YAZAKI SA DE CV</v>
          </cell>
          <cell r="X2018" t="str">
            <v>Account name from ERM file</v>
          </cell>
          <cell r="Y2018" t="str">
            <v>No Account in WorkBench</v>
          </cell>
          <cell r="Z2018" t="str">
            <v>MACHINERY &amp; EQUIPMENT</v>
          </cell>
          <cell r="AB2018" t="str">
            <v>MEX1145</v>
          </cell>
          <cell r="AC2018" t="str">
            <v>None - Private</v>
          </cell>
          <cell r="AD2018">
            <v>300477</v>
          </cell>
          <cell r="AF2018" t="str">
            <v>Machinery &amp; Industrial</v>
          </cell>
        </row>
        <row r="2019">
          <cell r="W2019" t="str">
            <v>GRUPO INTERMEX</v>
          </cell>
          <cell r="X2019" t="str">
            <v>Account name from ERM file</v>
          </cell>
          <cell r="Y2019" t="str">
            <v>No Account in WorkBench</v>
          </cell>
          <cell r="Z2019" t="str">
            <v>BUSINESS SERVICES</v>
          </cell>
          <cell r="AB2019" t="str">
            <v>MEX1152</v>
          </cell>
          <cell r="AC2019" t="str">
            <v>None - Private</v>
          </cell>
          <cell r="AD2019">
            <v>300514</v>
          </cell>
          <cell r="AF2019" t="str">
            <v>Business Services</v>
          </cell>
        </row>
        <row r="2020">
          <cell r="W2020" t="str">
            <v>SERVER CONSTRUCCIONES Y ESTRUCTURAS S.A. DE C.V.</v>
          </cell>
          <cell r="X2020" t="str">
            <v>Account name from ERM file</v>
          </cell>
          <cell r="Y2020" t="str">
            <v>No Account in WorkBench</v>
          </cell>
          <cell r="Z2020" t="str">
            <v>CONSTRUCTION</v>
          </cell>
          <cell r="AB2020" t="str">
            <v>MEX1165</v>
          </cell>
          <cell r="AC2020" t="str">
            <v>None - Private</v>
          </cell>
          <cell r="AD2020">
            <v>300545</v>
          </cell>
          <cell r="AF2020" t="str">
            <v>Engineering &amp; Construction</v>
          </cell>
        </row>
        <row r="2021">
          <cell r="W2021" t="str">
            <v>SAVI CONSTRUCCIONES, S.A. DE C.V. ASOCIADA CON GEBAUDE, S.A. DE C.V.</v>
          </cell>
          <cell r="X2021" t="str">
            <v>Account name from ERM file</v>
          </cell>
          <cell r="Y2021" t="str">
            <v>No Account in WorkBench</v>
          </cell>
          <cell r="Z2021" t="str">
            <v>CONSTRUCTION</v>
          </cell>
          <cell r="AB2021" t="str">
            <v>MEX1168</v>
          </cell>
          <cell r="AC2021" t="str">
            <v>None - Private</v>
          </cell>
          <cell r="AD2021">
            <v>300550</v>
          </cell>
          <cell r="AF2021" t="str">
            <v>Engineering &amp; Construction</v>
          </cell>
        </row>
        <row r="2022">
          <cell r="W2022" t="str">
            <v>CFE CALIFICADOS, S.A. DE C.V.</v>
          </cell>
          <cell r="X2022" t="str">
            <v>Account name from ERM file</v>
          </cell>
          <cell r="Y2022" t="str">
            <v>No Account in WorkBench</v>
          </cell>
          <cell r="Z2022" t="str">
            <v>UTILITIES, ELECTRIC</v>
          </cell>
          <cell r="AB2022" t="str">
            <v>MEX1169</v>
          </cell>
          <cell r="AC2022" t="str">
            <v>None - Private</v>
          </cell>
          <cell r="AD2022">
            <v>300551</v>
          </cell>
          <cell r="AF2022" t="str">
            <v>Electric, Gas &amp; Water Utilities</v>
          </cell>
        </row>
        <row r="2023">
          <cell r="W2023" t="str">
            <v>CONSORCIO NACIONAL G500 A.C.</v>
          </cell>
          <cell r="X2023" t="str">
            <v>Account name from ERM file</v>
          </cell>
          <cell r="Y2023" t="str">
            <v>No Account in WorkBench</v>
          </cell>
          <cell r="Z2023" t="str">
            <v>BUSINESS SERVICES</v>
          </cell>
          <cell r="AB2023" t="str">
            <v>MEX1174</v>
          </cell>
          <cell r="AC2023" t="str">
            <v>None - Private</v>
          </cell>
          <cell r="AD2023">
            <v>300556</v>
          </cell>
          <cell r="AF2023" t="str">
            <v>Business Services</v>
          </cell>
        </row>
        <row r="2024">
          <cell r="W2024" t="str">
            <v>SUPER SERVICIO DLT, S.A. DE C.V.</v>
          </cell>
          <cell r="X2024" t="str">
            <v>Account name from ERM file</v>
          </cell>
          <cell r="Y2024" t="str">
            <v>No Account in WorkBench</v>
          </cell>
          <cell r="Z2024" t="str">
            <v>CONSUMER DURABLES RETL/WHSL</v>
          </cell>
          <cell r="AB2024" t="str">
            <v>MEX1175</v>
          </cell>
          <cell r="AC2024" t="str">
            <v>None - Private</v>
          </cell>
          <cell r="AD2024">
            <v>300557</v>
          </cell>
          <cell r="AF2024" t="str">
            <v>Retail</v>
          </cell>
        </row>
        <row r="2025">
          <cell r="W2025" t="str">
            <v>ATXK CONSTRUCCION DE INTERIORES, S.A.P.I. DE C.V.</v>
          </cell>
          <cell r="X2025" t="str">
            <v>Account name from ERM file</v>
          </cell>
          <cell r="Y2025" t="str">
            <v>No Account in WorkBench</v>
          </cell>
          <cell r="Z2025" t="str">
            <v>CONSTRUCTION</v>
          </cell>
          <cell r="AB2025" t="str">
            <v>MEX1176</v>
          </cell>
          <cell r="AC2025" t="str">
            <v>None - Private</v>
          </cell>
          <cell r="AD2025">
            <v>300558</v>
          </cell>
          <cell r="AF2025" t="str">
            <v>Engineering &amp; Construction</v>
          </cell>
        </row>
        <row r="2026">
          <cell r="W2026" t="str">
            <v>DESARROLLOS Y CONSTRUCCIONES DEL CENTRO, S.A. DE C.V.</v>
          </cell>
          <cell r="X2026" t="str">
            <v>Account name from ERM file</v>
          </cell>
          <cell r="Y2026" t="str">
            <v>No Account in WorkBench</v>
          </cell>
          <cell r="Z2026" t="str">
            <v>CONSTRUCTION</v>
          </cell>
          <cell r="AB2026" t="str">
            <v>MEX1177</v>
          </cell>
          <cell r="AC2026" t="str">
            <v>None - Private</v>
          </cell>
          <cell r="AD2026">
            <v>300559</v>
          </cell>
          <cell r="AF2026" t="str">
            <v>Engineering &amp; Construction</v>
          </cell>
        </row>
        <row r="2027">
          <cell r="W2027" t="str">
            <v>CONSTRUCCIONES Y MANTENIMIENTO ROCA, S.A. DE C.V.</v>
          </cell>
          <cell r="X2027" t="str">
            <v>Account name from ERM file</v>
          </cell>
          <cell r="Y2027" t="str">
            <v>No Account in WorkBench</v>
          </cell>
          <cell r="Z2027" t="str">
            <v>CONSTRUCTION</v>
          </cell>
          <cell r="AB2027" t="str">
            <v>MEX1181</v>
          </cell>
          <cell r="AC2027" t="str">
            <v>None - Private</v>
          </cell>
          <cell r="AD2027">
            <v>300563</v>
          </cell>
          <cell r="AF2027" t="str">
            <v>Engineering &amp; Construction</v>
          </cell>
        </row>
        <row r="2028">
          <cell r="W2028" t="str">
            <v>CONSTRUCCIONES Y CONCRETOS MARYM, S.A. DE C.V.</v>
          </cell>
          <cell r="X2028" t="str">
            <v>Account name from ERM file</v>
          </cell>
          <cell r="Y2028" t="str">
            <v>No Account in WorkBench</v>
          </cell>
          <cell r="Z2028" t="str">
            <v>CONSTRUCTION</v>
          </cell>
          <cell r="AB2028" t="str">
            <v>MEX1183</v>
          </cell>
          <cell r="AC2028" t="str">
            <v>None - Private</v>
          </cell>
          <cell r="AD2028">
            <v>300565</v>
          </cell>
          <cell r="AF2028" t="str">
            <v>Engineering &amp; Construction</v>
          </cell>
        </row>
        <row r="2029">
          <cell r="W2029" t="str">
            <v>NIVELACIONES Y TERRACERIAS, S.A. DE C.V.</v>
          </cell>
          <cell r="X2029" t="str">
            <v>Account name from ERM file</v>
          </cell>
          <cell r="Y2029" t="str">
            <v>No Account in WorkBench</v>
          </cell>
          <cell r="Z2029" t="str">
            <v>CONSTRUCTION</v>
          </cell>
          <cell r="AB2029" t="str">
            <v>MEX1188</v>
          </cell>
          <cell r="AC2029" t="str">
            <v>None - Private</v>
          </cell>
          <cell r="AD2029">
            <v>300570</v>
          </cell>
          <cell r="AF2029" t="str">
            <v>Engineering &amp; Construction</v>
          </cell>
        </row>
        <row r="2030">
          <cell r="W2030" t="str">
            <v>GRUPO GASORED, S.A.P.I DE C.V.</v>
          </cell>
          <cell r="X2030" t="str">
            <v>Account name from ERM file</v>
          </cell>
          <cell r="Y2030" t="str">
            <v>No Account in WorkBench</v>
          </cell>
          <cell r="Z2030" t="str">
            <v>TRANSPORTATION</v>
          </cell>
          <cell r="AB2030" t="str">
            <v>MEX1191</v>
          </cell>
          <cell r="AC2030" t="str">
            <v>None - Private</v>
          </cell>
          <cell r="AD2030">
            <v>301024</v>
          </cell>
          <cell r="AF2030" t="str">
            <v>Rail, Trucking &amp; Transport Services</v>
          </cell>
        </row>
        <row r="2031">
          <cell r="W2031" t="str">
            <v>O.P.BAJIO,S.A.P. I. DE C.V.</v>
          </cell>
          <cell r="X2031" t="str">
            <v>Account name from ERM file</v>
          </cell>
          <cell r="Y2031" t="str">
            <v>No Account in WorkBench</v>
          </cell>
          <cell r="Z2031" t="str">
            <v>BUSINESS SERVICES</v>
          </cell>
          <cell r="AB2031" t="str">
            <v>MEX1195</v>
          </cell>
          <cell r="AC2031" t="str">
            <v>None - Private</v>
          </cell>
          <cell r="AD2031">
            <v>301028</v>
          </cell>
          <cell r="AF2031" t="str">
            <v>Business Services</v>
          </cell>
        </row>
        <row r="2032">
          <cell r="W2032" t="str">
            <v>FORMAS INTELIGENTES, S.A. DE C.V.</v>
          </cell>
          <cell r="X2032" t="str">
            <v>Account name from ERM file</v>
          </cell>
          <cell r="Y2032" t="str">
            <v>No Account in WorkBench</v>
          </cell>
          <cell r="Z2032" t="str">
            <v>BUSINESS SERVICES</v>
          </cell>
          <cell r="AB2032" t="str">
            <v>MEX1196</v>
          </cell>
          <cell r="AC2032" t="str">
            <v>None - Private</v>
          </cell>
          <cell r="AD2032">
            <v>301029</v>
          </cell>
          <cell r="AF2032" t="str">
            <v>Business Services</v>
          </cell>
        </row>
        <row r="2033">
          <cell r="W2033" t="str">
            <v>CONSTRUCTORA ANGULAR, S.A. DE C.V.</v>
          </cell>
          <cell r="X2033" t="str">
            <v>Account name from ERM file</v>
          </cell>
          <cell r="Y2033" t="str">
            <v>No Account in WorkBench</v>
          </cell>
          <cell r="Z2033" t="str">
            <v>CONSTRUCTION</v>
          </cell>
          <cell r="AB2033" t="str">
            <v>MEX1202</v>
          </cell>
          <cell r="AC2033" t="str">
            <v>None - Private</v>
          </cell>
          <cell r="AD2033">
            <v>301173</v>
          </cell>
          <cell r="AF2033" t="str">
            <v>Engineering &amp; Construction</v>
          </cell>
        </row>
        <row r="2034">
          <cell r="W2034" t="str">
            <v>SUMINISTRADOR DE VACUNAS, S.A. DE C.V.</v>
          </cell>
          <cell r="X2034" t="str">
            <v>Account name from ERM file</v>
          </cell>
          <cell r="Y2034" t="str">
            <v>No Account in WorkBench</v>
          </cell>
          <cell r="Z2034" t="str">
            <v>MEDICAL SERVICES</v>
          </cell>
          <cell r="AB2034" t="str">
            <v>MEX1203</v>
          </cell>
          <cell r="AC2034" t="str">
            <v>None - Private</v>
          </cell>
          <cell r="AD2034">
            <v>301174</v>
          </cell>
          <cell r="AF2034" t="str">
            <v>Hospital &amp; Medical Services</v>
          </cell>
        </row>
        <row r="2035">
          <cell r="W2035" t="str">
            <v>EDIFICACIONES Y OBRAS SANTA FE, S.A. DE C.V.</v>
          </cell>
          <cell r="X2035" t="str">
            <v>Account name from ERM file</v>
          </cell>
          <cell r="Y2035" t="str">
            <v>No Account in WorkBench</v>
          </cell>
          <cell r="Z2035" t="str">
            <v>CONSTRUCTION</v>
          </cell>
          <cell r="AB2035" t="str">
            <v>MEX1204</v>
          </cell>
          <cell r="AC2035" t="str">
            <v>None - Private</v>
          </cell>
          <cell r="AD2035">
            <v>301175</v>
          </cell>
          <cell r="AF2035" t="str">
            <v>Engineering &amp; Construction</v>
          </cell>
        </row>
        <row r="2036">
          <cell r="W2036" t="str">
            <v>GRUPO ACERERO SA DE CV</v>
          </cell>
          <cell r="X2036" t="str">
            <v>Account name from ERM file</v>
          </cell>
          <cell r="Y2036" t="str">
            <v>No Account in WorkBench</v>
          </cell>
          <cell r="Z2036" t="str">
            <v>STEEL &amp; METAL PRODUCTS</v>
          </cell>
          <cell r="AB2036" t="str">
            <v>MEX1205</v>
          </cell>
          <cell r="AC2036" t="str">
            <v>None - Private</v>
          </cell>
          <cell r="AD2036">
            <v>301176</v>
          </cell>
          <cell r="AF2036" t="str">
            <v>Steel &amp; Metals Manufacturing</v>
          </cell>
        </row>
        <row r="2037">
          <cell r="W2037" t="str">
            <v>DISTRIBUIDORA VICTORIA DE LOS LLANOS, S.A. DE C.V.</v>
          </cell>
          <cell r="X2037" t="str">
            <v>Account name from ERM file</v>
          </cell>
          <cell r="Y2037" t="str">
            <v>No Account in WorkBench</v>
          </cell>
          <cell r="Z2037" t="str">
            <v>CONSUMER DURABLES RETL/WHSL</v>
          </cell>
          <cell r="AB2037" t="str">
            <v>MEX1208</v>
          </cell>
          <cell r="AC2037" t="str">
            <v>None - Private</v>
          </cell>
          <cell r="AD2037">
            <v>301179</v>
          </cell>
          <cell r="AF2037" t="str">
            <v>Retail</v>
          </cell>
        </row>
        <row r="2038">
          <cell r="W2038" t="str">
            <v>SEGUROS AFIRME, S.A. DE C.V., AFIRME GRUPO FINANCIERO</v>
          </cell>
          <cell r="X2038" t="str">
            <v>Account name from ERM file</v>
          </cell>
          <cell r="Y2038" t="str">
            <v>No Account in WorkBench</v>
          </cell>
          <cell r="Z2038" t="str">
            <v>BANKS AND S&amp;LS</v>
          </cell>
          <cell r="AB2038" t="str">
            <v>MEX1211</v>
          </cell>
          <cell r="AC2038" t="str">
            <v>None - Private</v>
          </cell>
          <cell r="AD2038">
            <v>301182</v>
          </cell>
          <cell r="AF2038" t="str">
            <v>Banks, National &amp; Regional</v>
          </cell>
        </row>
        <row r="2039">
          <cell r="W2039" t="str">
            <v>SERVICIOS, INFRAESTRUCTURA Y TECNOLOGIA PAPANTLA, S.A. DE C.V.</v>
          </cell>
          <cell r="X2039" t="str">
            <v>Account name from ERM file</v>
          </cell>
          <cell r="Y2039" t="str">
            <v>No Account in WorkBench</v>
          </cell>
          <cell r="Z2039" t="str">
            <v>CONSTRUCTION</v>
          </cell>
          <cell r="AB2039" t="str">
            <v>MEX1212</v>
          </cell>
          <cell r="AC2039" t="str">
            <v>None - Private</v>
          </cell>
          <cell r="AD2039">
            <v>301172</v>
          </cell>
          <cell r="AF2039" t="str">
            <v>Engineering &amp; Construction</v>
          </cell>
        </row>
        <row r="2040">
          <cell r="W2040" t="str">
            <v>BECK INTERNACIONAL DE MEXICO, S. DE R.L. DE C.V.</v>
          </cell>
          <cell r="X2040" t="str">
            <v>Account name from ERM file</v>
          </cell>
          <cell r="Y2040" t="str">
            <v>No Account in WorkBench</v>
          </cell>
          <cell r="Z2040" t="str">
            <v>BUSINESS SERVICES</v>
          </cell>
          <cell r="AB2040" t="str">
            <v>MEX1213</v>
          </cell>
          <cell r="AC2040" t="str">
            <v>None - Private</v>
          </cell>
          <cell r="AD2040">
            <v>301184</v>
          </cell>
          <cell r="AF2040" t="str">
            <v>Business Services</v>
          </cell>
        </row>
        <row r="2041">
          <cell r="W2041" t="str">
            <v>COMBU-GESE, S.A. DE C.V.</v>
          </cell>
          <cell r="X2041" t="str">
            <v>Account name from ERM file</v>
          </cell>
          <cell r="Y2041" t="str">
            <v>No Account in WorkBench</v>
          </cell>
          <cell r="Z2041" t="str">
            <v>CONSTRUCTION</v>
          </cell>
          <cell r="AB2041" t="str">
            <v>MEX1215</v>
          </cell>
          <cell r="AC2041" t="str">
            <v>None - Private</v>
          </cell>
          <cell r="AD2041">
            <v>301276</v>
          </cell>
          <cell r="AF2041" t="str">
            <v>Engineering &amp; Construction</v>
          </cell>
        </row>
        <row r="2042">
          <cell r="W2042" t="str">
            <v>LUMO FINANCIERA DEL CENTRO S.A. DE C.V. SOFOM ENR</v>
          </cell>
          <cell r="X2042" t="str">
            <v>Account name from ERM file</v>
          </cell>
          <cell r="Y2042" t="str">
            <v>No Account in WorkBench</v>
          </cell>
          <cell r="Z2042" t="str">
            <v>FINANCE NEC</v>
          </cell>
          <cell r="AB2042" t="str">
            <v>MEX1216</v>
          </cell>
          <cell r="AC2042" t="str">
            <v>None - Private</v>
          </cell>
          <cell r="AD2042">
            <v>301277</v>
          </cell>
          <cell r="AF2042" t="str">
            <v>Insurance &amp; Financial Services</v>
          </cell>
        </row>
        <row r="2043">
          <cell r="W2043" t="str">
            <v>GRUPO MABA</v>
          </cell>
          <cell r="X2043" t="str">
            <v>Account name from ERM file</v>
          </cell>
          <cell r="Y2043" t="str">
            <v>No Account in WorkBench</v>
          </cell>
          <cell r="Z2043" t="str">
            <v>CONSUMER DURABLES RETL/WHSL</v>
          </cell>
          <cell r="AB2043" t="str">
            <v>MEX1217</v>
          </cell>
          <cell r="AC2043" t="str">
            <v>None - Private</v>
          </cell>
          <cell r="AD2043">
            <v>301278</v>
          </cell>
          <cell r="AF2043" t="str">
            <v>Retail</v>
          </cell>
        </row>
        <row r="2044">
          <cell r="W2044" t="str">
            <v>ARANGO GAS GRUPO GASOLINERO</v>
          </cell>
          <cell r="X2044" t="str">
            <v>Account name from ERM file</v>
          </cell>
          <cell r="Y2044" t="str">
            <v>No Account in WorkBench</v>
          </cell>
          <cell r="Z2044" t="str">
            <v>UTILITIES, GAS</v>
          </cell>
          <cell r="AB2044" t="str">
            <v>MEX1218</v>
          </cell>
          <cell r="AC2044" t="str">
            <v>None - Private</v>
          </cell>
          <cell r="AD2044">
            <v>301279</v>
          </cell>
          <cell r="AF2044" t="str">
            <v>Electric, Gas &amp; Water Utilities</v>
          </cell>
        </row>
        <row r="2045">
          <cell r="W2045" t="str">
            <v>POLICON ENERGY, S.A. DE C.V.</v>
          </cell>
          <cell r="X2045" t="str">
            <v>Account name from ERM file</v>
          </cell>
          <cell r="Y2045" t="str">
            <v>No Account in WorkBench</v>
          </cell>
          <cell r="Z2045" t="str">
            <v>CONSUMER DURABLES RETL/WHSL</v>
          </cell>
          <cell r="AB2045" t="str">
            <v>MEX1219</v>
          </cell>
          <cell r="AC2045" t="str">
            <v>None - Private</v>
          </cell>
          <cell r="AD2045">
            <v>301280</v>
          </cell>
          <cell r="AF2045" t="str">
            <v>Retail</v>
          </cell>
        </row>
        <row r="2046">
          <cell r="W2046" t="str">
            <v>E2, S.A. DE C.V.</v>
          </cell>
          <cell r="X2046" t="str">
            <v>Account name from ERM file</v>
          </cell>
          <cell r="Y2046" t="str">
            <v>No Account in WorkBench</v>
          </cell>
          <cell r="Z2046" t="str">
            <v>UTILITIES NEC</v>
          </cell>
          <cell r="AB2046" t="str">
            <v>MEX1220</v>
          </cell>
          <cell r="AC2046" t="str">
            <v>None - Private</v>
          </cell>
          <cell r="AD2046">
            <v>301281</v>
          </cell>
          <cell r="AF2046" t="str">
            <v>Electric, Gas &amp; Water Utilities</v>
          </cell>
        </row>
        <row r="2047">
          <cell r="W2047" t="str">
            <v>R&amp;R EMPRESARIAL S.A. DE C.V.</v>
          </cell>
          <cell r="X2047" t="str">
            <v>Account name from ERM file</v>
          </cell>
          <cell r="Y2047" t="str">
            <v>No Account in WorkBench</v>
          </cell>
          <cell r="Z2047" t="str">
            <v>CONSTRUCTION</v>
          </cell>
          <cell r="AB2047" t="str">
            <v>MEX1224</v>
          </cell>
          <cell r="AC2047" t="str">
            <v>None - Private</v>
          </cell>
          <cell r="AD2047">
            <v>301380</v>
          </cell>
          <cell r="AF2047" t="str">
            <v>Engineering &amp; Construction</v>
          </cell>
        </row>
        <row r="2048">
          <cell r="W2048" t="str">
            <v>RT HOGARES, S.A. DE C.V.</v>
          </cell>
          <cell r="X2048" t="str">
            <v>Account name from ERM file</v>
          </cell>
          <cell r="Y2048" t="str">
            <v>No Account in WorkBench</v>
          </cell>
          <cell r="Z2048" t="str">
            <v>CONSTRUCTION</v>
          </cell>
          <cell r="AB2048" t="str">
            <v>MEX1225</v>
          </cell>
          <cell r="AC2048" t="str">
            <v>None - Private</v>
          </cell>
          <cell r="AD2048">
            <v>301381</v>
          </cell>
          <cell r="AF2048" t="str">
            <v>Engineering &amp; Construction</v>
          </cell>
        </row>
        <row r="2049">
          <cell r="W2049" t="str">
            <v>MASTER BUILDER S.A. DE C.V.</v>
          </cell>
          <cell r="X2049" t="str">
            <v>Account name from ERM file</v>
          </cell>
          <cell r="Y2049" t="str">
            <v>No Account in WorkBench</v>
          </cell>
          <cell r="Z2049" t="str">
            <v>CONSTRUCTION</v>
          </cell>
          <cell r="AB2049" t="str">
            <v>MEX1229</v>
          </cell>
          <cell r="AC2049" t="str">
            <v>None - Private</v>
          </cell>
          <cell r="AD2049">
            <v>301385</v>
          </cell>
          <cell r="AF2049" t="str">
            <v>Engineering &amp; Construction</v>
          </cell>
        </row>
        <row r="2050">
          <cell r="W2050" t="str">
            <v>GRUPO CONSTRUCTOR SOMMET, S.A. DE C.V.</v>
          </cell>
          <cell r="X2050" t="str">
            <v>Account name from ERM file</v>
          </cell>
          <cell r="Y2050" t="str">
            <v>No Account in WorkBench</v>
          </cell>
          <cell r="Z2050" t="str">
            <v>CONSTRUCTION</v>
          </cell>
          <cell r="AB2050" t="str">
            <v>MEX1234</v>
          </cell>
          <cell r="AC2050" t="str">
            <v>None - Private</v>
          </cell>
          <cell r="AD2050">
            <v>301547</v>
          </cell>
          <cell r="AF2050" t="str">
            <v>Engineering &amp; Construction</v>
          </cell>
        </row>
        <row r="2051">
          <cell r="W2051" t="str">
            <v>INNOVA PETROMEX, S.A. DE C.V.</v>
          </cell>
          <cell r="X2051" t="str">
            <v>Account name from ERM file</v>
          </cell>
          <cell r="Y2051" t="str">
            <v>No Account in WorkBench</v>
          </cell>
          <cell r="Z2051" t="str">
            <v>UTILITIES, GAS</v>
          </cell>
          <cell r="AB2051" t="str">
            <v>MEX1235</v>
          </cell>
          <cell r="AC2051" t="str">
            <v>None - Private</v>
          </cell>
          <cell r="AD2051">
            <v>301548</v>
          </cell>
          <cell r="AF2051" t="str">
            <v>Electric, Gas &amp; Water Utilities</v>
          </cell>
        </row>
        <row r="2052">
          <cell r="W2052" t="str">
            <v>PACIFICO FONDO EMPRESARIAL, S.A DE C.V.</v>
          </cell>
          <cell r="X2052" t="str">
            <v>Account name from ERM file</v>
          </cell>
          <cell r="Y2052" t="str">
            <v>No Account in WorkBench</v>
          </cell>
          <cell r="Z2052" t="str">
            <v>BUSINESS SERVICES</v>
          </cell>
          <cell r="AB2052" t="str">
            <v>MEX1236</v>
          </cell>
          <cell r="AC2052" t="str">
            <v>None - Private</v>
          </cell>
          <cell r="AD2052">
            <v>301549</v>
          </cell>
          <cell r="AF2052" t="str">
            <v>Business Services</v>
          </cell>
        </row>
        <row r="2053">
          <cell r="W2053" t="str">
            <v>PROVEEDORA DE SUPLEMENTOS Y SERVICIOS S.A. DE C.V.</v>
          </cell>
          <cell r="X2053" t="str">
            <v>Account name from ERM file</v>
          </cell>
          <cell r="Y2053" t="str">
            <v>No Account in WorkBench</v>
          </cell>
          <cell r="Z2053" t="str">
            <v>MINING</v>
          </cell>
          <cell r="AB2053" t="str">
            <v>MEX1238</v>
          </cell>
          <cell r="AC2053" t="str">
            <v>None - Private</v>
          </cell>
          <cell r="AD2053">
            <v>301551</v>
          </cell>
          <cell r="AF2053" t="str">
            <v>Metals &amp; Mining Industry</v>
          </cell>
        </row>
        <row r="2054">
          <cell r="W2054" t="str">
            <v>GRUPO PROTEXA</v>
          </cell>
          <cell r="X2054" t="str">
            <v>Account name from ERM file</v>
          </cell>
          <cell r="Y2054" t="str">
            <v>No Account in WorkBench</v>
          </cell>
          <cell r="Z2054" t="str">
            <v>CONSTRUCTION</v>
          </cell>
          <cell r="AB2054" t="str">
            <v>MEX1244</v>
          </cell>
          <cell r="AC2054" t="str">
            <v>None - Private</v>
          </cell>
          <cell r="AD2054">
            <v>301658</v>
          </cell>
          <cell r="AF2054" t="str">
            <v>Engineering &amp; Construction</v>
          </cell>
        </row>
        <row r="2055">
          <cell r="W2055" t="str">
            <v>SURTIPRACTIC, S.A DE C.V.</v>
          </cell>
          <cell r="X2055" t="str">
            <v>Account name from ERM file</v>
          </cell>
          <cell r="Y2055" t="str">
            <v>No Account in WorkBench</v>
          </cell>
          <cell r="Z2055" t="str">
            <v>FOOD &amp; BEVERAGE</v>
          </cell>
          <cell r="AB2055" t="str">
            <v>MEX1246</v>
          </cell>
          <cell r="AC2055" t="str">
            <v>None - Private</v>
          </cell>
          <cell r="AD2055">
            <v>301660</v>
          </cell>
          <cell r="AF2055" t="str">
            <v>Food Processing &amp; Distribution</v>
          </cell>
        </row>
        <row r="2056">
          <cell r="W2056" t="str">
            <v>INSTRUMENTOS Y EQUIPOS FALCON, S.A. DE C.V.</v>
          </cell>
          <cell r="X2056" t="str">
            <v>Account name from ERM file</v>
          </cell>
          <cell r="Y2056" t="str">
            <v>No Account in WorkBench</v>
          </cell>
          <cell r="Z2056" t="str">
            <v>MEDICAL EQUIPMENT</v>
          </cell>
          <cell r="AB2056" t="str">
            <v>MEX1249</v>
          </cell>
          <cell r="AC2056" t="str">
            <v>None - Private</v>
          </cell>
          <cell r="AD2056">
            <v>301662</v>
          </cell>
          <cell r="AF2056" t="str">
            <v>Machinery &amp; Industrial</v>
          </cell>
        </row>
        <row r="2057">
          <cell r="W2057" t="str">
            <v>7-ELEVEN MEXICO, S.A. DE C.V.</v>
          </cell>
          <cell r="X2057" t="str">
            <v>Account name from ERM file</v>
          </cell>
          <cell r="Y2057" t="str">
            <v>No Account in WorkBench</v>
          </cell>
          <cell r="Z2057" t="str">
            <v>FOOD &amp; BEVERAGE RETL/WHSL</v>
          </cell>
          <cell r="AB2057" t="str">
            <v>MEX1250</v>
          </cell>
          <cell r="AC2057" t="str">
            <v>None - Private</v>
          </cell>
          <cell r="AD2057" t="str">
            <v>100605 and 54903 and 139243</v>
          </cell>
          <cell r="AF2057" t="str">
            <v>Beverage Industry</v>
          </cell>
        </row>
        <row r="2058">
          <cell r="W2058" t="str">
            <v>CARGILL DE MEXICO, S.A. DE C.V.</v>
          </cell>
          <cell r="X2058" t="str">
            <v>Account name from ERM file</v>
          </cell>
          <cell r="Y2058" t="str">
            <v>No Account in WorkBench</v>
          </cell>
          <cell r="Z2058" t="str">
            <v>FOOD &amp; BEVERAGE</v>
          </cell>
          <cell r="AB2058" t="str">
            <v>MEX1254</v>
          </cell>
          <cell r="AC2058" t="str">
            <v>None - Private</v>
          </cell>
          <cell r="AD2058" t="str">
            <v>51 and 98594</v>
          </cell>
          <cell r="AF2058" t="str">
            <v>Food Processing &amp; Distribution</v>
          </cell>
        </row>
        <row r="2059">
          <cell r="W2059" t="str">
            <v>DESARROLLO Y CONSTRUCCIONES URBANAS, S.A. DE C.V.</v>
          </cell>
          <cell r="X2059" t="str">
            <v>Account name from ERM file</v>
          </cell>
          <cell r="Y2059" t="str">
            <v>No Account in WorkBench</v>
          </cell>
          <cell r="Z2059" t="str">
            <v>CONSTRUCTION</v>
          </cell>
          <cell r="AB2059" t="str">
            <v>MEX1255</v>
          </cell>
          <cell r="AC2059" t="str">
            <v>None - Private</v>
          </cell>
          <cell r="AD2059">
            <v>302566</v>
          </cell>
          <cell r="AF2059" t="str">
            <v>Engineering &amp; Construction</v>
          </cell>
        </row>
        <row r="2060">
          <cell r="W2060" t="str">
            <v>TERRACERIAS Y PAVIMENTOS Y ASOCIADOS, S.A. DE C.V.</v>
          </cell>
          <cell r="X2060" t="str">
            <v>Account name from ERM file</v>
          </cell>
          <cell r="Y2060" t="str">
            <v>No Account in WorkBench</v>
          </cell>
          <cell r="Z2060" t="str">
            <v>CONSTRUCTION</v>
          </cell>
          <cell r="AB2060" t="str">
            <v>MEX1256</v>
          </cell>
          <cell r="AC2060" t="str">
            <v>None - Private</v>
          </cell>
          <cell r="AD2060">
            <v>302567</v>
          </cell>
          <cell r="AF2060" t="str">
            <v>Engineering &amp; Construction</v>
          </cell>
        </row>
        <row r="2061">
          <cell r="W2061" t="str">
            <v>FETASA MEXICALI, S.A. DE C.V.</v>
          </cell>
          <cell r="X2061" t="str">
            <v>Account name from ERM file</v>
          </cell>
          <cell r="Y2061" t="str">
            <v>No Account in WorkBench</v>
          </cell>
          <cell r="Z2061" t="str">
            <v>MACHINERY &amp; EQUIPMENT</v>
          </cell>
          <cell r="AB2061" t="str">
            <v>MEX1257</v>
          </cell>
          <cell r="AC2061" t="str">
            <v>None - Private</v>
          </cell>
          <cell r="AD2061">
            <v>302568</v>
          </cell>
          <cell r="AF2061" t="str">
            <v>Machinery &amp; Industrial</v>
          </cell>
        </row>
        <row r="2062">
          <cell r="W2062" t="str">
            <v>SKILL TECHNOLOGY, S.A. DE C.V.</v>
          </cell>
          <cell r="X2062" t="str">
            <v>Account name from ERM file</v>
          </cell>
          <cell r="Y2062" t="str">
            <v>No Account in WorkBench</v>
          </cell>
          <cell r="Z2062" t="str">
            <v>MACHINERY &amp; EQUIPMENT</v>
          </cell>
          <cell r="AB2062" t="str">
            <v>MEX1258</v>
          </cell>
          <cell r="AC2062" t="str">
            <v>None - Private</v>
          </cell>
          <cell r="AD2062">
            <v>302569</v>
          </cell>
          <cell r="AF2062" t="str">
            <v>Machinery &amp; Industrial</v>
          </cell>
        </row>
        <row r="2063">
          <cell r="W2063" t="str">
            <v>AGREGADOS LA ROCA, S.A. DE C.V.</v>
          </cell>
          <cell r="X2063" t="str">
            <v>Account Name from Q1 ERM File</v>
          </cell>
          <cell r="Y2063" t="str">
            <v>No Account in WorkBench</v>
          </cell>
          <cell r="Z2063" t="str">
            <v>CONSTRUCTION</v>
          </cell>
          <cell r="AB2063" t="str">
            <v>MEX1093</v>
          </cell>
          <cell r="AD2063">
            <v>300337</v>
          </cell>
          <cell r="AE2063" t="str">
            <v>Contract</v>
          </cell>
        </row>
        <row r="2064">
          <cell r="W2064" t="str">
            <v>C 5 COMUNICACIONES, S.A. DE C.V.</v>
          </cell>
          <cell r="X2064" t="str">
            <v>Account Name from Q1 ERM File</v>
          </cell>
          <cell r="Y2064" t="str">
            <v>No Account in WorkBench</v>
          </cell>
          <cell r="Z2064" t="str">
            <v>TELEPHONE</v>
          </cell>
          <cell r="AB2064" t="str">
            <v>MEX1277</v>
          </cell>
          <cell r="AD2064">
            <v>302947</v>
          </cell>
          <cell r="AE2064" t="str">
            <v>Commercial</v>
          </cell>
        </row>
        <row r="2065">
          <cell r="W2065" t="str">
            <v>CARZA, S.A.P.I. DE C.V.</v>
          </cell>
          <cell r="X2065" t="str">
            <v>Account Name from Q1 ERM File</v>
          </cell>
          <cell r="Y2065" t="str">
            <v>No Account in WorkBench</v>
          </cell>
          <cell r="Z2065" t="str">
            <v>CONSTRUCTION</v>
          </cell>
          <cell r="AB2065" t="str">
            <v>MEX1124</v>
          </cell>
          <cell r="AD2065">
            <v>300412</v>
          </cell>
          <cell r="AE2065" t="str">
            <v>Contract</v>
          </cell>
        </row>
        <row r="2066">
          <cell r="W2066" t="str">
            <v>CHRISTUS MUGUERZA DEL PARQUE, S.A. DE C.V.</v>
          </cell>
          <cell r="X2066" t="str">
            <v>Account Name from Q1 ERM File</v>
          </cell>
          <cell r="Y2066" t="str">
            <v>No Account in WorkBench</v>
          </cell>
          <cell r="Z2066" t="str">
            <v>MEDICAL SERVICES</v>
          </cell>
          <cell r="AB2066" t="str">
            <v>MEX1251</v>
          </cell>
          <cell r="AD2066">
            <v>301663</v>
          </cell>
          <cell r="AE2066" t="str">
            <v>Commercial</v>
          </cell>
        </row>
        <row r="2067">
          <cell r="W2067" t="str">
            <v>CLIMA EFICIENTE DE JAPON, S.A DE C.V.</v>
          </cell>
          <cell r="X2067" t="str">
            <v>Account Name from Q1 ERM File</v>
          </cell>
          <cell r="Y2067" t="str">
            <v>No Account in WorkBench</v>
          </cell>
          <cell r="Z2067" t="str">
            <v>TRANSPORTATION</v>
          </cell>
          <cell r="AB2067" t="str">
            <v>MEX1278</v>
          </cell>
          <cell r="AD2067">
            <v>302948</v>
          </cell>
          <cell r="AE2067" t="str">
            <v>Commercial</v>
          </cell>
        </row>
        <row r="2068">
          <cell r="W2068" t="str">
            <v>CONSTRUCCION Y SERVICIOS DEL BAJIO, S.A. DE C.V.</v>
          </cell>
          <cell r="X2068" t="str">
            <v>Account Name from Q1 ERM File</v>
          </cell>
          <cell r="Y2068" t="str">
            <v>No Account in WorkBench</v>
          </cell>
          <cell r="Z2068" t="str">
            <v>CONSTRUCTION</v>
          </cell>
          <cell r="AB2068" t="str">
            <v>MEX1262</v>
          </cell>
          <cell r="AD2068">
            <v>302573</v>
          </cell>
          <cell r="AE2068" t="str">
            <v>Contract</v>
          </cell>
        </row>
        <row r="2069">
          <cell r="W2069" t="str">
            <v>CONSTRUCTORA URBATRAC, S.A. DE C.V.</v>
          </cell>
          <cell r="X2069" t="str">
            <v>Account Name from Q1 ERM File</v>
          </cell>
          <cell r="Y2069" t="str">
            <v>No Account in WorkBench</v>
          </cell>
          <cell r="Z2069" t="str">
            <v>CONSTRUCTION</v>
          </cell>
          <cell r="AB2069" t="str">
            <v>MEX1242</v>
          </cell>
          <cell r="AD2069">
            <v>301555</v>
          </cell>
          <cell r="AE2069" t="str">
            <v>Contract</v>
          </cell>
        </row>
        <row r="2070">
          <cell r="W2070" t="str">
            <v>ENERGETICA CARVEL, S.A. DE C.V.</v>
          </cell>
          <cell r="X2070" t="str">
            <v>Account Name from Q1 ERM File</v>
          </cell>
          <cell r="Y2070" t="str">
            <v>No Account in WorkBench</v>
          </cell>
          <cell r="Z2070" t="str">
            <v>TRANSPORTATION</v>
          </cell>
          <cell r="AB2070" t="str">
            <v>MEX1279</v>
          </cell>
          <cell r="AD2070">
            <v>302949</v>
          </cell>
          <cell r="AE2070" t="str">
            <v>Commercial</v>
          </cell>
        </row>
        <row r="2071">
          <cell r="W2071" t="str">
            <v>GC PISOS LASER, S.A. DE C.V.</v>
          </cell>
          <cell r="X2071" t="str">
            <v>Account Name from Q1 ERM File</v>
          </cell>
          <cell r="Y2071" t="str">
            <v>No Account in WorkBench</v>
          </cell>
          <cell r="Z2071" t="str">
            <v>CONSTRUCTION</v>
          </cell>
          <cell r="AB2071" t="str">
            <v>MEX1265</v>
          </cell>
          <cell r="AD2071">
            <v>302937</v>
          </cell>
          <cell r="AE2071" t="str">
            <v>Contract</v>
          </cell>
        </row>
        <row r="2072">
          <cell r="W2072" t="str">
            <v>GEOTECNIA Y SUPERVISORES DE TAMAULIPAS, S.A. DE C.V.</v>
          </cell>
          <cell r="X2072" t="str">
            <v>Account Name from Q1 ERM File</v>
          </cell>
          <cell r="Y2072" t="str">
            <v>No Account in WorkBench</v>
          </cell>
          <cell r="Z2072" t="str">
            <v>CONSTRUCTION</v>
          </cell>
          <cell r="AB2072" t="str">
            <v>MEX1201</v>
          </cell>
          <cell r="AD2072">
            <v>301105</v>
          </cell>
          <cell r="AE2072" t="str">
            <v>Contract</v>
          </cell>
        </row>
        <row r="2073">
          <cell r="W2073" t="str">
            <v>GRUPO CORPORATIVO AP</v>
          </cell>
          <cell r="X2073" t="str">
            <v>Account Name from Q1 ERM File</v>
          </cell>
          <cell r="Y2073" t="str">
            <v>No Account in WorkBench</v>
          </cell>
          <cell r="Z2073" t="str">
            <v>CONSUMER DURABLES RETL/WHSL</v>
          </cell>
          <cell r="AB2073" t="str">
            <v>MEX1267</v>
          </cell>
          <cell r="AD2073">
            <v>302938</v>
          </cell>
          <cell r="AE2073" t="str">
            <v>Commercial</v>
          </cell>
        </row>
        <row r="2074">
          <cell r="W2074" t="str">
            <v>GRUPO GRAN PREMIO</v>
          </cell>
          <cell r="X2074" t="str">
            <v>Account Name from Q1 ERM File</v>
          </cell>
          <cell r="Y2074" t="str">
            <v>No Account in WorkBench</v>
          </cell>
          <cell r="Z2074" t="str">
            <v>ENTERTAINMENT &amp; LEISURE</v>
          </cell>
          <cell r="AB2074" t="str">
            <v>MEX1233</v>
          </cell>
          <cell r="AD2074">
            <v>301546</v>
          </cell>
          <cell r="AE2074" t="str">
            <v>Commercial</v>
          </cell>
        </row>
        <row r="2075">
          <cell r="W2075" t="str">
            <v>GRUPO LAYON</v>
          </cell>
          <cell r="X2075" t="str">
            <v>Account Name from Q1 ERM File</v>
          </cell>
          <cell r="Y2075" t="str">
            <v>No Account in WorkBench</v>
          </cell>
          <cell r="Z2075" t="str">
            <v>REAL ESTATE</v>
          </cell>
          <cell r="AB2075" t="str">
            <v>MEX1240</v>
          </cell>
          <cell r="AD2075">
            <v>301553</v>
          </cell>
          <cell r="AE2075" t="str">
            <v>Commercial</v>
          </cell>
        </row>
        <row r="2076">
          <cell r="W2076" t="str">
            <v>GRUPO PETRO FE</v>
          </cell>
          <cell r="X2076" t="str">
            <v>Account Name from Q1 ERM File</v>
          </cell>
          <cell r="Y2076" t="str">
            <v>No Account in WorkBench</v>
          </cell>
          <cell r="Z2076" t="str">
            <v>CONSUMER SERVICES</v>
          </cell>
          <cell r="AB2076" t="str">
            <v>MEX1187</v>
          </cell>
          <cell r="AD2076">
            <v>300569</v>
          </cell>
          <cell r="AE2076" t="str">
            <v>Commercial</v>
          </cell>
        </row>
        <row r="2077">
          <cell r="W2077" t="str">
            <v>GRUPO PRODEMEX</v>
          </cell>
          <cell r="X2077" t="str">
            <v>Account Name from Q1 ERM File</v>
          </cell>
          <cell r="Y2077" t="str">
            <v>No Account in WorkBench</v>
          </cell>
          <cell r="Z2077" t="str">
            <v>CONSTRUCTION</v>
          </cell>
          <cell r="AB2077" t="str">
            <v>MEX1268</v>
          </cell>
          <cell r="AD2077">
            <v>302939</v>
          </cell>
          <cell r="AE2077" t="str">
            <v>Contract</v>
          </cell>
        </row>
        <row r="2078">
          <cell r="W2078" t="str">
            <v>GRUPO Q L</v>
          </cell>
          <cell r="X2078" t="str">
            <v>Account Name from Q1 ERM File</v>
          </cell>
          <cell r="Y2078" t="str">
            <v>No Account in WorkBench</v>
          </cell>
          <cell r="Z2078" t="str">
            <v>CONSUMER DURABLES RETL/WHSL</v>
          </cell>
          <cell r="AB2078" t="str">
            <v>MEX1269</v>
          </cell>
          <cell r="AD2078">
            <v>302940</v>
          </cell>
          <cell r="AE2078" t="str">
            <v>Commercial</v>
          </cell>
        </row>
        <row r="2079">
          <cell r="W2079" t="str">
            <v>GRUPO ROBLEDO</v>
          </cell>
          <cell r="X2079" t="str">
            <v>Account Name from Q1 ERM File</v>
          </cell>
          <cell r="Y2079" t="str">
            <v>No Account in WorkBench</v>
          </cell>
          <cell r="Z2079" t="str">
            <v>TRANSPORTATION</v>
          </cell>
          <cell r="AB2079" t="str">
            <v>MEX1192</v>
          </cell>
          <cell r="AD2079">
            <v>301025</v>
          </cell>
          <cell r="AE2079" t="str">
            <v>Commercial</v>
          </cell>
        </row>
        <row r="2080">
          <cell r="W2080" t="str">
            <v>GUTIERREZ DIEZ GRUPO, S.A. DE C.V.</v>
          </cell>
          <cell r="X2080" t="str">
            <v>Account Name from Q1 ERM File</v>
          </cell>
          <cell r="Y2080" t="str">
            <v>No Account in WorkBench</v>
          </cell>
          <cell r="Z2080" t="str">
            <v>CONSTRUCTION</v>
          </cell>
          <cell r="AB2080" t="str">
            <v>MEX1104</v>
          </cell>
          <cell r="AD2080">
            <v>300361</v>
          </cell>
          <cell r="AE2080" t="str">
            <v>Contract</v>
          </cell>
        </row>
        <row r="2081">
          <cell r="W2081" t="str">
            <v>INDUSTRIAL DE ASFALTOS Y PAVIMENTOS, S.A. DE C.V.</v>
          </cell>
          <cell r="X2081" t="str">
            <v>Account Name from Q1 ERM File</v>
          </cell>
          <cell r="Y2081" t="str">
            <v>No Account in WorkBench</v>
          </cell>
          <cell r="Z2081" t="str">
            <v>CONSTRUCTION</v>
          </cell>
          <cell r="AB2081" t="str">
            <v>MEX1109</v>
          </cell>
          <cell r="AD2081">
            <v>300380</v>
          </cell>
          <cell r="AE2081" t="str">
            <v>Contract</v>
          </cell>
        </row>
        <row r="2082">
          <cell r="W2082" t="str">
            <v>INTERASFALTOS, S.A.DE C.V.</v>
          </cell>
          <cell r="X2082" t="str">
            <v>Account Name from Q1 ERM File</v>
          </cell>
          <cell r="Y2082" t="str">
            <v>No Account in WorkBench</v>
          </cell>
          <cell r="Z2082" t="str">
            <v>CONSTRUCTION</v>
          </cell>
          <cell r="AB2082" t="str">
            <v>MEX1270</v>
          </cell>
          <cell r="AD2082">
            <v>302941</v>
          </cell>
          <cell r="AE2082" t="str">
            <v>Contract</v>
          </cell>
        </row>
        <row r="2083">
          <cell r="W2083" t="str">
            <v>KOBREX, S.A. DE C.V.</v>
          </cell>
          <cell r="X2083" t="str">
            <v>Account Name from Q1 ERM File</v>
          </cell>
          <cell r="Y2083" t="str">
            <v>No Account in WorkBench</v>
          </cell>
          <cell r="Z2083" t="str">
            <v>BUSINESS PRODUCTS WHSL</v>
          </cell>
          <cell r="AB2083" t="str">
            <v>MEX1035</v>
          </cell>
          <cell r="AD2083">
            <v>300222</v>
          </cell>
          <cell r="AE2083" t="str">
            <v>Commercial</v>
          </cell>
        </row>
        <row r="2084">
          <cell r="W2084" t="str">
            <v>LAS DONCELLAS CAPITAN EUCARIO</v>
          </cell>
          <cell r="X2084" t="str">
            <v>Account Name from Q1 ERM File</v>
          </cell>
          <cell r="Y2084" t="str">
            <v>No Account in WorkBench</v>
          </cell>
          <cell r="Z2084" t="str">
            <v>UNASSIGNED</v>
          </cell>
          <cell r="AB2084" t="str">
            <v>MEX1206</v>
          </cell>
          <cell r="AD2084">
            <v>301177</v>
          </cell>
          <cell r="AE2084" t="str">
            <v>Commercial</v>
          </cell>
        </row>
        <row r="2085">
          <cell r="W2085" t="str">
            <v>LUENSA INGENIERIA , S. A. DE C. V.</v>
          </cell>
          <cell r="X2085" t="str">
            <v>Account Name from Q1 ERM File</v>
          </cell>
          <cell r="Y2085" t="str">
            <v>No Account in WorkBench</v>
          </cell>
          <cell r="Z2085" t="str">
            <v>CONSTRUCTION</v>
          </cell>
          <cell r="AB2085" t="str">
            <v>MEX1241</v>
          </cell>
          <cell r="AD2085">
            <v>301554</v>
          </cell>
          <cell r="AE2085" t="str">
            <v>Contract</v>
          </cell>
        </row>
        <row r="2086">
          <cell r="W2086" t="str">
            <v>MANOMETROS Y BRIDAS, S.A. DE C.V.</v>
          </cell>
          <cell r="X2086" t="str">
            <v>Account Name from Q1 ERM File</v>
          </cell>
          <cell r="Y2086" t="str">
            <v>No Account in WorkBench</v>
          </cell>
          <cell r="Z2086" t="str">
            <v>OIL REFINING</v>
          </cell>
          <cell r="AB2086" t="str">
            <v>MEX1098</v>
          </cell>
          <cell r="AD2086">
            <v>300342</v>
          </cell>
          <cell r="AE2086" t="str">
            <v>Commercial</v>
          </cell>
        </row>
        <row r="2087">
          <cell r="W2087" t="str">
            <v>MAQUINAS DIESEL, S.A. DE C.V.</v>
          </cell>
          <cell r="X2087" t="str">
            <v>Account Name from Q1 ERM File</v>
          </cell>
          <cell r="Y2087" t="str">
            <v>No Account in WorkBench</v>
          </cell>
          <cell r="Z2087" t="str">
            <v>BUSINESS PRODUCTS WHSL</v>
          </cell>
          <cell r="AB2087" t="str">
            <v>MEX1261</v>
          </cell>
          <cell r="AD2087">
            <v>302572</v>
          </cell>
          <cell r="AE2087" t="str">
            <v>Commercial</v>
          </cell>
        </row>
        <row r="2088">
          <cell r="W2088" t="str">
            <v>MGA CONTRATISTA MINERA, S.A. DE C.V.</v>
          </cell>
          <cell r="X2088" t="str">
            <v>Account Name from Q1 ERM File</v>
          </cell>
          <cell r="Y2088" t="str">
            <v>No Account in WorkBench</v>
          </cell>
          <cell r="Z2088" t="str">
            <v>MINING</v>
          </cell>
          <cell r="AB2088" t="str">
            <v>MEX1263</v>
          </cell>
          <cell r="AD2088">
            <v>302574</v>
          </cell>
          <cell r="AE2088" t="str">
            <v>Contract</v>
          </cell>
        </row>
        <row r="2089">
          <cell r="W2089" t="str">
            <v>MILENIUM AIR SERVICIOS AÉREOS INTEGRADOS, S.A. DE C.V.</v>
          </cell>
          <cell r="X2089" t="str">
            <v>Account Name from Q1 ERM File</v>
          </cell>
          <cell r="Y2089" t="str">
            <v>No Account in WorkBench</v>
          </cell>
          <cell r="Z2089" t="str">
            <v>BUSINESS SERVICES</v>
          </cell>
          <cell r="AB2089" t="str">
            <v>MEX1189</v>
          </cell>
          <cell r="AD2089">
            <v>300571</v>
          </cell>
          <cell r="AE2089" t="str">
            <v>Commercial</v>
          </cell>
        </row>
        <row r="2090">
          <cell r="W2090" t="str">
            <v>OPP SERVICIOS PETROLEROS S.A. DE C.V.</v>
          </cell>
          <cell r="X2090" t="str">
            <v>Account Name from Q1 ERM File</v>
          </cell>
          <cell r="Y2090" t="str">
            <v>No Account in WorkBench</v>
          </cell>
          <cell r="Z2090" t="str">
            <v>OIL REFINING</v>
          </cell>
          <cell r="AB2090" t="str">
            <v>MEX1271</v>
          </cell>
          <cell r="AD2090">
            <v>302942</v>
          </cell>
          <cell r="AE2090" t="str">
            <v>Commercial</v>
          </cell>
        </row>
        <row r="2091">
          <cell r="W2091" t="str">
            <v>PETROMAX, S.A. DE C.V.</v>
          </cell>
          <cell r="X2091" t="str">
            <v>Account Name from Q1 ERM File</v>
          </cell>
          <cell r="Y2091" t="str">
            <v>No Account in WorkBench</v>
          </cell>
          <cell r="Z2091" t="str">
            <v>CONSUMER DURABLES RETL/WHSL</v>
          </cell>
          <cell r="AB2091" t="str">
            <v>MEX1272</v>
          </cell>
          <cell r="AD2091">
            <v>302943</v>
          </cell>
          <cell r="AE2091" t="str">
            <v>Commercial</v>
          </cell>
        </row>
        <row r="2092">
          <cell r="W2092" t="str">
            <v>PROMOTORA DE VIVIENDAS INTEGRALES, S. A. DE C. V.</v>
          </cell>
          <cell r="X2092" t="str">
            <v>Account Name from Q1 ERM File</v>
          </cell>
          <cell r="Y2092" t="str">
            <v>No Account in WorkBench</v>
          </cell>
          <cell r="Z2092" t="str">
            <v>CONSTRUCTION</v>
          </cell>
          <cell r="AB2092" t="str">
            <v>MEX1059</v>
          </cell>
          <cell r="AD2092">
            <v>300246</v>
          </cell>
          <cell r="AE2092" t="str">
            <v>Contract</v>
          </cell>
        </row>
        <row r="2093">
          <cell r="W2093" t="str">
            <v>REMOLCADORES PARA CONSTRUCCION, S.A. DE C.V.</v>
          </cell>
          <cell r="X2093" t="str">
            <v>Account Name from Q1 ERM File</v>
          </cell>
          <cell r="Y2093" t="str">
            <v>No Account in WorkBench</v>
          </cell>
          <cell r="Z2093" t="str">
            <v>CONSTRUCTION</v>
          </cell>
          <cell r="AB2093" t="str">
            <v>MEX1090</v>
          </cell>
          <cell r="AD2093">
            <v>300335</v>
          </cell>
          <cell r="AE2093" t="str">
            <v>Contract</v>
          </cell>
        </row>
        <row r="2094">
          <cell r="W2094" t="str">
            <v>SAIMEXICANA, S.A. DE C.V.</v>
          </cell>
          <cell r="X2094" t="str">
            <v>Account Name from Q1 ERM File</v>
          </cell>
          <cell r="Y2094" t="str">
            <v>No Account in WorkBench</v>
          </cell>
          <cell r="Z2094" t="str">
            <v>CONSTRUCTION</v>
          </cell>
          <cell r="AB2094" t="str">
            <v>MEX1273</v>
          </cell>
          <cell r="AD2094">
            <v>203063</v>
          </cell>
          <cell r="AE2094" t="str">
            <v>Contract</v>
          </cell>
        </row>
        <row r="2095">
          <cell r="W2095" t="str">
            <v>SERVICIO PIONEROS, S.A. DE C.V.</v>
          </cell>
          <cell r="X2095" t="str">
            <v>Account Name from Q1 ERM File</v>
          </cell>
          <cell r="Y2095" t="str">
            <v>No Account in WorkBench</v>
          </cell>
          <cell r="Z2095" t="str">
            <v>CONSUMER DURABLES RETL/WHSL</v>
          </cell>
          <cell r="AB2095" t="str">
            <v>MEX1275</v>
          </cell>
          <cell r="AD2095">
            <v>302945</v>
          </cell>
          <cell r="AE2095" t="str">
            <v>Commercial</v>
          </cell>
        </row>
        <row r="2096">
          <cell r="W2096" t="str">
            <v>SERVICIOS MODERNOS DE JILOTEPEC SA DE CV</v>
          </cell>
          <cell r="X2096" t="str">
            <v>Account Name from Q1 ERM File</v>
          </cell>
          <cell r="Y2096" t="str">
            <v>No Account in WorkBench</v>
          </cell>
          <cell r="Z2096" t="str">
            <v>CONSUMER DURABLES RETL/WHSL</v>
          </cell>
          <cell r="AB2096" t="str">
            <v>MEX1276</v>
          </cell>
          <cell r="AD2096">
            <v>302946</v>
          </cell>
          <cell r="AE2096" t="str">
            <v>Commercial</v>
          </cell>
        </row>
        <row r="2097">
          <cell r="W2097" t="str">
            <v>SERVICIOS PJP4 DE MÉXICO, S.A. DE C.V.</v>
          </cell>
          <cell r="X2097" t="str">
            <v>Account Name from Q1 ERM File</v>
          </cell>
          <cell r="Y2097" t="str">
            <v>No Account in WorkBench</v>
          </cell>
          <cell r="Z2097" t="str">
            <v>OIL REFINING</v>
          </cell>
          <cell r="AB2097" t="str">
            <v>MEX1231</v>
          </cell>
          <cell r="AD2097">
            <v>301387</v>
          </cell>
          <cell r="AE2097" t="str">
            <v>Commercial</v>
          </cell>
        </row>
        <row r="2098">
          <cell r="W2098" t="str">
            <v>TEITER CONSTRUCCIONES ELECTROMECANICAS, S.A. DE C.V.</v>
          </cell>
          <cell r="X2098" t="str">
            <v>Account Name from Q1 ERM File</v>
          </cell>
          <cell r="Y2098" t="str">
            <v>No Account in WorkBench</v>
          </cell>
          <cell r="Z2098" t="str">
            <v>CONSTRUCTION</v>
          </cell>
          <cell r="AB2098" t="str">
            <v>MEX1260</v>
          </cell>
          <cell r="AD2098">
            <v>302571</v>
          </cell>
          <cell r="AE2098" t="str">
            <v>Contract</v>
          </cell>
        </row>
        <row r="2099">
          <cell r="W2099" t="str">
            <v>THOUSAND INTERNATIONAL COMPANIES SA DE CV</v>
          </cell>
          <cell r="X2099" t="str">
            <v>Account Name from Q1 ERM File</v>
          </cell>
          <cell r="Y2099" t="str">
            <v>No Account in WorkBench</v>
          </cell>
          <cell r="Z2099" t="str">
            <v>BUSINESS SERVICES</v>
          </cell>
          <cell r="AB2099" t="str">
            <v>MEX1180</v>
          </cell>
          <cell r="AD2099">
            <v>300562</v>
          </cell>
          <cell r="AE2099" t="str">
            <v>Commercial</v>
          </cell>
        </row>
        <row r="2100">
          <cell r="W2100" t="str">
            <v>URCOTAM, S.A. DE C.V.</v>
          </cell>
          <cell r="X2100" t="str">
            <v>Account Name from Q1 ERM File</v>
          </cell>
          <cell r="Y2100" t="str">
            <v>No Account in WorkBench</v>
          </cell>
          <cell r="Z2100" t="str">
            <v>CONSTRUCTION</v>
          </cell>
          <cell r="AB2100" t="str">
            <v>MEX1194</v>
          </cell>
          <cell r="AD2100">
            <v>301027</v>
          </cell>
          <cell r="AE2100" t="str">
            <v>Contract</v>
          </cell>
        </row>
        <row r="2101">
          <cell r="W2101" t="str">
            <v>VIAJES BEDA, S.A. DE C.V.</v>
          </cell>
          <cell r="X2101" t="str">
            <v>Account Name from Q1 ERM File</v>
          </cell>
          <cell r="Y2101" t="str">
            <v>No Account in WorkBench</v>
          </cell>
          <cell r="Z2101" t="str">
            <v>CONSUMER SERVICES</v>
          </cell>
          <cell r="AB2101" t="str">
            <v>MEX1239</v>
          </cell>
          <cell r="AD2101">
            <v>301552</v>
          </cell>
          <cell r="AE2101" t="str">
            <v>Commercial</v>
          </cell>
        </row>
        <row r="2102">
          <cell r="W2102" t="str">
            <v>Philadelphia Insurance Company - Ceded Bonds</v>
          </cell>
          <cell r="X2102" t="str">
            <v>Account name from ERM file</v>
          </cell>
          <cell r="Y2102" t="str">
            <v>Program - Do Not Score</v>
          </cell>
          <cell r="Z2102" t="str">
            <v>CONSTRUCTION</v>
          </cell>
          <cell r="AB2102">
            <v>184432</v>
          </cell>
          <cell r="AC2102" t="str">
            <v>None - Private</v>
          </cell>
          <cell r="AD2102">
            <v>184432</v>
          </cell>
          <cell r="AF2102" t="str">
            <v>Engineering &amp; Construction</v>
          </cell>
        </row>
        <row r="2103">
          <cell r="W2103" t="str">
            <v>Philadelphia Insurance Company - Assumed Bonds</v>
          </cell>
          <cell r="X2103" t="str">
            <v>Account name from ERM file</v>
          </cell>
          <cell r="Y2103" t="str">
            <v>Program - Do Not Score</v>
          </cell>
          <cell r="Z2103" t="str">
            <v>CONSTRUCTION</v>
          </cell>
          <cell r="AB2103">
            <v>200243</v>
          </cell>
          <cell r="AC2103" t="str">
            <v>None - Private</v>
          </cell>
          <cell r="AD2103">
            <v>200243</v>
          </cell>
          <cell r="AF2103" t="str">
            <v>Engineering &amp; Construction</v>
          </cell>
        </row>
        <row r="2104">
          <cell r="W2104" t="str">
            <v>Developer Surety (Tarion)</v>
          </cell>
          <cell r="X2104" t="str">
            <v>Account name from ERM file</v>
          </cell>
          <cell r="Y2104" t="str">
            <v>Program - Do Not Score</v>
          </cell>
          <cell r="Z2104" t="str">
            <v>REAL ESTATE</v>
          </cell>
          <cell r="AB2104" t="str">
            <v>CAN1152</v>
          </cell>
          <cell r="AC2104" t="str">
            <v>None - Private</v>
          </cell>
          <cell r="AD2104">
            <v>300586</v>
          </cell>
          <cell r="AF2104" t="str">
            <v>Real Estate &amp; REITs</v>
          </cell>
        </row>
        <row r="2105">
          <cell r="V2105">
            <v>116435</v>
          </cell>
          <cell r="W2105" t="str">
            <v>The Guarantee Company of North America</v>
          </cell>
          <cell r="X2105" t="str">
            <v>Account Name from Q1 ERM File</v>
          </cell>
          <cell r="Y2105" t="str">
            <v>Program - Do Not Score</v>
          </cell>
          <cell r="Z2105" t="str">
            <v>CONSTRUCTION</v>
          </cell>
          <cell r="AB2105">
            <v>116435</v>
          </cell>
          <cell r="AD2105">
            <v>116435</v>
          </cell>
          <cell r="AE2105" t="str">
            <v>Specialty Contract</v>
          </cell>
        </row>
        <row r="2106">
          <cell r="T2106">
            <v>685057921</v>
          </cell>
          <cell r="U2106" t="str">
            <v>ConAgra Inc.</v>
          </cell>
          <cell r="V2106">
            <v>4</v>
          </cell>
          <cell r="W2106" t="str">
            <v>ConAgra Inc.</v>
          </cell>
          <cell r="X2106" t="str">
            <v>Existing Principal</v>
          </cell>
          <cell r="Y2106" t="str">
            <v>Public - Do Not Score</v>
          </cell>
          <cell r="Z2106" t="str">
            <v/>
          </cell>
          <cell r="AA2106" t="str">
            <v>United States</v>
          </cell>
          <cell r="AB2106">
            <v>4</v>
          </cell>
          <cell r="AE2106" t="str">
            <v>Core Commercial</v>
          </cell>
        </row>
        <row r="2107">
          <cell r="T2107">
            <v>596321812</v>
          </cell>
          <cell r="U2107" t="str">
            <v>Meritor Inc.</v>
          </cell>
          <cell r="V2107">
            <v>5</v>
          </cell>
          <cell r="W2107" t="str">
            <v>Meritor, Inc.</v>
          </cell>
          <cell r="X2107" t="str">
            <v>Existing Principal</v>
          </cell>
          <cell r="Y2107" t="str">
            <v>Public - Do Not Score</v>
          </cell>
          <cell r="Z2107" t="str">
            <v>AUTOMOTIVE</v>
          </cell>
          <cell r="AA2107" t="str">
            <v>United States</v>
          </cell>
          <cell r="AB2107">
            <v>5</v>
          </cell>
          <cell r="AC2107" t="str">
            <v>N03907</v>
          </cell>
          <cell r="AD2107">
            <v>5</v>
          </cell>
          <cell r="AE2107" t="str">
            <v>Core Commercial</v>
          </cell>
          <cell r="AF2107" t="str">
            <v>Automotive / Auto Parts MFG</v>
          </cell>
        </row>
        <row r="2108">
          <cell r="T2108">
            <v>746530312</v>
          </cell>
          <cell r="U2108" t="str">
            <v>International Game Technology PLC</v>
          </cell>
          <cell r="V2108">
            <v>7</v>
          </cell>
          <cell r="W2108" t="str">
            <v>International Game Technology plc</v>
          </cell>
          <cell r="X2108" t="str">
            <v>Existing Principal</v>
          </cell>
          <cell r="Y2108" t="str">
            <v>Public - Do Not Score</v>
          </cell>
          <cell r="Z2108" t="str">
            <v>ENTERTAINMENT &amp; LEISURE</v>
          </cell>
          <cell r="AA2108" t="str">
            <v>Italy</v>
          </cell>
          <cell r="AB2108">
            <v>7</v>
          </cell>
          <cell r="AC2108" t="str">
            <v>W28455</v>
          </cell>
          <cell r="AD2108">
            <v>7</v>
          </cell>
          <cell r="AE2108" t="str">
            <v>Core Commercial</v>
          </cell>
          <cell r="AF2108" t="str">
            <v>Hospitality &amp; Gaming</v>
          </cell>
        </row>
        <row r="2109">
          <cell r="T2109">
            <v>175035421</v>
          </cell>
          <cell r="U2109" t="str">
            <v>AGREX, INC.</v>
          </cell>
          <cell r="V2109">
            <v>30784</v>
          </cell>
          <cell r="W2109" t="str">
            <v>AGREX, INC.</v>
          </cell>
          <cell r="X2109" t="str">
            <v>Existing Principal</v>
          </cell>
          <cell r="Y2109" t="str">
            <v>Public - Do Not Score</v>
          </cell>
          <cell r="Z2109" t="str">
            <v>BUSINESS SERVICES</v>
          </cell>
          <cell r="AA2109" t="str">
            <v>United States</v>
          </cell>
          <cell r="AB2109">
            <v>30784</v>
          </cell>
          <cell r="AC2109" t="str">
            <v>W31195</v>
          </cell>
          <cell r="AD2109">
            <v>30784</v>
          </cell>
          <cell r="AE2109" t="str">
            <v>Commercial Transactional</v>
          </cell>
          <cell r="AF2109" t="str">
            <v>Business Services</v>
          </cell>
        </row>
        <row r="2110">
          <cell r="T2110">
            <v>966403312</v>
          </cell>
          <cell r="U2110" t="str">
            <v>GTECH S.p.A.</v>
          </cell>
          <cell r="V2110">
            <v>7</v>
          </cell>
          <cell r="W2110" t="str">
            <v>International Game Technology plc</v>
          </cell>
          <cell r="X2110" t="str">
            <v>Existing Principal</v>
          </cell>
          <cell r="Y2110" t="str">
            <v>Public - Do Not Score</v>
          </cell>
          <cell r="Z2110" t="str">
            <v>ENTERTAINMENT &amp; LEISURE</v>
          </cell>
          <cell r="AA2110" t="str">
            <v>United States</v>
          </cell>
          <cell r="AB2110">
            <v>7</v>
          </cell>
          <cell r="AC2110" t="str">
            <v>W28455</v>
          </cell>
          <cell r="AD2110">
            <v>7</v>
          </cell>
          <cell r="AE2110" t="str">
            <v>Core Commercial</v>
          </cell>
          <cell r="AF2110" t="str">
            <v>Hospitality &amp; Gaming</v>
          </cell>
        </row>
        <row r="2111">
          <cell r="T2111">
            <v>825060721</v>
          </cell>
          <cell r="U2111" t="str">
            <v>Exxon Mobil Corporation</v>
          </cell>
          <cell r="V2111">
            <v>20</v>
          </cell>
          <cell r="W2111" t="str">
            <v>Exxon Mobil Corporation</v>
          </cell>
          <cell r="X2111" t="str">
            <v>Existing Principal</v>
          </cell>
          <cell r="Y2111" t="str">
            <v>Public - Do Not Score</v>
          </cell>
          <cell r="Z2111" t="str">
            <v>OIL REFINING</v>
          </cell>
          <cell r="AA2111" t="str">
            <v>United States</v>
          </cell>
          <cell r="AB2111">
            <v>20</v>
          </cell>
          <cell r="AC2111">
            <v>302290</v>
          </cell>
          <cell r="AD2111">
            <v>20</v>
          </cell>
          <cell r="AE2111" t="str">
            <v>Core Commercial</v>
          </cell>
          <cell r="AF2111" t="str">
            <v>Oil, Gas &amp; Coal Expl/Prod</v>
          </cell>
        </row>
        <row r="2112">
          <cell r="T2112">
            <v>966403612</v>
          </cell>
          <cell r="U2112" t="str">
            <v>The ServiceMaster Company, LLC</v>
          </cell>
          <cell r="V2112">
            <v>23</v>
          </cell>
          <cell r="W2112" t="str">
            <v>ServiceMaster Global Holdings, Inc.</v>
          </cell>
          <cell r="X2112" t="str">
            <v>Existing Principal</v>
          </cell>
          <cell r="Y2112" t="str">
            <v>Public - Do Not Score</v>
          </cell>
          <cell r="Z2112" t="str">
            <v>BUSINESS SERVICES</v>
          </cell>
          <cell r="AA2112" t="str">
            <v>United States</v>
          </cell>
          <cell r="AB2112">
            <v>23</v>
          </cell>
          <cell r="AC2112" t="str">
            <v>N24900</v>
          </cell>
          <cell r="AD2112">
            <v>23</v>
          </cell>
          <cell r="AE2112" t="str">
            <v>Core Commercial</v>
          </cell>
          <cell r="AF2112" t="str">
            <v>Business Services</v>
          </cell>
        </row>
        <row r="2113">
          <cell r="T2113">
            <v>225059021</v>
          </cell>
          <cell r="U2113" t="str">
            <v>United Technologies Corporation</v>
          </cell>
          <cell r="V2113">
            <v>42</v>
          </cell>
          <cell r="W2113" t="str">
            <v>United Technologies Corporation</v>
          </cell>
          <cell r="X2113" t="str">
            <v>Existing Principal</v>
          </cell>
          <cell r="Y2113" t="str">
            <v>Public - Do Not Score</v>
          </cell>
          <cell r="Z2113" t="str">
            <v>AEROSPACE &amp; DEFENSE</v>
          </cell>
          <cell r="AA2113" t="str">
            <v>United States</v>
          </cell>
          <cell r="AB2113">
            <v>42</v>
          </cell>
          <cell r="AC2113">
            <v>913017</v>
          </cell>
          <cell r="AD2113">
            <v>42</v>
          </cell>
          <cell r="AE2113" t="str">
            <v>Core Commercial</v>
          </cell>
          <cell r="AF2113" t="str">
            <v>Aerospace / Defense</v>
          </cell>
        </row>
        <row r="2114">
          <cell r="T2114">
            <v>65057721</v>
          </cell>
          <cell r="U2114" t="str">
            <v>Tecumseh Products Company</v>
          </cell>
          <cell r="V2114">
            <v>43</v>
          </cell>
          <cell r="W2114" t="str">
            <v>Tecumseh Products Company</v>
          </cell>
          <cell r="X2114" t="str">
            <v>Existing Principal</v>
          </cell>
          <cell r="Y2114" t="str">
            <v>Public - Do Not Score</v>
          </cell>
          <cell r="Z2114" t="str">
            <v>MACHINERY &amp; EQUIPMENT</v>
          </cell>
          <cell r="AA2114" t="str">
            <v>United States</v>
          </cell>
          <cell r="AB2114">
            <v>43</v>
          </cell>
          <cell r="AC2114">
            <v>878895</v>
          </cell>
          <cell r="AD2114">
            <v>43</v>
          </cell>
          <cell r="AE2114" t="str">
            <v>Core Commercial</v>
          </cell>
          <cell r="AF2114" t="str">
            <v>Machinery &amp; Industrial</v>
          </cell>
        </row>
        <row r="2115">
          <cell r="T2115">
            <v>85338721</v>
          </cell>
          <cell r="U2115" t="str">
            <v>AT&amp;T, INC.</v>
          </cell>
          <cell r="V2115">
            <v>47</v>
          </cell>
          <cell r="W2115" t="str">
            <v>AT&amp;T Inc.</v>
          </cell>
          <cell r="X2115" t="str">
            <v>Existing Principal</v>
          </cell>
          <cell r="Y2115" t="str">
            <v>Public - Do Not Score</v>
          </cell>
          <cell r="Z2115" t="str">
            <v/>
          </cell>
          <cell r="AA2115" t="str">
            <v>United States</v>
          </cell>
          <cell r="AB2115">
            <v>47</v>
          </cell>
          <cell r="AE2115" t="str">
            <v>Core Commercial</v>
          </cell>
        </row>
        <row r="2116">
          <cell r="T2116">
            <v>475058221</v>
          </cell>
          <cell r="U2116" t="str">
            <v>Cincinnati Bell Inc.</v>
          </cell>
          <cell r="V2116">
            <v>11</v>
          </cell>
          <cell r="W2116" t="str">
            <v>Cincinnati Bell, Inc.</v>
          </cell>
          <cell r="X2116" t="str">
            <v>Existing Principal</v>
          </cell>
          <cell r="Y2116" t="str">
            <v>Public - Do Not Score</v>
          </cell>
          <cell r="Z2116" t="str">
            <v>TELEPHONE</v>
          </cell>
          <cell r="AA2116" t="str">
            <v>United States</v>
          </cell>
          <cell r="AB2116">
            <v>11</v>
          </cell>
          <cell r="AC2116">
            <v>171870</v>
          </cell>
          <cell r="AD2116">
            <v>11</v>
          </cell>
          <cell r="AE2116" t="str">
            <v>Core Commercial</v>
          </cell>
        </row>
        <row r="2117">
          <cell r="T2117">
            <v>105402212</v>
          </cell>
          <cell r="U2117" t="str">
            <v>OCCIDENTAL PETROLEUM CORPORATION</v>
          </cell>
          <cell r="V2117">
            <v>55</v>
          </cell>
          <cell r="W2117" t="str">
            <v>Occidental Petroleum Corporation</v>
          </cell>
          <cell r="X2117" t="str">
            <v>Existing Principal</v>
          </cell>
          <cell r="Y2117" t="str">
            <v>Public - Do Not Score</v>
          </cell>
          <cell r="Z2117" t="str">
            <v/>
          </cell>
          <cell r="AA2117" t="str">
            <v>United States</v>
          </cell>
          <cell r="AB2117">
            <v>55</v>
          </cell>
          <cell r="AE2117" t="str">
            <v>Core Commercial</v>
          </cell>
        </row>
        <row r="2118">
          <cell r="T2118">
            <v>856342712</v>
          </cell>
          <cell r="U2118" t="str">
            <v>MCGRAW-HILL FINANCIAL, INC</v>
          </cell>
          <cell r="V2118">
            <v>78</v>
          </cell>
          <cell r="W2118" t="str">
            <v>S&amp;P Global, Inc.</v>
          </cell>
          <cell r="X2118" t="str">
            <v>Existing Principal</v>
          </cell>
          <cell r="Y2118" t="str">
            <v>Public - Do Not Score</v>
          </cell>
          <cell r="Z2118" t="str">
            <v/>
          </cell>
          <cell r="AA2118" t="str">
            <v>United States</v>
          </cell>
          <cell r="AB2118">
            <v>78</v>
          </cell>
          <cell r="AE2118" t="str">
            <v>Core Commercial</v>
          </cell>
        </row>
        <row r="2119">
          <cell r="T2119">
            <v>395057921</v>
          </cell>
          <cell r="U2119" t="str">
            <v>Stryker Corporation</v>
          </cell>
          <cell r="V2119">
            <v>79</v>
          </cell>
          <cell r="W2119" t="str">
            <v>Stryker Corporation</v>
          </cell>
          <cell r="X2119" t="str">
            <v>Existing Principal</v>
          </cell>
          <cell r="Y2119" t="str">
            <v>Public - Do Not Score</v>
          </cell>
          <cell r="Z2119" t="str">
            <v>MEDICAL EQUIPMENT</v>
          </cell>
          <cell r="AA2119" t="str">
            <v>United States</v>
          </cell>
          <cell r="AB2119">
            <v>79</v>
          </cell>
          <cell r="AC2119">
            <v>863667</v>
          </cell>
          <cell r="AD2119">
            <v>79</v>
          </cell>
          <cell r="AE2119" t="str">
            <v>Core Commercial</v>
          </cell>
          <cell r="AF2119" t="str">
            <v>Machinery &amp; Industrial</v>
          </cell>
        </row>
        <row r="2120">
          <cell r="T2120">
            <v>705059421</v>
          </cell>
          <cell r="U2120" t="str">
            <v>Delta Air Lines Inc.</v>
          </cell>
          <cell r="V2120">
            <v>84</v>
          </cell>
          <cell r="W2120" t="str">
            <v>Delta Air Lines, Inc.</v>
          </cell>
          <cell r="X2120" t="str">
            <v>Existing Principal</v>
          </cell>
          <cell r="Y2120" t="str">
            <v>Public - Do Not Score</v>
          </cell>
          <cell r="Z2120" t="str">
            <v>AIR TRANSPORTATION</v>
          </cell>
          <cell r="AA2120" t="str">
            <v>United States</v>
          </cell>
          <cell r="AB2120">
            <v>84</v>
          </cell>
          <cell r="AC2120">
            <v>247361</v>
          </cell>
          <cell r="AD2120">
            <v>84</v>
          </cell>
          <cell r="AE2120" t="str">
            <v>Core Commercial</v>
          </cell>
          <cell r="AF2120" t="str">
            <v>Air Transport</v>
          </cell>
        </row>
        <row r="2121">
          <cell r="T2121">
            <v>425060721</v>
          </cell>
          <cell r="U2121" t="str">
            <v>CSX Corporation</v>
          </cell>
          <cell r="V2121">
            <v>85</v>
          </cell>
          <cell r="W2121" t="str">
            <v>CSX Corporation</v>
          </cell>
          <cell r="X2121" t="str">
            <v>Existing Principal</v>
          </cell>
          <cell r="Y2121" t="str">
            <v>Public - Do Not Score</v>
          </cell>
          <cell r="Z2121" t="str">
            <v/>
          </cell>
          <cell r="AA2121" t="str">
            <v>United States</v>
          </cell>
          <cell r="AB2121">
            <v>85</v>
          </cell>
          <cell r="AE2121" t="str">
            <v>Core Commercial</v>
          </cell>
        </row>
        <row r="2122">
          <cell r="T2122">
            <v>705061321</v>
          </cell>
          <cell r="U2122" t="str">
            <v>Universal Health Services, Inc.</v>
          </cell>
          <cell r="V2122">
            <v>53</v>
          </cell>
          <cell r="W2122" t="str">
            <v>Universal Health Services, Inc.</v>
          </cell>
          <cell r="X2122" t="str">
            <v>Existing Principal</v>
          </cell>
          <cell r="Y2122" t="str">
            <v>Public - Do Not Score</v>
          </cell>
          <cell r="Z2122" t="str">
            <v>MEDICAL SERVICES</v>
          </cell>
          <cell r="AA2122" t="str">
            <v>United States</v>
          </cell>
          <cell r="AB2122">
            <v>53</v>
          </cell>
          <cell r="AC2122">
            <v>913903</v>
          </cell>
          <cell r="AD2122">
            <v>53</v>
          </cell>
          <cell r="AE2122" t="str">
            <v>Core Commercial</v>
          </cell>
        </row>
        <row r="2123">
          <cell r="T2123">
            <v>735058421</v>
          </cell>
          <cell r="U2123" t="str">
            <v>American Electric Power Co. Inc.</v>
          </cell>
          <cell r="V2123">
            <v>115</v>
          </cell>
          <cell r="W2123" t="str">
            <v>American Electric Power Co. Inc.</v>
          </cell>
          <cell r="X2123" t="str">
            <v>Existing Principal</v>
          </cell>
          <cell r="Y2123" t="str">
            <v>Public - Do Not Score</v>
          </cell>
          <cell r="Z2123" t="str">
            <v/>
          </cell>
          <cell r="AA2123" t="str">
            <v>United States</v>
          </cell>
          <cell r="AB2123">
            <v>115</v>
          </cell>
          <cell r="AE2123" t="str">
            <v>Core Commercial</v>
          </cell>
        </row>
        <row r="2124">
          <cell r="T2124">
            <v>966404112</v>
          </cell>
          <cell r="U2124" t="str">
            <v>Nabors Industries, Inc.</v>
          </cell>
          <cell r="V2124">
            <v>117</v>
          </cell>
          <cell r="W2124" t="str">
            <v>Nabors Industries, Inc.</v>
          </cell>
          <cell r="X2124" t="str">
            <v>Existing Principal</v>
          </cell>
          <cell r="Y2124" t="str">
            <v>Public - Do Not Score</v>
          </cell>
          <cell r="Z2124" t="str">
            <v>OIL, GAS &amp; COAL EXPL/PROD</v>
          </cell>
          <cell r="AA2124" t="str">
            <v>United States</v>
          </cell>
          <cell r="AB2124">
            <v>117</v>
          </cell>
          <cell r="AC2124">
            <v>35053</v>
          </cell>
          <cell r="AD2124">
            <v>117</v>
          </cell>
          <cell r="AE2124" t="str">
            <v>Core Commercial</v>
          </cell>
          <cell r="AF2124" t="str">
            <v>Oil, Gas &amp; Coal Expl/Prod</v>
          </cell>
        </row>
        <row r="2125">
          <cell r="T2125">
            <v>415058121</v>
          </cell>
          <cell r="U2125" t="str">
            <v>Rockwell Automation</v>
          </cell>
          <cell r="V2125">
            <v>119</v>
          </cell>
          <cell r="W2125" t="str">
            <v>Rockwell Automation</v>
          </cell>
          <cell r="X2125" t="str">
            <v>Existing Principal</v>
          </cell>
          <cell r="Y2125" t="str">
            <v>Public - Do Not Score</v>
          </cell>
          <cell r="Z2125" t="str">
            <v>ELECTRICAL EQUIPMENT</v>
          </cell>
          <cell r="AA2125" t="str">
            <v>United States</v>
          </cell>
          <cell r="AB2125">
            <v>119</v>
          </cell>
          <cell r="AC2125">
            <v>774347</v>
          </cell>
          <cell r="AD2125">
            <v>119</v>
          </cell>
          <cell r="AE2125" t="str">
            <v>Core Commercial</v>
          </cell>
          <cell r="AF2125" t="str">
            <v>Electronics &amp; Semiconductor</v>
          </cell>
        </row>
        <row r="2126">
          <cell r="T2126">
            <v>966404212</v>
          </cell>
          <cell r="U2126" t="str">
            <v>United Continental Holdings, Inc.</v>
          </cell>
          <cell r="V2126">
            <v>126</v>
          </cell>
          <cell r="W2126" t="str">
            <v>United Continental Holdings, Inc.</v>
          </cell>
          <cell r="X2126" t="str">
            <v>Existing Principal</v>
          </cell>
          <cell r="Y2126" t="str">
            <v>Public - Do Not Score</v>
          </cell>
          <cell r="Z2126" t="str">
            <v/>
          </cell>
          <cell r="AA2126" t="str">
            <v>United States</v>
          </cell>
          <cell r="AB2126">
            <v>126</v>
          </cell>
          <cell r="AE2126" t="str">
            <v>Core Commercial</v>
          </cell>
        </row>
        <row r="2127">
          <cell r="T2127">
            <v>135076221</v>
          </cell>
          <cell r="U2127" t="str">
            <v>Newmont Mining Corporation</v>
          </cell>
          <cell r="V2127">
            <v>133</v>
          </cell>
          <cell r="W2127" t="str">
            <v>Newmont Mining Corporation</v>
          </cell>
          <cell r="X2127" t="str">
            <v>Existing Principal</v>
          </cell>
          <cell r="Y2127" t="str">
            <v>Public - Do Not Score</v>
          </cell>
          <cell r="Z2127" t="str">
            <v>MINING</v>
          </cell>
          <cell r="AA2127" t="str">
            <v>United States</v>
          </cell>
          <cell r="AB2127">
            <v>133</v>
          </cell>
          <cell r="AC2127">
            <v>651639</v>
          </cell>
          <cell r="AD2127">
            <v>133</v>
          </cell>
          <cell r="AE2127" t="str">
            <v>Core Commercial</v>
          </cell>
          <cell r="AF2127" t="str">
            <v>Metals &amp; Mining Industry</v>
          </cell>
        </row>
        <row r="2128">
          <cell r="T2128">
            <v>966404412</v>
          </cell>
          <cell r="U2128" t="str">
            <v>HCA Holdings, Inc.</v>
          </cell>
          <cell r="V2128">
            <v>135</v>
          </cell>
          <cell r="W2128" t="str">
            <v>HCA Holdings, Inc.</v>
          </cell>
          <cell r="X2128" t="str">
            <v>Existing Principal</v>
          </cell>
          <cell r="Y2128" t="str">
            <v>Public - Do Not Score</v>
          </cell>
          <cell r="Z2128" t="str">
            <v>MEDICAL SERVICES</v>
          </cell>
          <cell r="AA2128" t="str">
            <v>United States</v>
          </cell>
          <cell r="AB2128">
            <v>135</v>
          </cell>
          <cell r="AC2128">
            <v>363233</v>
          </cell>
          <cell r="AD2128">
            <v>135</v>
          </cell>
          <cell r="AE2128" t="str">
            <v>Core Commercial</v>
          </cell>
          <cell r="AF2128" t="str">
            <v>Hospital &amp; Medical Services</v>
          </cell>
        </row>
        <row r="2129">
          <cell r="T2129">
            <v>965061821</v>
          </cell>
          <cell r="U2129" t="str">
            <v>J. B. Hunt Transport, Inc.</v>
          </cell>
          <cell r="V2129">
            <v>114</v>
          </cell>
          <cell r="W2129" t="str">
            <v>J. B. Hunt Transport Services, Inc.</v>
          </cell>
          <cell r="X2129" t="str">
            <v>Existing Principal</v>
          </cell>
          <cell r="Y2129" t="str">
            <v>Public - Do Not Score</v>
          </cell>
          <cell r="Z2129" t="str">
            <v>TRUCKING</v>
          </cell>
          <cell r="AA2129" t="str">
            <v>United States</v>
          </cell>
          <cell r="AB2129">
            <v>114</v>
          </cell>
          <cell r="AC2129">
            <v>445658</v>
          </cell>
          <cell r="AD2129">
            <v>114</v>
          </cell>
          <cell r="AE2129" t="str">
            <v>Core Commercial</v>
          </cell>
          <cell r="AF2129" t="str">
            <v>Rail, Trucking &amp; Transport Services</v>
          </cell>
        </row>
        <row r="2130">
          <cell r="T2130">
            <v>885057521</v>
          </cell>
          <cell r="U2130" t="str">
            <v>Textron Inc.</v>
          </cell>
          <cell r="V2130">
            <v>153</v>
          </cell>
          <cell r="W2130" t="str">
            <v>Textron Inc.</v>
          </cell>
          <cell r="X2130" t="str">
            <v>Existing Principal</v>
          </cell>
          <cell r="Y2130" t="str">
            <v>Public - Do Not Score</v>
          </cell>
          <cell r="Z2130" t="str">
            <v>AEROSPACE &amp; DEFENSE</v>
          </cell>
          <cell r="AA2130" t="str">
            <v>United States</v>
          </cell>
          <cell r="AB2130">
            <v>153</v>
          </cell>
          <cell r="AC2130" t="str">
            <v>88320A</v>
          </cell>
          <cell r="AD2130">
            <v>153</v>
          </cell>
          <cell r="AE2130" t="str">
            <v>Core Commercial</v>
          </cell>
          <cell r="AF2130" t="str">
            <v>Aerospace / Defense</v>
          </cell>
        </row>
        <row r="2131">
          <cell r="T2131">
            <v>385061721</v>
          </cell>
          <cell r="U2131" t="str">
            <v>Entergy Corporation</v>
          </cell>
          <cell r="V2131">
            <v>154</v>
          </cell>
          <cell r="W2131" t="str">
            <v>Entergy Corporation</v>
          </cell>
          <cell r="X2131" t="str">
            <v>Existing Principal</v>
          </cell>
          <cell r="Y2131" t="str">
            <v>Public - Do Not Score</v>
          </cell>
          <cell r="Z2131" t="str">
            <v/>
          </cell>
          <cell r="AA2131" t="str">
            <v>United States</v>
          </cell>
          <cell r="AB2131">
            <v>154</v>
          </cell>
          <cell r="AE2131" t="str">
            <v>Core Commercial</v>
          </cell>
        </row>
        <row r="2132">
          <cell r="T2132">
            <v>65061821</v>
          </cell>
          <cell r="U2132" t="str">
            <v>Tyson Foods, Inc.</v>
          </cell>
          <cell r="V2132">
            <v>155</v>
          </cell>
          <cell r="W2132" t="str">
            <v>Tyson Foods, Inc.</v>
          </cell>
          <cell r="X2132" t="str">
            <v>Existing Principal</v>
          </cell>
          <cell r="Y2132" t="str">
            <v>Public - Do Not Score</v>
          </cell>
          <cell r="Z2132" t="str">
            <v>FOOD &amp; BEVERAGE</v>
          </cell>
          <cell r="AA2132" t="str">
            <v>United States</v>
          </cell>
          <cell r="AB2132">
            <v>155</v>
          </cell>
          <cell r="AC2132">
            <v>902494</v>
          </cell>
          <cell r="AD2132">
            <v>155</v>
          </cell>
          <cell r="AE2132" t="str">
            <v>Core Commercial</v>
          </cell>
          <cell r="AF2132" t="str">
            <v>Food Processing &amp; Distribution</v>
          </cell>
        </row>
        <row r="2133">
          <cell r="T2133">
            <v>235075221</v>
          </cell>
          <cell r="U2133" t="str">
            <v>Energy Systems Group, LLC</v>
          </cell>
          <cell r="V2133">
            <v>158</v>
          </cell>
          <cell r="W2133" t="str">
            <v>Energy Systems Group, LLC</v>
          </cell>
          <cell r="X2133" t="str">
            <v>Existing Principal</v>
          </cell>
          <cell r="Y2133" t="str">
            <v>Public - Do Not Score</v>
          </cell>
          <cell r="Z2133" t="str">
            <v>UTILITIES, GAS</v>
          </cell>
          <cell r="AA2133" t="str">
            <v>United States</v>
          </cell>
          <cell r="AB2133">
            <v>158</v>
          </cell>
          <cell r="AC2133">
            <v>454707</v>
          </cell>
          <cell r="AD2133">
            <v>158</v>
          </cell>
          <cell r="AE2133" t="str">
            <v>Specialty Contract</v>
          </cell>
          <cell r="AF2133" t="str">
            <v>Electric, Gas &amp; Water Utilities</v>
          </cell>
        </row>
        <row r="2134">
          <cell r="T2134">
            <v>935057021</v>
          </cell>
          <cell r="U2134" t="str">
            <v>Universal Technical Institute, Inc.</v>
          </cell>
          <cell r="V2134">
            <v>191</v>
          </cell>
          <cell r="W2134" t="str">
            <v>Universal Technical Institute, Inc.</v>
          </cell>
          <cell r="X2134" t="str">
            <v>Existing Principal</v>
          </cell>
          <cell r="Y2134" t="str">
            <v>Public - Do Not Score</v>
          </cell>
          <cell r="Z2134" t="str">
            <v>CONSUMER SERVICES</v>
          </cell>
          <cell r="AA2134" t="str">
            <v>United States</v>
          </cell>
          <cell r="AB2134">
            <v>191</v>
          </cell>
          <cell r="AC2134" t="str">
            <v>N09942</v>
          </cell>
          <cell r="AD2134">
            <v>191</v>
          </cell>
          <cell r="AE2134" t="str">
            <v>Core Commercial</v>
          </cell>
          <cell r="AF2134" t="str">
            <v>Retail</v>
          </cell>
        </row>
        <row r="2135">
          <cell r="T2135">
            <v>35061421</v>
          </cell>
          <cell r="U2135" t="str">
            <v>ACE Limited</v>
          </cell>
          <cell r="V2135">
            <v>192</v>
          </cell>
          <cell r="W2135" t="str">
            <v>Chubb Limited (FKA ACE Limited)</v>
          </cell>
          <cell r="X2135" t="str">
            <v>Existing Principal</v>
          </cell>
          <cell r="Y2135" t="str">
            <v>Public - Do Not Score</v>
          </cell>
          <cell r="Z2135" t="str">
            <v>INSURANCE - PROP/CAS/HEALTH</v>
          </cell>
          <cell r="AA2135" t="str">
            <v>United States</v>
          </cell>
          <cell r="AB2135">
            <v>192</v>
          </cell>
          <cell r="AC2135" t="str">
            <v>G0070K</v>
          </cell>
          <cell r="AD2135">
            <v>192</v>
          </cell>
          <cell r="AE2135" t="str">
            <v>Core Commercial</v>
          </cell>
          <cell r="AF2135" t="str">
            <v>Insurance &amp; Financial Services</v>
          </cell>
        </row>
        <row r="2136">
          <cell r="T2136">
            <v>755058521</v>
          </cell>
          <cell r="U2136" t="str">
            <v>Thor Industries</v>
          </cell>
          <cell r="V2136">
            <v>239</v>
          </cell>
          <cell r="W2136" t="str">
            <v>Thor Industries</v>
          </cell>
          <cell r="X2136" t="str">
            <v>Existing Principal</v>
          </cell>
          <cell r="Y2136" t="str">
            <v>Public - Do Not Score</v>
          </cell>
          <cell r="Z2136" t="str">
            <v>AUTOMOTIVE</v>
          </cell>
          <cell r="AA2136" t="str">
            <v>United States</v>
          </cell>
          <cell r="AB2136">
            <v>239</v>
          </cell>
          <cell r="AC2136">
            <v>885160</v>
          </cell>
          <cell r="AD2136">
            <v>239</v>
          </cell>
          <cell r="AE2136" t="str">
            <v>Core Commercial</v>
          </cell>
          <cell r="AF2136" t="str">
            <v>Automotive / Auto Parts MFG</v>
          </cell>
        </row>
        <row r="2137">
          <cell r="T2137">
            <v>915061721</v>
          </cell>
          <cell r="U2137" t="str">
            <v>Murphy Oil Corporation</v>
          </cell>
          <cell r="V2137">
            <v>275</v>
          </cell>
          <cell r="W2137" t="str">
            <v>Murphy Oil Corporation</v>
          </cell>
          <cell r="X2137" t="str">
            <v>Existing Principal</v>
          </cell>
          <cell r="Y2137" t="str">
            <v>Public - Do Not Score</v>
          </cell>
          <cell r="Z2137" t="str">
            <v>OIL REFINING</v>
          </cell>
          <cell r="AA2137" t="str">
            <v>United States</v>
          </cell>
          <cell r="AB2137">
            <v>275</v>
          </cell>
          <cell r="AC2137">
            <v>626717</v>
          </cell>
          <cell r="AD2137">
            <v>275</v>
          </cell>
          <cell r="AE2137" t="str">
            <v>Core Commercial</v>
          </cell>
        </row>
        <row r="2138">
          <cell r="T2138">
            <v>555252121</v>
          </cell>
          <cell r="U2138" t="str">
            <v>A.O. Smith Corp.</v>
          </cell>
          <cell r="V2138">
            <v>279</v>
          </cell>
          <cell r="W2138" t="str">
            <v>A.O. SMITH CORP.</v>
          </cell>
          <cell r="X2138" t="str">
            <v>Existing Principal</v>
          </cell>
          <cell r="Y2138" t="str">
            <v>Public - Do Not Score</v>
          </cell>
          <cell r="Z2138" t="str">
            <v>FURNITURE &amp; APPLIANCES</v>
          </cell>
          <cell r="AA2138" t="str">
            <v>United States</v>
          </cell>
          <cell r="AB2138">
            <v>279</v>
          </cell>
          <cell r="AC2138">
            <v>831865</v>
          </cell>
          <cell r="AD2138">
            <v>279</v>
          </cell>
          <cell r="AE2138" t="str">
            <v>Core Commercial</v>
          </cell>
          <cell r="AF2138" t="str">
            <v>Retail</v>
          </cell>
        </row>
        <row r="2139">
          <cell r="T2139">
            <v>855057121</v>
          </cell>
          <cell r="U2139" t="str">
            <v>International Business Machines Corporation</v>
          </cell>
          <cell r="V2139">
            <v>346</v>
          </cell>
          <cell r="W2139" t="str">
            <v>International Business Machines Corporation</v>
          </cell>
          <cell r="X2139" t="str">
            <v>Existing Principal</v>
          </cell>
          <cell r="Y2139" t="str">
            <v>Public - Do Not Score</v>
          </cell>
          <cell r="Z2139" t="str">
            <v>BUSINESS SERVICES</v>
          </cell>
          <cell r="AA2139" t="str">
            <v>United States</v>
          </cell>
          <cell r="AB2139">
            <v>346</v>
          </cell>
          <cell r="AC2139">
            <v>459200</v>
          </cell>
          <cell r="AD2139">
            <v>346</v>
          </cell>
          <cell r="AE2139" t="str">
            <v>Core Commercial</v>
          </cell>
          <cell r="AF2139" t="str">
            <v>Business Services</v>
          </cell>
        </row>
        <row r="2140">
          <cell r="T2140">
            <v>325061721</v>
          </cell>
          <cell r="U2140" t="str">
            <v>Commercial Metals Company</v>
          </cell>
          <cell r="V2140">
            <v>464</v>
          </cell>
          <cell r="W2140" t="str">
            <v>Commercial Metals Company</v>
          </cell>
          <cell r="X2140" t="str">
            <v>Existing Principal</v>
          </cell>
          <cell r="Y2140" t="str">
            <v>Public - Do Not Score</v>
          </cell>
          <cell r="Z2140" t="str">
            <v>STEEL &amp; METAL PRODUCTS</v>
          </cell>
          <cell r="AA2140" t="str">
            <v>United States</v>
          </cell>
          <cell r="AB2140">
            <v>464</v>
          </cell>
          <cell r="AC2140">
            <v>201723</v>
          </cell>
          <cell r="AD2140">
            <v>464</v>
          </cell>
          <cell r="AE2140" t="str">
            <v>Specialty Contract</v>
          </cell>
          <cell r="AF2140" t="str">
            <v>Steel &amp; Metals Manufacturing</v>
          </cell>
        </row>
        <row r="2141">
          <cell r="T2141">
            <v>885403621</v>
          </cell>
          <cell r="U2141" t="str">
            <v>Ashland Inc.</v>
          </cell>
          <cell r="V2141">
            <v>511</v>
          </cell>
          <cell r="W2141" t="str">
            <v>Ashland Inc.</v>
          </cell>
          <cell r="X2141" t="str">
            <v>Existing Principal</v>
          </cell>
          <cell r="Y2141" t="str">
            <v>Public - Do Not Score</v>
          </cell>
          <cell r="Z2141" t="str">
            <v>CHEMICALS</v>
          </cell>
          <cell r="AA2141" t="str">
            <v>United States</v>
          </cell>
          <cell r="AB2141">
            <v>511</v>
          </cell>
          <cell r="AC2141">
            <v>44540</v>
          </cell>
          <cell r="AD2141">
            <v>511</v>
          </cell>
          <cell r="AE2141" t="str">
            <v>Core Commercial</v>
          </cell>
          <cell r="AF2141" t="str">
            <v>Chemical Industry</v>
          </cell>
        </row>
        <row r="2142">
          <cell r="T2142">
            <v>335062221</v>
          </cell>
          <cell r="U2142" t="str">
            <v>MDU Resources Group, Inc.</v>
          </cell>
          <cell r="V2142">
            <v>512</v>
          </cell>
          <cell r="W2142" t="str">
            <v>MDU Resources Group, Inc.</v>
          </cell>
          <cell r="X2142" t="str">
            <v>Existing Principal</v>
          </cell>
          <cell r="Y2142" t="str">
            <v>Public - Do Not Score</v>
          </cell>
          <cell r="Z2142" t="str">
            <v>UTILITIES, GAS</v>
          </cell>
          <cell r="AA2142" t="str">
            <v>United States</v>
          </cell>
          <cell r="AB2142">
            <v>512</v>
          </cell>
          <cell r="AC2142">
            <v>552690</v>
          </cell>
          <cell r="AD2142">
            <v>512</v>
          </cell>
          <cell r="AE2142" t="str">
            <v>Specialty Contract</v>
          </cell>
          <cell r="AF2142" t="str">
            <v>Electric, Gas &amp; Water Utilities</v>
          </cell>
        </row>
        <row r="2143">
          <cell r="T2143">
            <v>385057921</v>
          </cell>
          <cell r="U2143" t="str">
            <v>L. B. Foster Company, Inc.</v>
          </cell>
          <cell r="V2143">
            <v>547</v>
          </cell>
          <cell r="W2143" t="str">
            <v>L. B. Foster Company, Inc.</v>
          </cell>
          <cell r="X2143" t="str">
            <v>Existing Principal</v>
          </cell>
          <cell r="Y2143" t="str">
            <v>Public - Do Not Score</v>
          </cell>
          <cell r="Z2143" t="str">
            <v>BUSINESS PRODUCTS WHSL</v>
          </cell>
          <cell r="AA2143" t="str">
            <v>United States</v>
          </cell>
          <cell r="AB2143">
            <v>547</v>
          </cell>
          <cell r="AC2143">
            <v>350060</v>
          </cell>
          <cell r="AD2143">
            <v>547</v>
          </cell>
          <cell r="AE2143" t="str">
            <v>Core Commercial</v>
          </cell>
          <cell r="AF2143" t="str">
            <v>Retail</v>
          </cell>
        </row>
        <row r="2144">
          <cell r="T2144">
            <v>665055621</v>
          </cell>
          <cell r="U2144" t="str">
            <v>Apogee Enterprises, Inc.</v>
          </cell>
          <cell r="V2144">
            <v>1182</v>
          </cell>
          <cell r="W2144" t="str">
            <v>Apogee Enterprises, Inc.</v>
          </cell>
          <cell r="X2144" t="str">
            <v>Existing Principal</v>
          </cell>
          <cell r="Y2144" t="str">
            <v>Public - Do Not Score</v>
          </cell>
          <cell r="Z2144" t="str">
            <v>CONSUMER DURABLES</v>
          </cell>
          <cell r="AA2144" t="str">
            <v>United States</v>
          </cell>
          <cell r="AB2144">
            <v>1182</v>
          </cell>
          <cell r="AC2144">
            <v>37598</v>
          </cell>
          <cell r="AD2144">
            <v>1182</v>
          </cell>
          <cell r="AE2144" t="str">
            <v>Specialty Contract</v>
          </cell>
          <cell r="AF2144" t="str">
            <v>Retail</v>
          </cell>
        </row>
        <row r="2145">
          <cell r="T2145">
            <v>185062021</v>
          </cell>
          <cell r="U2145" t="str">
            <v>Key Energy Services, Inc.</v>
          </cell>
          <cell r="V2145">
            <v>17674</v>
          </cell>
          <cell r="W2145" t="str">
            <v>Key Energy Services, Inc.</v>
          </cell>
          <cell r="X2145" t="str">
            <v>Existing Principal</v>
          </cell>
          <cell r="Y2145" t="str">
            <v>Public - Do Not Score</v>
          </cell>
          <cell r="Z2145" t="str">
            <v>OIL, GAS &amp; COAL EXPL/PROD</v>
          </cell>
          <cell r="AA2145" t="str">
            <v>United States</v>
          </cell>
          <cell r="AB2145">
            <v>17674</v>
          </cell>
          <cell r="AC2145">
            <v>984777</v>
          </cell>
          <cell r="AD2145">
            <v>17674</v>
          </cell>
          <cell r="AE2145" t="str">
            <v>Core Commercial</v>
          </cell>
          <cell r="AF2145" t="str">
            <v>Oil, Gas &amp; Coal Expl/Prod</v>
          </cell>
        </row>
        <row r="2146">
          <cell r="T2146">
            <v>966407512</v>
          </cell>
          <cell r="U2146" t="str">
            <v>POTASH CORPORATION</v>
          </cell>
          <cell r="V2146">
            <v>17798</v>
          </cell>
          <cell r="W2146" t="str">
            <v>POTASH CORPORATION</v>
          </cell>
          <cell r="X2146" t="str">
            <v>Existing Principal</v>
          </cell>
          <cell r="Y2146" t="str">
            <v>Public - Do Not Score</v>
          </cell>
          <cell r="Z2146" t="str">
            <v>CHEMICALS</v>
          </cell>
          <cell r="AA2146" t="str">
            <v>Canada</v>
          </cell>
          <cell r="AB2146">
            <v>17798</v>
          </cell>
          <cell r="AC2146" t="str">
            <v>B00145</v>
          </cell>
          <cell r="AD2146">
            <v>17798</v>
          </cell>
          <cell r="AE2146" t="str">
            <v>Core Commercial</v>
          </cell>
          <cell r="AF2146" t="str">
            <v>Chemical Industry</v>
          </cell>
        </row>
        <row r="2147">
          <cell r="T2147">
            <v>819199132</v>
          </cell>
          <cell r="U2147" t="str">
            <v>CAF BRASIL INDUSTRIA E COMERCIO S.A</v>
          </cell>
          <cell r="V2147">
            <v>193347</v>
          </cell>
          <cell r="W2147" t="str">
            <v>CAF BRASIL INDUSTRIA E COMERCIO S.A</v>
          </cell>
          <cell r="X2147" t="str">
            <v>Existing Principal</v>
          </cell>
          <cell r="Y2147" t="str">
            <v>Public - Do Not Score</v>
          </cell>
          <cell r="Z2147" t="str">
            <v>TRANSPORTATION EQUIPMENT</v>
          </cell>
          <cell r="AA2147" t="str">
            <v>Brazil</v>
          </cell>
          <cell r="AB2147">
            <v>20072</v>
          </cell>
          <cell r="AC2147" t="str">
            <v>G11616</v>
          </cell>
          <cell r="AE2147" t="str">
            <v>Specialty Commercial</v>
          </cell>
          <cell r="AF2147" t="str">
            <v>Automotive / Auto Parts MFG</v>
          </cell>
        </row>
        <row r="2148">
          <cell r="T2148">
            <v>379267432</v>
          </cell>
          <cell r="U2148" t="str">
            <v>CAF S.A.</v>
          </cell>
          <cell r="V2148">
            <v>195933</v>
          </cell>
          <cell r="W2148" t="str">
            <v>CAF S.A</v>
          </cell>
          <cell r="X2148" t="str">
            <v>Existing Principal</v>
          </cell>
          <cell r="Y2148" t="str">
            <v>Public - Do Not Score</v>
          </cell>
          <cell r="Z2148" t="str">
            <v>TRANSPORTATION EQUIPMENT</v>
          </cell>
          <cell r="AA2148" t="str">
            <v>Spain</v>
          </cell>
          <cell r="AB2148" t="str">
            <v>EU1017</v>
          </cell>
          <cell r="AC2148" t="str">
            <v>G11616</v>
          </cell>
          <cell r="AD2148">
            <v>20072</v>
          </cell>
          <cell r="AE2148" t="str">
            <v>Specialty Contract</v>
          </cell>
          <cell r="AF2148" t="str">
            <v>Machinery &amp; Industrial</v>
          </cell>
        </row>
        <row r="2149">
          <cell r="T2149">
            <v>966408612</v>
          </cell>
          <cell r="U2149" t="str">
            <v>CAF (Construcciones y Auxiliar de Ferrocarril)</v>
          </cell>
          <cell r="V2149">
            <v>20072</v>
          </cell>
          <cell r="W2149" t="str">
            <v>CAF (Construcciones y Auxiliar de Ferrocarril)</v>
          </cell>
          <cell r="X2149" t="str">
            <v>Existing Principal</v>
          </cell>
          <cell r="Y2149" t="str">
            <v>Public - Do Not Score</v>
          </cell>
          <cell r="Z2149" t="str">
            <v>TRANSPORTATION EQUIPMENT</v>
          </cell>
          <cell r="AA2149" t="str">
            <v>Spain</v>
          </cell>
          <cell r="AB2149">
            <v>20072</v>
          </cell>
          <cell r="AC2149" t="str">
            <v>G11616</v>
          </cell>
          <cell r="AD2149">
            <v>20072</v>
          </cell>
          <cell r="AE2149" t="str">
            <v>Specialty Commercial</v>
          </cell>
          <cell r="AF2149" t="str">
            <v>Automotive / Auto Parts MFG</v>
          </cell>
        </row>
        <row r="2150">
          <cell r="T2150">
            <v>966408712</v>
          </cell>
          <cell r="U2150" t="str">
            <v>Repsol S.A.</v>
          </cell>
          <cell r="V2150">
            <v>20078</v>
          </cell>
          <cell r="W2150" t="str">
            <v>Repsol S.A.</v>
          </cell>
          <cell r="X2150" t="str">
            <v>Existing Principal</v>
          </cell>
          <cell r="Y2150" t="str">
            <v>Public - Do Not Score</v>
          </cell>
          <cell r="Z2150" t="str">
            <v>OIL REFINING</v>
          </cell>
          <cell r="AA2150" t="str">
            <v>Spain</v>
          </cell>
          <cell r="AB2150">
            <v>20078</v>
          </cell>
          <cell r="AC2150" t="str">
            <v>G12828</v>
          </cell>
          <cell r="AD2150">
            <v>20078</v>
          </cell>
          <cell r="AE2150" t="str">
            <v>Core Commercial</v>
          </cell>
          <cell r="AF2150" t="str">
            <v>Oil, Gas &amp; Coal Expl/Prod</v>
          </cell>
        </row>
        <row r="2151">
          <cell r="T2151">
            <v>199182232</v>
          </cell>
          <cell r="U2151" t="str">
            <v>Arctic Cat Inc.</v>
          </cell>
          <cell r="V2151">
            <v>153</v>
          </cell>
          <cell r="W2151" t="str">
            <v>Textron Inc.</v>
          </cell>
          <cell r="X2151" t="str">
            <v>Existing Principal</v>
          </cell>
          <cell r="Y2151" t="str">
            <v>Public - Do Not Score</v>
          </cell>
          <cell r="Z2151" t="str">
            <v>AEROSPACE &amp; DEFENSE</v>
          </cell>
          <cell r="AA2151" t="str">
            <v>United States</v>
          </cell>
          <cell r="AB2151">
            <v>153</v>
          </cell>
          <cell r="AC2151" t="str">
            <v>88320A</v>
          </cell>
          <cell r="AD2151">
            <v>153</v>
          </cell>
          <cell r="AE2151" t="str">
            <v>Core Commercial</v>
          </cell>
          <cell r="AF2151" t="str">
            <v>Aerospace / Defense</v>
          </cell>
        </row>
        <row r="2152">
          <cell r="T2152">
            <v>645323612</v>
          </cell>
          <cell r="U2152" t="str">
            <v>Repsol E&amp;P USA, Inc.</v>
          </cell>
          <cell r="V2152">
            <v>20078</v>
          </cell>
          <cell r="W2152" t="str">
            <v>Repsol S.A.</v>
          </cell>
          <cell r="X2152" t="str">
            <v>Existing Principal</v>
          </cell>
          <cell r="Y2152" t="str">
            <v>Public - Do Not Score</v>
          </cell>
          <cell r="Z2152" t="str">
            <v>OIL REFINING</v>
          </cell>
          <cell r="AA2152" t="str">
            <v>Spain</v>
          </cell>
          <cell r="AB2152">
            <v>20078</v>
          </cell>
          <cell r="AC2152" t="str">
            <v>G12828</v>
          </cell>
          <cell r="AD2152">
            <v>20078</v>
          </cell>
          <cell r="AE2152" t="str">
            <v>Core Commercial</v>
          </cell>
          <cell r="AF2152" t="str">
            <v>Oil, Gas &amp; Coal Expl/Prod</v>
          </cell>
        </row>
        <row r="2153">
          <cell r="T2153">
            <v>875035421</v>
          </cell>
          <cell r="U2153" t="str">
            <v>Compass Group Plc</v>
          </cell>
          <cell r="V2153">
            <v>20088</v>
          </cell>
          <cell r="W2153" t="str">
            <v>Compass Group Plc</v>
          </cell>
          <cell r="X2153" t="str">
            <v>Existing Principal</v>
          </cell>
          <cell r="Y2153" t="str">
            <v>Public - Do Not Score</v>
          </cell>
          <cell r="Z2153" t="str">
            <v>HOTELS &amp; RESTAURANTS</v>
          </cell>
          <cell r="AA2153" t="str">
            <v>United Kingdom</v>
          </cell>
          <cell r="AB2153">
            <v>20088</v>
          </cell>
          <cell r="AC2153" t="str">
            <v>G13861</v>
          </cell>
          <cell r="AD2153">
            <v>20088</v>
          </cell>
          <cell r="AE2153" t="str">
            <v>Core Commercial</v>
          </cell>
          <cell r="AF2153" t="str">
            <v>Hospitality &amp; Gaming</v>
          </cell>
        </row>
        <row r="2154">
          <cell r="T2154">
            <v>765645721</v>
          </cell>
          <cell r="U2154" t="str">
            <v>DRESSER RAND GROUP, INC.</v>
          </cell>
          <cell r="V2154">
            <v>20131</v>
          </cell>
          <cell r="W2154" t="str">
            <v>Siemens Corporation</v>
          </cell>
          <cell r="X2154" t="str">
            <v>Existing Principal</v>
          </cell>
          <cell r="Y2154" t="str">
            <v>Public - Do Not Score</v>
          </cell>
          <cell r="Z2154" t="str">
            <v>MACHINERY &amp; EQUIPMENT</v>
          </cell>
          <cell r="AA2154" t="str">
            <v>United States</v>
          </cell>
          <cell r="AB2154">
            <v>20131</v>
          </cell>
          <cell r="AC2154" t="str">
            <v>G13299</v>
          </cell>
          <cell r="AD2154">
            <v>20131</v>
          </cell>
          <cell r="AE2154" t="str">
            <v>Core Commercial</v>
          </cell>
          <cell r="AF2154" t="str">
            <v>Machinery &amp; Industrial</v>
          </cell>
        </row>
        <row r="2155">
          <cell r="T2155">
            <v>966408912</v>
          </cell>
          <cell r="U2155" t="str">
            <v>Siemens Corporation</v>
          </cell>
          <cell r="V2155">
            <v>20131</v>
          </cell>
          <cell r="W2155" t="str">
            <v>Siemens Corporation</v>
          </cell>
          <cell r="X2155" t="str">
            <v>Existing Principal</v>
          </cell>
          <cell r="Y2155" t="str">
            <v>Public - Do Not Score</v>
          </cell>
          <cell r="Z2155" t="str">
            <v>MACHINERY &amp; EQUIPMENT</v>
          </cell>
          <cell r="AA2155" t="str">
            <v>United States</v>
          </cell>
          <cell r="AB2155">
            <v>20131</v>
          </cell>
          <cell r="AC2155" t="str">
            <v>G13299</v>
          </cell>
          <cell r="AD2155">
            <v>20131</v>
          </cell>
          <cell r="AE2155" t="str">
            <v>Core Commercial</v>
          </cell>
          <cell r="AF2155" t="str">
            <v>Machinery &amp; Industrial</v>
          </cell>
        </row>
        <row r="2156">
          <cell r="T2156">
            <v>455023621</v>
          </cell>
          <cell r="U2156" t="str">
            <v>Singapore Technologies Engineering Ltd</v>
          </cell>
          <cell r="V2156">
            <v>20221</v>
          </cell>
          <cell r="W2156" t="str">
            <v>Singapore Technologies Engineering Ltd</v>
          </cell>
          <cell r="X2156" t="str">
            <v>Existing Principal</v>
          </cell>
          <cell r="Y2156" t="str">
            <v>Public - Do Not Score</v>
          </cell>
          <cell r="Z2156" t="str">
            <v>AEROSPACE &amp; DEFENSE</v>
          </cell>
          <cell r="AA2156" t="str">
            <v>Singapore</v>
          </cell>
          <cell r="AB2156">
            <v>20221</v>
          </cell>
          <cell r="AC2156" t="str">
            <v>W21205</v>
          </cell>
          <cell r="AD2156">
            <v>20221</v>
          </cell>
          <cell r="AE2156" t="str">
            <v>Specialty Contract</v>
          </cell>
          <cell r="AF2156" t="str">
            <v>Aerospace / Defense</v>
          </cell>
        </row>
        <row r="2157">
          <cell r="T2157">
            <v>966409412</v>
          </cell>
          <cell r="U2157" t="str">
            <v>Experian plc</v>
          </cell>
          <cell r="V2157">
            <v>21869</v>
          </cell>
          <cell r="W2157" t="str">
            <v>Experian plc</v>
          </cell>
          <cell r="X2157" t="str">
            <v>Existing Principal</v>
          </cell>
          <cell r="Y2157" t="str">
            <v>Public - Do Not Score</v>
          </cell>
          <cell r="Z2157" t="str">
            <v>BUSINESS SERVICES</v>
          </cell>
          <cell r="AA2157" t="str">
            <v>United Kingdom</v>
          </cell>
          <cell r="AB2157">
            <v>21869</v>
          </cell>
          <cell r="AC2157" t="str">
            <v>G14106</v>
          </cell>
          <cell r="AD2157">
            <v>21869</v>
          </cell>
          <cell r="AE2157" t="str">
            <v>Core Commercial</v>
          </cell>
          <cell r="AF2157" t="str">
            <v>Business Services</v>
          </cell>
        </row>
        <row r="2158">
          <cell r="T2158">
            <v>966410012</v>
          </cell>
          <cell r="U2158" t="str">
            <v>Lexington Realty Trust</v>
          </cell>
          <cell r="V2158">
            <v>23109</v>
          </cell>
          <cell r="W2158" t="str">
            <v>Lexington Realty Trust</v>
          </cell>
          <cell r="X2158" t="str">
            <v>Existing Principal</v>
          </cell>
          <cell r="Y2158" t="str">
            <v>Public - Do Not Score</v>
          </cell>
          <cell r="Z2158" t="str">
            <v>REAL ESTATE INVESTMENT TRUSTS</v>
          </cell>
          <cell r="AA2158" t="str">
            <v>United States</v>
          </cell>
          <cell r="AB2158">
            <v>23109</v>
          </cell>
          <cell r="AC2158">
            <v>529039</v>
          </cell>
          <cell r="AD2158">
            <v>23109</v>
          </cell>
          <cell r="AE2158" t="str">
            <v>Core Commercial</v>
          </cell>
          <cell r="AF2158" t="str">
            <v>Real Estate &amp; REITs</v>
          </cell>
        </row>
        <row r="2159">
          <cell r="T2159">
            <v>495061821</v>
          </cell>
          <cell r="U2159" t="str">
            <v>Adams Resources &amp; Energy, Inc.</v>
          </cell>
          <cell r="V2159">
            <v>24067</v>
          </cell>
          <cell r="W2159" t="str">
            <v>Adams Resources &amp; Energy, Inc.</v>
          </cell>
          <cell r="X2159" t="str">
            <v>Existing Principal</v>
          </cell>
          <cell r="Y2159" t="str">
            <v>Public - Do Not Score</v>
          </cell>
          <cell r="Z2159" t="str">
            <v>BUSINESS PRODUCTS WHSL</v>
          </cell>
          <cell r="AA2159" t="str">
            <v>United States</v>
          </cell>
          <cell r="AB2159">
            <v>24067</v>
          </cell>
          <cell r="AC2159">
            <v>6351</v>
          </cell>
          <cell r="AD2159">
            <v>24067</v>
          </cell>
          <cell r="AE2159" t="str">
            <v>Core Commercial</v>
          </cell>
          <cell r="AF2159" t="str">
            <v>Retail</v>
          </cell>
        </row>
        <row r="2160">
          <cell r="T2160">
            <v>255062021</v>
          </cell>
          <cell r="U2160" t="str">
            <v>Denbury Resources, Inc.</v>
          </cell>
          <cell r="V2160">
            <v>24289</v>
          </cell>
          <cell r="W2160" t="str">
            <v>Denbury Resources, Inc.</v>
          </cell>
          <cell r="X2160" t="str">
            <v>Existing Principal</v>
          </cell>
          <cell r="Y2160" t="str">
            <v>Public - Do Not Score</v>
          </cell>
          <cell r="Z2160" t="str">
            <v>OIL, GAS &amp; COAL EXPL/PROD</v>
          </cell>
          <cell r="AA2160" t="str">
            <v>United States</v>
          </cell>
          <cell r="AB2160">
            <v>24289</v>
          </cell>
          <cell r="AC2160" t="str">
            <v>N01475</v>
          </cell>
          <cell r="AD2160">
            <v>24289</v>
          </cell>
          <cell r="AE2160" t="str">
            <v>Core Commercial</v>
          </cell>
          <cell r="AF2160" t="str">
            <v>Oil, Gas &amp; Coal Expl/Prod</v>
          </cell>
        </row>
        <row r="2161">
          <cell r="T2161">
            <v>255060821</v>
          </cell>
          <cell r="U2161" t="str">
            <v>HMS Host (Autogrill)</v>
          </cell>
          <cell r="V2161">
            <v>26501</v>
          </cell>
          <cell r="W2161" t="str">
            <v>HMSHost (Autogrill)</v>
          </cell>
          <cell r="X2161" t="str">
            <v>Existing Principal</v>
          </cell>
          <cell r="Y2161" t="str">
            <v>Public - Do Not Score</v>
          </cell>
          <cell r="Z2161" t="str">
            <v>HOTELS &amp; RESTAURANTS</v>
          </cell>
          <cell r="AA2161" t="str">
            <v>United States</v>
          </cell>
          <cell r="AB2161">
            <v>26501</v>
          </cell>
          <cell r="AC2161" t="str">
            <v>W12989</v>
          </cell>
          <cell r="AD2161">
            <v>26501</v>
          </cell>
          <cell r="AE2161" t="str">
            <v>Core Commercial</v>
          </cell>
          <cell r="AF2161" t="str">
            <v>Hospitality &amp; Gaming</v>
          </cell>
        </row>
        <row r="2162">
          <cell r="T2162">
            <v>975061121</v>
          </cell>
          <cell r="U2162" t="str">
            <v>Colas Inc.</v>
          </cell>
          <cell r="V2162">
            <v>26545</v>
          </cell>
          <cell r="W2162" t="str">
            <v>Colas, Inc.</v>
          </cell>
          <cell r="X2162" t="str">
            <v>Existing Principal</v>
          </cell>
          <cell r="Y2162" t="str">
            <v>Public - Do Not Score</v>
          </cell>
          <cell r="Z2162" t="str">
            <v>CONSTRUCTION</v>
          </cell>
          <cell r="AA2162" t="str">
            <v>United States</v>
          </cell>
          <cell r="AB2162">
            <v>26545</v>
          </cell>
          <cell r="AC2162" t="str">
            <v>G10797</v>
          </cell>
          <cell r="AD2162">
            <v>26545</v>
          </cell>
          <cell r="AE2162" t="str">
            <v>Specialty Contract</v>
          </cell>
          <cell r="AF2162" t="str">
            <v>Engineering &amp; Construction</v>
          </cell>
        </row>
        <row r="2163">
          <cell r="T2163">
            <v>665258751</v>
          </cell>
          <cell r="U2163" t="str">
            <v>QUESTAR CORPORATION</v>
          </cell>
          <cell r="V2163">
            <v>40946</v>
          </cell>
          <cell r="W2163" t="str">
            <v>Dominion Resources, Inc.</v>
          </cell>
          <cell r="X2163" t="str">
            <v>Existing Principal</v>
          </cell>
          <cell r="Y2163" t="str">
            <v>Public - Do Not Score</v>
          </cell>
          <cell r="Z2163" t="str">
            <v>UTILITIES, ELECTRIC</v>
          </cell>
          <cell r="AA2163" t="str">
            <v>United States</v>
          </cell>
          <cell r="AB2163">
            <v>40946</v>
          </cell>
          <cell r="AC2163">
            <v>257470</v>
          </cell>
          <cell r="AD2163">
            <v>40946</v>
          </cell>
          <cell r="AE2163" t="str">
            <v>Core Commercial</v>
          </cell>
          <cell r="AF2163" t="str">
            <v>Electric, Gas &amp; Water Utilities</v>
          </cell>
        </row>
        <row r="2164">
          <cell r="T2164">
            <v>165019121</v>
          </cell>
          <cell r="U2164" t="str">
            <v>Hyundai Heavy Industries Co., Ltd.</v>
          </cell>
          <cell r="V2164">
            <v>26642</v>
          </cell>
          <cell r="W2164" t="str">
            <v>Hyundai Heavy Industries Co., Ltd.</v>
          </cell>
          <cell r="X2164" t="str">
            <v>Existing Principal</v>
          </cell>
          <cell r="Y2164" t="str">
            <v>Public - Do Not Score</v>
          </cell>
          <cell r="Z2164" t="str">
            <v>OIL REFINING</v>
          </cell>
          <cell r="AA2164" t="str">
            <v>Korea</v>
          </cell>
          <cell r="AB2164">
            <v>26642</v>
          </cell>
          <cell r="AC2164" t="str">
            <v>W25066</v>
          </cell>
          <cell r="AD2164">
            <v>26642</v>
          </cell>
          <cell r="AE2164" t="str">
            <v>Specialty Contract</v>
          </cell>
          <cell r="AF2164" t="str">
            <v>Engineering &amp; Construction</v>
          </cell>
        </row>
        <row r="2165">
          <cell r="T2165">
            <v>272059142</v>
          </cell>
          <cell r="U2165" t="str">
            <v>Hyundai Heavy Industries Co., Ltd.</v>
          </cell>
          <cell r="V2165">
            <v>207245</v>
          </cell>
          <cell r="W2165" t="str">
            <v>Hyundai Heavy Industries Co., Ltd.</v>
          </cell>
          <cell r="X2165" t="str">
            <v>Existing Principal</v>
          </cell>
          <cell r="Y2165" t="str">
            <v>Public - Do Not Score</v>
          </cell>
          <cell r="Z2165" t="str">
            <v>OIL REFINING</v>
          </cell>
          <cell r="AA2165" t="str">
            <v>Korea</v>
          </cell>
          <cell r="AB2165">
            <v>26642</v>
          </cell>
          <cell r="AC2165" t="str">
            <v>W25066</v>
          </cell>
          <cell r="AD2165">
            <v>26642</v>
          </cell>
          <cell r="AE2165" t="str">
            <v>Specialty Contract</v>
          </cell>
          <cell r="AF2165" t="str">
            <v>Engineering &amp; Construction</v>
          </cell>
        </row>
        <row r="2166">
          <cell r="T2166">
            <v>115058621</v>
          </cell>
          <cell r="U2166" t="str">
            <v>Matthews International Corporation</v>
          </cell>
          <cell r="V2166">
            <v>29885</v>
          </cell>
          <cell r="W2166" t="str">
            <v>Matthews International Corporation</v>
          </cell>
          <cell r="X2166" t="str">
            <v>Existing Principal</v>
          </cell>
          <cell r="Y2166" t="str">
            <v>Public - Do Not Score</v>
          </cell>
          <cell r="Z2166" t="str">
            <v>PRINTING</v>
          </cell>
          <cell r="AA2166" t="str">
            <v>United States</v>
          </cell>
          <cell r="AB2166">
            <v>29885</v>
          </cell>
          <cell r="AC2166" t="str">
            <v>N00999</v>
          </cell>
          <cell r="AD2166">
            <v>29885</v>
          </cell>
          <cell r="AE2166" t="str">
            <v>Core Commercial</v>
          </cell>
          <cell r="AF2166" t="str">
            <v>Publishing</v>
          </cell>
        </row>
        <row r="2167">
          <cell r="T2167">
            <v>966411912</v>
          </cell>
          <cell r="U2167" t="str">
            <v>Host Hotels &amp; Resorts, Inc.</v>
          </cell>
          <cell r="V2167">
            <v>30025</v>
          </cell>
          <cell r="W2167" t="str">
            <v>Host Hotels &amp; Resorts, Inc.</v>
          </cell>
          <cell r="X2167" t="str">
            <v>Existing Principal</v>
          </cell>
          <cell r="Y2167" t="str">
            <v>Public - Do Not Score</v>
          </cell>
          <cell r="Z2167" t="str">
            <v>REAL ESTATE INVESTMENT TRUSTS</v>
          </cell>
          <cell r="AA2167" t="str">
            <v>United States</v>
          </cell>
          <cell r="AB2167">
            <v>30025</v>
          </cell>
          <cell r="AC2167">
            <v>571630</v>
          </cell>
          <cell r="AD2167">
            <v>30025</v>
          </cell>
          <cell r="AE2167" t="str">
            <v>Core Commercial</v>
          </cell>
          <cell r="AF2167" t="str">
            <v>Real Estate &amp; REITs</v>
          </cell>
        </row>
        <row r="2168">
          <cell r="T2168">
            <v>755058821</v>
          </cell>
          <cell r="U2168" t="str">
            <v>Canon, Inc</v>
          </cell>
          <cell r="V2168">
            <v>42971</v>
          </cell>
          <cell r="W2168" t="str">
            <v>Canon USA, Inc.</v>
          </cell>
          <cell r="X2168" t="str">
            <v>Existing Principal</v>
          </cell>
          <cell r="Y2168" t="str">
            <v>Public - Do Not Score</v>
          </cell>
          <cell r="Z2168" t="str">
            <v>PRINTING</v>
          </cell>
          <cell r="AA2168" t="str">
            <v>United States</v>
          </cell>
          <cell r="AB2168">
            <v>42971</v>
          </cell>
          <cell r="AC2168" t="str">
            <v>G13483</v>
          </cell>
          <cell r="AD2168">
            <v>42971</v>
          </cell>
          <cell r="AE2168" t="str">
            <v>Core Commercial</v>
          </cell>
          <cell r="AF2168" t="str">
            <v>Publishing</v>
          </cell>
        </row>
        <row r="2169">
          <cell r="T2169">
            <v>221066691</v>
          </cell>
          <cell r="U2169" t="str">
            <v>CAMERON INTERNATIONAL CORPORATION</v>
          </cell>
          <cell r="V2169">
            <v>42978</v>
          </cell>
          <cell r="W2169" t="str">
            <v>Schlumberger Limited</v>
          </cell>
          <cell r="X2169" t="str">
            <v>Existing Principal</v>
          </cell>
          <cell r="Y2169" t="str">
            <v>Public - Do Not Score</v>
          </cell>
          <cell r="Z2169" t="str">
            <v>OIL, GAS &amp; COAL EXPL/PROD</v>
          </cell>
          <cell r="AA2169" t="str">
            <v>United States</v>
          </cell>
          <cell r="AB2169">
            <v>42978</v>
          </cell>
          <cell r="AC2169">
            <v>806857</v>
          </cell>
          <cell r="AD2169">
            <v>42978</v>
          </cell>
          <cell r="AE2169" t="str">
            <v>Core Commercial</v>
          </cell>
          <cell r="AF2169" t="str">
            <v>Oil, Gas &amp; Coal Expl/Prod</v>
          </cell>
        </row>
        <row r="2170">
          <cell r="T2170">
            <v>875024221</v>
          </cell>
          <cell r="U2170" t="str">
            <v>Carpenter Technology Corporation</v>
          </cell>
          <cell r="V2170">
            <v>30321</v>
          </cell>
          <cell r="W2170" t="str">
            <v>Carpenter Technology Corporation</v>
          </cell>
          <cell r="X2170" t="str">
            <v>Existing Principal</v>
          </cell>
          <cell r="Y2170" t="str">
            <v>Public - Do Not Score</v>
          </cell>
          <cell r="Z2170" t="str">
            <v>STEEL &amp; METAL PRODUCTS</v>
          </cell>
          <cell r="AA2170" t="str">
            <v>United States</v>
          </cell>
          <cell r="AB2170">
            <v>30321</v>
          </cell>
          <cell r="AC2170">
            <v>144285</v>
          </cell>
          <cell r="AD2170">
            <v>30321</v>
          </cell>
          <cell r="AE2170" t="str">
            <v>Core Commercial</v>
          </cell>
          <cell r="AF2170" t="str">
            <v>Steel &amp; Metals Manufacturing</v>
          </cell>
        </row>
        <row r="2171">
          <cell r="T2171">
            <v>885468621</v>
          </cell>
          <cell r="U2171" t="str">
            <v>Hilton Worldwide, Inc.</v>
          </cell>
          <cell r="V2171">
            <v>45047</v>
          </cell>
          <cell r="W2171" t="str">
            <v>Hilton Worldwide, Inc.</v>
          </cell>
          <cell r="X2171" t="str">
            <v>Existing Principal</v>
          </cell>
          <cell r="Y2171" t="str">
            <v>Public - Do Not Score</v>
          </cell>
          <cell r="Z2171" t="str">
            <v/>
          </cell>
          <cell r="AA2171" t="str">
            <v>United States</v>
          </cell>
          <cell r="AB2171">
            <v>45047</v>
          </cell>
          <cell r="AE2171" t="str">
            <v>Core Commercial</v>
          </cell>
        </row>
        <row r="2172">
          <cell r="T2172">
            <v>875209721</v>
          </cell>
          <cell r="U2172" t="str">
            <v>Freescale Semiconductor, Inc</v>
          </cell>
          <cell r="V2172">
            <v>53426</v>
          </cell>
          <cell r="W2172" t="str">
            <v>Freescale Semiconductor, Inc.</v>
          </cell>
          <cell r="X2172" t="str">
            <v>Existing Principal</v>
          </cell>
          <cell r="Y2172" t="str">
            <v>Public - Do Not Score</v>
          </cell>
          <cell r="Z2172" t="str">
            <v>SEMICONDUCTORS</v>
          </cell>
          <cell r="AA2172" t="str">
            <v>United States</v>
          </cell>
          <cell r="AB2172">
            <v>53426</v>
          </cell>
          <cell r="AC2172" t="str">
            <v>N21353</v>
          </cell>
          <cell r="AD2172">
            <v>53426</v>
          </cell>
          <cell r="AE2172" t="str">
            <v>Core Commercial</v>
          </cell>
          <cell r="AF2172" t="str">
            <v>Electronics &amp; Semiconductor</v>
          </cell>
        </row>
        <row r="2173">
          <cell r="T2173">
            <v>966413712</v>
          </cell>
          <cell r="U2173" t="str">
            <v>Permasteelisa SpA</v>
          </cell>
          <cell r="V2173">
            <v>32530</v>
          </cell>
          <cell r="W2173" t="str">
            <v>Permasteelisa SpA</v>
          </cell>
          <cell r="X2173" t="str">
            <v>Existing Principal</v>
          </cell>
          <cell r="Y2173" t="str">
            <v>Public - Do Not Score</v>
          </cell>
          <cell r="Z2173" t="str">
            <v>CONSTRUCTION MATERIALS</v>
          </cell>
          <cell r="AA2173" t="str">
            <v>Italy</v>
          </cell>
          <cell r="AB2173">
            <v>32530</v>
          </cell>
          <cell r="AC2173" t="str">
            <v>G11079</v>
          </cell>
          <cell r="AD2173">
            <v>32530</v>
          </cell>
          <cell r="AE2173" t="str">
            <v>Specialty Contract</v>
          </cell>
          <cell r="AF2173" t="str">
            <v>Building Materials</v>
          </cell>
        </row>
        <row r="2174">
          <cell r="T2174">
            <v>966425512</v>
          </cell>
          <cell r="U2174" t="str">
            <v>Jarden Corporation</v>
          </cell>
          <cell r="V2174">
            <v>67780</v>
          </cell>
          <cell r="W2174" t="str">
            <v>Newell Brands, Inc.</v>
          </cell>
          <cell r="X2174" t="str">
            <v>Existing Principal</v>
          </cell>
          <cell r="Y2174" t="str">
            <v>Public - Do Not Score</v>
          </cell>
          <cell r="Z2174" t="str">
            <v>CONSUMER PRODUCTS</v>
          </cell>
          <cell r="AA2174" t="str">
            <v>United States</v>
          </cell>
          <cell r="AB2174">
            <v>67780</v>
          </cell>
          <cell r="AC2174">
            <v>651192</v>
          </cell>
          <cell r="AD2174">
            <v>67780</v>
          </cell>
          <cell r="AE2174" t="str">
            <v>Core Commercial</v>
          </cell>
          <cell r="AF2174" t="str">
            <v>Retail</v>
          </cell>
        </row>
        <row r="2175">
          <cell r="T2175">
            <v>705060621</v>
          </cell>
          <cell r="U2175" t="str">
            <v>Rio Tinto PLC</v>
          </cell>
          <cell r="V2175">
            <v>32532</v>
          </cell>
          <cell r="W2175" t="str">
            <v>Rio Tinto PLC</v>
          </cell>
          <cell r="X2175" t="str">
            <v>Existing Principal</v>
          </cell>
          <cell r="Y2175" t="str">
            <v>Public - Do Not Score</v>
          </cell>
          <cell r="Z2175" t="str">
            <v>MINING</v>
          </cell>
          <cell r="AA2175" t="str">
            <v>United Kingdom</v>
          </cell>
          <cell r="AB2175">
            <v>32532</v>
          </cell>
          <cell r="AC2175" t="str">
            <v>G14636</v>
          </cell>
          <cell r="AD2175">
            <v>32532</v>
          </cell>
          <cell r="AE2175" t="str">
            <v>Core Commercial</v>
          </cell>
          <cell r="AF2175" t="str">
            <v>Metals &amp; Mining Industry</v>
          </cell>
        </row>
        <row r="2176">
          <cell r="T2176">
            <v>966413912</v>
          </cell>
          <cell r="U2176" t="str">
            <v>James Hardie Industries plc</v>
          </cell>
          <cell r="V2176">
            <v>32539</v>
          </cell>
          <cell r="W2176" t="str">
            <v>James Hardie Industries plc</v>
          </cell>
          <cell r="X2176" t="str">
            <v>Existing Principal</v>
          </cell>
          <cell r="Y2176" t="str">
            <v>Public - Do Not Score</v>
          </cell>
          <cell r="Z2176" t="str">
            <v>CONSTRUCTION MATERIALS</v>
          </cell>
          <cell r="AA2176" t="str">
            <v>Australia</v>
          </cell>
          <cell r="AB2176">
            <v>32539</v>
          </cell>
          <cell r="AC2176" t="str">
            <v>G10213</v>
          </cell>
          <cell r="AD2176">
            <v>32539</v>
          </cell>
          <cell r="AE2176" t="str">
            <v>Core Commercial</v>
          </cell>
          <cell r="AF2176" t="str">
            <v>Building Materials</v>
          </cell>
        </row>
        <row r="2177">
          <cell r="T2177">
            <v>165058821</v>
          </cell>
          <cell r="U2177" t="str">
            <v>Taisei Corporation</v>
          </cell>
          <cell r="V2177">
            <v>32540</v>
          </cell>
          <cell r="W2177" t="str">
            <v>Taisei Corporation</v>
          </cell>
          <cell r="X2177" t="str">
            <v>Existing Principal</v>
          </cell>
          <cell r="Y2177" t="str">
            <v>Public - Do Not Score</v>
          </cell>
          <cell r="Z2177" t="str">
            <v>CONSTRUCTION</v>
          </cell>
          <cell r="AA2177" t="str">
            <v>Japan</v>
          </cell>
          <cell r="AB2177">
            <v>32540</v>
          </cell>
          <cell r="AC2177" t="str">
            <v>G10463</v>
          </cell>
          <cell r="AD2177">
            <v>32540</v>
          </cell>
          <cell r="AE2177" t="str">
            <v>Specialty Contract</v>
          </cell>
        </row>
        <row r="2178">
          <cell r="T2178">
            <v>325059421</v>
          </cell>
          <cell r="U2178" t="str">
            <v>Yokogawa Electric Corporation</v>
          </cell>
          <cell r="V2178">
            <v>32585</v>
          </cell>
          <cell r="W2178" t="str">
            <v>Yokogawa Electric Corporation</v>
          </cell>
          <cell r="X2178" t="str">
            <v>Existing Principal</v>
          </cell>
          <cell r="Y2178" t="str">
            <v>Public - Do Not Score</v>
          </cell>
          <cell r="Z2178" t="str">
            <v>MEASURE &amp; TEST EQUIPMENT</v>
          </cell>
          <cell r="AA2178" t="str">
            <v>Japan</v>
          </cell>
          <cell r="AB2178">
            <v>32585</v>
          </cell>
          <cell r="AC2178" t="str">
            <v>G10286</v>
          </cell>
          <cell r="AD2178">
            <v>32585</v>
          </cell>
          <cell r="AE2178" t="str">
            <v>Specialty Contract</v>
          </cell>
          <cell r="AF2178" t="str">
            <v>Machinery &amp; Industrial</v>
          </cell>
        </row>
        <row r="2179">
          <cell r="T2179">
            <v>276427012</v>
          </cell>
          <cell r="U2179" t="str">
            <v>Salini Impregilo SpA</v>
          </cell>
          <cell r="V2179">
            <v>32595</v>
          </cell>
          <cell r="W2179" t="str">
            <v>Salini Impregilo SpA</v>
          </cell>
          <cell r="X2179" t="str">
            <v>Existing Principal</v>
          </cell>
          <cell r="Y2179" t="str">
            <v>Public - Do Not Score</v>
          </cell>
          <cell r="Z2179" t="str">
            <v>CONSTRUCTION</v>
          </cell>
          <cell r="AA2179" t="str">
            <v>Italy</v>
          </cell>
          <cell r="AB2179">
            <v>32595</v>
          </cell>
          <cell r="AC2179" t="str">
            <v>G19207</v>
          </cell>
          <cell r="AD2179">
            <v>32595</v>
          </cell>
          <cell r="AE2179" t="str">
            <v>Specialty Contract</v>
          </cell>
          <cell r="AF2179" t="str">
            <v>Engineering &amp; Construction</v>
          </cell>
        </row>
        <row r="2180">
          <cell r="T2180">
            <v>35019921</v>
          </cell>
          <cell r="U2180" t="str">
            <v>ENTERPRISE PRODUCTS PARTNERS LP</v>
          </cell>
          <cell r="V2180">
            <v>40316</v>
          </cell>
          <cell r="W2180" t="str">
            <v>Enterprise Products Partners, L.P.</v>
          </cell>
          <cell r="X2180" t="str">
            <v>Existing Principal</v>
          </cell>
          <cell r="Y2180" t="str">
            <v>Public - Do Not Score</v>
          </cell>
          <cell r="Z2180" t="str">
            <v>OIL, GAS &amp; COAL EXPL/PROD</v>
          </cell>
          <cell r="AA2180" t="str">
            <v>United States</v>
          </cell>
          <cell r="AB2180">
            <v>40316</v>
          </cell>
          <cell r="AC2180" t="str">
            <v>N04969</v>
          </cell>
          <cell r="AD2180">
            <v>40316</v>
          </cell>
          <cell r="AE2180" t="str">
            <v>Core Commercial</v>
          </cell>
          <cell r="AF2180" t="str">
            <v>Oil, Gas &amp; Coal Expl/Prod</v>
          </cell>
        </row>
        <row r="2181">
          <cell r="T2181">
            <v>669282732</v>
          </cell>
          <cell r="U2181" t="str">
            <v>Dominion Resources, Inc.</v>
          </cell>
          <cell r="V2181">
            <v>40946</v>
          </cell>
          <cell r="W2181" t="str">
            <v>Dominion Resources, Inc.</v>
          </cell>
          <cell r="X2181" t="str">
            <v>Existing Principal</v>
          </cell>
          <cell r="Y2181" t="str">
            <v>Public - Do Not Score</v>
          </cell>
          <cell r="Z2181" t="str">
            <v>UTILITIES, ELECTRIC</v>
          </cell>
          <cell r="AA2181" t="str">
            <v>United States</v>
          </cell>
          <cell r="AB2181">
            <v>40946</v>
          </cell>
          <cell r="AC2181">
            <v>257470</v>
          </cell>
          <cell r="AD2181">
            <v>40946</v>
          </cell>
          <cell r="AE2181" t="str">
            <v>Core Commercial</v>
          </cell>
          <cell r="AF2181" t="str">
            <v>Electric, Gas &amp; Water Utilities</v>
          </cell>
        </row>
        <row r="2182">
          <cell r="T2182">
            <v>475232751</v>
          </cell>
          <cell r="U2182" t="str">
            <v>NEWELL RUBBERMAID INCORPORATED</v>
          </cell>
          <cell r="V2182">
            <v>67780</v>
          </cell>
          <cell r="W2182" t="str">
            <v>Newell Brands, Inc.</v>
          </cell>
          <cell r="X2182" t="str">
            <v>Existing Principal</v>
          </cell>
          <cell r="Y2182" t="str">
            <v>Public - Do Not Score</v>
          </cell>
          <cell r="Z2182" t="str">
            <v>CONSUMER PRODUCTS</v>
          </cell>
          <cell r="AA2182" t="str">
            <v>United States</v>
          </cell>
          <cell r="AB2182">
            <v>67780</v>
          </cell>
          <cell r="AC2182">
            <v>651192</v>
          </cell>
          <cell r="AD2182">
            <v>67780</v>
          </cell>
          <cell r="AE2182" t="str">
            <v>Core Commercial</v>
          </cell>
          <cell r="AF2182" t="str">
            <v>Retail</v>
          </cell>
        </row>
        <row r="2183">
          <cell r="T2183">
            <v>845033421</v>
          </cell>
          <cell r="U2183" t="str">
            <v>EXLServiceHolding, Inc.</v>
          </cell>
          <cell r="V2183">
            <v>41191</v>
          </cell>
          <cell r="W2183" t="str">
            <v>EXLServiceHolding, Inc.</v>
          </cell>
          <cell r="X2183" t="str">
            <v>Existing Principal</v>
          </cell>
          <cell r="Y2183" t="str">
            <v>Public - Do Not Score</v>
          </cell>
          <cell r="Z2183" t="str">
            <v>BUSINESS SERVICES</v>
          </cell>
          <cell r="AA2183" t="str">
            <v>United States</v>
          </cell>
          <cell r="AB2183">
            <v>41191</v>
          </cell>
          <cell r="AC2183" t="str">
            <v>N10789</v>
          </cell>
          <cell r="AD2183">
            <v>41191</v>
          </cell>
          <cell r="AE2183" t="str">
            <v>Core Commercial</v>
          </cell>
          <cell r="AF2183" t="str">
            <v>Business Services</v>
          </cell>
        </row>
        <row r="2184">
          <cell r="T2184">
            <v>365062021</v>
          </cell>
          <cell r="U2184" t="str">
            <v>Trinity Industries, Inc.</v>
          </cell>
          <cell r="V2184">
            <v>41845</v>
          </cell>
          <cell r="W2184" t="str">
            <v>Trinity Industries, Inc.</v>
          </cell>
          <cell r="X2184" t="str">
            <v>Existing Principal</v>
          </cell>
          <cell r="Y2184" t="str">
            <v>Public - Do Not Score</v>
          </cell>
          <cell r="Z2184" t="str">
            <v>TRANSPORTATION EQUIPMENT</v>
          </cell>
          <cell r="AA2184" t="str">
            <v>United States</v>
          </cell>
          <cell r="AB2184">
            <v>41845</v>
          </cell>
          <cell r="AC2184" t="str">
            <v>89652A</v>
          </cell>
          <cell r="AD2184">
            <v>41845</v>
          </cell>
          <cell r="AE2184" t="str">
            <v>Core Commercial</v>
          </cell>
        </row>
        <row r="2185">
          <cell r="T2185">
            <v>966415812</v>
          </cell>
          <cell r="U2185" t="str">
            <v>G4S plc</v>
          </cell>
          <cell r="V2185">
            <v>42962</v>
          </cell>
          <cell r="W2185" t="str">
            <v>G4S plc</v>
          </cell>
          <cell r="X2185" t="str">
            <v>Existing Principal</v>
          </cell>
          <cell r="Y2185" t="str">
            <v>Public - Do Not Score</v>
          </cell>
          <cell r="Z2185" t="str">
            <v>BUSINESS SERVICES</v>
          </cell>
          <cell r="AA2185" t="str">
            <v>United Kingdom</v>
          </cell>
          <cell r="AB2185">
            <v>42962</v>
          </cell>
          <cell r="AC2185" t="str">
            <v>W34472</v>
          </cell>
          <cell r="AD2185">
            <v>42962</v>
          </cell>
          <cell r="AE2185" t="str">
            <v>Specialty Commercial</v>
          </cell>
          <cell r="AF2185" t="str">
            <v>Business Services</v>
          </cell>
        </row>
        <row r="2186">
          <cell r="T2186">
            <v>855061821</v>
          </cell>
          <cell r="U2186" t="str">
            <v>AngloGold Ashanti Ltd.</v>
          </cell>
          <cell r="V2186">
            <v>42964</v>
          </cell>
          <cell r="W2186" t="str">
            <v>Anglo Gold Ashanti Ltd.</v>
          </cell>
          <cell r="X2186" t="str">
            <v>Existing Principal</v>
          </cell>
          <cell r="Y2186" t="str">
            <v>Public - Do Not Score</v>
          </cell>
          <cell r="Z2186" t="str">
            <v>MINING</v>
          </cell>
          <cell r="AA2186" t="str">
            <v>South Africa</v>
          </cell>
          <cell r="AB2186">
            <v>42964</v>
          </cell>
          <cell r="AC2186" t="str">
            <v>G13321</v>
          </cell>
          <cell r="AD2186">
            <v>42964</v>
          </cell>
          <cell r="AE2186" t="str">
            <v>Core Commercial</v>
          </cell>
          <cell r="AF2186" t="str">
            <v>Metals &amp; Mining Industry</v>
          </cell>
        </row>
        <row r="2187">
          <cell r="T2187">
            <v>125061421</v>
          </cell>
          <cell r="U2187" t="str">
            <v>Barco N.V.</v>
          </cell>
          <cell r="V2187">
            <v>42969</v>
          </cell>
          <cell r="W2187" t="str">
            <v>Barco N.V.</v>
          </cell>
          <cell r="X2187" t="str">
            <v>Existing Principal</v>
          </cell>
          <cell r="Y2187" t="str">
            <v>Public - Do Not Score</v>
          </cell>
          <cell r="Z2187" t="str">
            <v>ELECTRONIC EQUIPMENT</v>
          </cell>
          <cell r="AA2187" t="str">
            <v>Belgium</v>
          </cell>
          <cell r="AB2187">
            <v>42969</v>
          </cell>
          <cell r="AC2187" t="str">
            <v>G11161</v>
          </cell>
          <cell r="AD2187">
            <v>42969</v>
          </cell>
          <cell r="AE2187" t="str">
            <v>Specialty Commercial</v>
          </cell>
          <cell r="AF2187" t="str">
            <v>Electronics &amp; Semiconductor</v>
          </cell>
        </row>
        <row r="2188">
          <cell r="T2188">
            <v>855058821</v>
          </cell>
          <cell r="U2188" t="str">
            <v>Canon USA, Inc.</v>
          </cell>
          <cell r="V2188">
            <v>42971</v>
          </cell>
          <cell r="W2188" t="str">
            <v>Canon USA, Inc.</v>
          </cell>
          <cell r="X2188" t="str">
            <v>Existing Principal</v>
          </cell>
          <cell r="Y2188" t="str">
            <v>Public - Do Not Score</v>
          </cell>
          <cell r="Z2188" t="str">
            <v>PRINTING</v>
          </cell>
          <cell r="AA2188" t="str">
            <v>United States</v>
          </cell>
          <cell r="AB2188">
            <v>42971</v>
          </cell>
          <cell r="AC2188" t="str">
            <v>G13483</v>
          </cell>
          <cell r="AD2188">
            <v>42971</v>
          </cell>
          <cell r="AE2188" t="str">
            <v>Core Commercial</v>
          </cell>
          <cell r="AF2188" t="str">
            <v>Publishing</v>
          </cell>
        </row>
        <row r="2189">
          <cell r="T2189">
            <v>966427412</v>
          </cell>
          <cell r="U2189" t="str">
            <v>DCH Auto Group, (USA)</v>
          </cell>
          <cell r="V2189">
            <v>73332</v>
          </cell>
          <cell r="W2189" t="str">
            <v>Lithia Motors, Inc.</v>
          </cell>
          <cell r="X2189" t="str">
            <v>Existing Principal</v>
          </cell>
          <cell r="Y2189" t="str">
            <v>Public - Do Not Score</v>
          </cell>
          <cell r="Z2189" t="str">
            <v>CONSUMER DURABLES RETL/WHSL</v>
          </cell>
          <cell r="AA2189" t="str">
            <v>United States</v>
          </cell>
          <cell r="AB2189">
            <v>73332</v>
          </cell>
          <cell r="AC2189" t="str">
            <v>N02860</v>
          </cell>
          <cell r="AD2189">
            <v>73332</v>
          </cell>
          <cell r="AE2189" t="str">
            <v>Core Commercial</v>
          </cell>
          <cell r="AF2189" t="str">
            <v>Retail</v>
          </cell>
        </row>
        <row r="2190">
          <cell r="T2190">
            <v>955297951</v>
          </cell>
          <cell r="U2190" t="str">
            <v>JBS USA Holding Lux S.a r.l.</v>
          </cell>
          <cell r="V2190">
            <v>86042</v>
          </cell>
          <cell r="W2190" t="str">
            <v>JBS USA Holding Lux S.a r.l.</v>
          </cell>
          <cell r="X2190" t="str">
            <v>Existing Principal</v>
          </cell>
          <cell r="Y2190" t="str">
            <v>Public - Do Not Score</v>
          </cell>
          <cell r="Z2190" t="str">
            <v>BUSINESS SERVICES</v>
          </cell>
          <cell r="AA2190" t="str">
            <v>United States</v>
          </cell>
          <cell r="AB2190">
            <v>86042</v>
          </cell>
          <cell r="AC2190" t="str">
            <v>W40730</v>
          </cell>
          <cell r="AD2190">
            <v>86042</v>
          </cell>
          <cell r="AE2190" t="str">
            <v>Core Commercial</v>
          </cell>
          <cell r="AF2190" t="str">
            <v>Business Services</v>
          </cell>
        </row>
        <row r="2191">
          <cell r="T2191">
            <v>755059421</v>
          </cell>
          <cell r="U2191" t="str">
            <v>Schlumberger Limited</v>
          </cell>
          <cell r="V2191">
            <v>42978</v>
          </cell>
          <cell r="W2191" t="str">
            <v>Schlumberger Limited</v>
          </cell>
          <cell r="X2191" t="str">
            <v>Existing Principal</v>
          </cell>
          <cell r="Y2191" t="str">
            <v>Public - Do Not Score</v>
          </cell>
          <cell r="Z2191" t="str">
            <v>OIL, GAS &amp; COAL EXPL/PROD</v>
          </cell>
          <cell r="AA2191" t="str">
            <v>United States</v>
          </cell>
          <cell r="AB2191">
            <v>42978</v>
          </cell>
          <cell r="AC2191">
            <v>806857</v>
          </cell>
          <cell r="AD2191">
            <v>42978</v>
          </cell>
          <cell r="AE2191" t="str">
            <v>Core Commercial</v>
          </cell>
          <cell r="AF2191" t="str">
            <v>Oil, Gas &amp; Coal Expl/Prod</v>
          </cell>
        </row>
        <row r="2192">
          <cell r="T2192">
            <v>515059121</v>
          </cell>
          <cell r="U2192" t="str">
            <v>Keppel Corporation</v>
          </cell>
          <cell r="V2192">
            <v>43044</v>
          </cell>
          <cell r="W2192" t="str">
            <v>Keppel Corporation</v>
          </cell>
          <cell r="X2192" t="str">
            <v>Existing Principal</v>
          </cell>
          <cell r="Y2192" t="str">
            <v>Public - Do Not Score</v>
          </cell>
          <cell r="Z2192" t="str">
            <v>TRANSPORTATION EQUIPMENT</v>
          </cell>
          <cell r="AA2192" t="str">
            <v>Singapore</v>
          </cell>
          <cell r="AB2192">
            <v>43044</v>
          </cell>
          <cell r="AC2192" t="str">
            <v>G10034</v>
          </cell>
          <cell r="AD2192">
            <v>43044</v>
          </cell>
          <cell r="AE2192" t="str">
            <v>Specialty Commercial</v>
          </cell>
          <cell r="AF2192" t="str">
            <v>Automotive / Auto Parts MFG</v>
          </cell>
        </row>
        <row r="2193">
          <cell r="T2193">
            <v>395281821</v>
          </cell>
          <cell r="U2193" t="str">
            <v>PILGRIM'S PRIDE CORPORATION</v>
          </cell>
          <cell r="V2193">
            <v>86042</v>
          </cell>
          <cell r="W2193" t="str">
            <v>JBS USA Holding Lux S.a r.l.</v>
          </cell>
          <cell r="X2193" t="str">
            <v>Existing Principal</v>
          </cell>
          <cell r="Y2193" t="str">
            <v>Public - Do Not Score</v>
          </cell>
          <cell r="Z2193" t="str">
            <v>BUSINESS SERVICES</v>
          </cell>
          <cell r="AA2193" t="str">
            <v>United States</v>
          </cell>
          <cell r="AB2193">
            <v>86042</v>
          </cell>
          <cell r="AC2193" t="str">
            <v>W40730</v>
          </cell>
          <cell r="AD2193">
            <v>86042</v>
          </cell>
          <cell r="AE2193" t="str">
            <v>Core Commercial</v>
          </cell>
          <cell r="AF2193" t="str">
            <v>Business Services</v>
          </cell>
        </row>
        <row r="2194">
          <cell r="T2194">
            <v>966416512</v>
          </cell>
          <cell r="U2194" t="str">
            <v>Kajima Corporation</v>
          </cell>
          <cell r="V2194">
            <v>43814</v>
          </cell>
          <cell r="W2194" t="str">
            <v>Kajima Corporation</v>
          </cell>
          <cell r="X2194" t="str">
            <v>Existing Principal</v>
          </cell>
          <cell r="Y2194" t="str">
            <v>Public - Do Not Score</v>
          </cell>
          <cell r="Z2194" t="str">
            <v>CONSTRUCTION</v>
          </cell>
          <cell r="AA2194" t="str">
            <v>Japan</v>
          </cell>
          <cell r="AB2194">
            <v>43814</v>
          </cell>
          <cell r="AC2194" t="str">
            <v>G13264</v>
          </cell>
          <cell r="AD2194">
            <v>43814</v>
          </cell>
          <cell r="AE2194" t="str">
            <v>Specialty Contract</v>
          </cell>
          <cell r="AF2194" t="str">
            <v>Engineering &amp; Construction</v>
          </cell>
        </row>
        <row r="2195">
          <cell r="T2195">
            <v>966416612</v>
          </cell>
          <cell r="U2195" t="str">
            <v>BlueScope Steel</v>
          </cell>
          <cell r="V2195">
            <v>43816</v>
          </cell>
          <cell r="W2195" t="str">
            <v>BlueScope Steel</v>
          </cell>
          <cell r="X2195" t="str">
            <v>Existing Principal</v>
          </cell>
          <cell r="Y2195" t="str">
            <v>Public - Do Not Score</v>
          </cell>
          <cell r="Z2195" t="str">
            <v>STEEL &amp; METAL PRODUCTS</v>
          </cell>
          <cell r="AA2195" t="str">
            <v>Australia</v>
          </cell>
          <cell r="AB2195">
            <v>43816</v>
          </cell>
          <cell r="AC2195" t="str">
            <v>A01954</v>
          </cell>
          <cell r="AD2195">
            <v>43816</v>
          </cell>
          <cell r="AE2195" t="str">
            <v>Specialty Contract</v>
          </cell>
          <cell r="AF2195" t="str">
            <v>Steel &amp; Metals Manufacturing</v>
          </cell>
        </row>
        <row r="2196">
          <cell r="T2196">
            <v>895185721</v>
          </cell>
          <cell r="U2196" t="str">
            <v>ABB Ltd.</v>
          </cell>
          <cell r="V2196">
            <v>44253</v>
          </cell>
          <cell r="W2196" t="str">
            <v>ABB Ltd.</v>
          </cell>
          <cell r="X2196" t="str">
            <v>Existing Principal</v>
          </cell>
          <cell r="Y2196" t="str">
            <v>Public - Do Not Score</v>
          </cell>
          <cell r="Z2196" t="str">
            <v>ELECTRICAL EQUIPMENT</v>
          </cell>
          <cell r="AA2196" t="str">
            <v>Switzerland</v>
          </cell>
          <cell r="AB2196">
            <v>44253</v>
          </cell>
          <cell r="AC2196" t="str">
            <v>W21538</v>
          </cell>
          <cell r="AD2196">
            <v>44253</v>
          </cell>
          <cell r="AE2196" t="str">
            <v>Specialty Commercial</v>
          </cell>
          <cell r="AF2196" t="str">
            <v>Electronics &amp; Semiconductor</v>
          </cell>
        </row>
        <row r="2197">
          <cell r="T2197">
            <v>355222221</v>
          </cell>
          <cell r="U2197" t="str">
            <v>Xcel Energy, Inc.</v>
          </cell>
          <cell r="V2197">
            <v>44926</v>
          </cell>
          <cell r="W2197" t="str">
            <v>Xcel Energy, Inc.</v>
          </cell>
          <cell r="X2197" t="str">
            <v>Existing Principal</v>
          </cell>
          <cell r="Y2197" t="str">
            <v>Public - Do Not Score</v>
          </cell>
          <cell r="Z2197" t="str">
            <v>UTILITIES, ELECTRIC</v>
          </cell>
          <cell r="AA2197" t="str">
            <v>United States</v>
          </cell>
          <cell r="AB2197">
            <v>44926</v>
          </cell>
          <cell r="AC2197">
            <v>665772</v>
          </cell>
          <cell r="AD2197">
            <v>44926</v>
          </cell>
          <cell r="AE2197" t="str">
            <v>Core Commercial</v>
          </cell>
          <cell r="AF2197" t="str">
            <v>Electric, Gas &amp; Water Utilities</v>
          </cell>
        </row>
        <row r="2198">
          <cell r="T2198">
            <v>584569752</v>
          </cell>
          <cell r="U2198" t="str">
            <v>JBS S.A.</v>
          </cell>
          <cell r="V2198">
            <v>86042</v>
          </cell>
          <cell r="W2198" t="str">
            <v>JBS USA Holding Lux S.a r.l.</v>
          </cell>
          <cell r="X2198" t="str">
            <v>Existing Principal</v>
          </cell>
          <cell r="Y2198" t="str">
            <v>Public - Do Not Score</v>
          </cell>
          <cell r="Z2198" t="str">
            <v>BUSINESS SERVICES</v>
          </cell>
          <cell r="AA2198" t="str">
            <v>Brazil</v>
          </cell>
          <cell r="AB2198">
            <v>86042</v>
          </cell>
          <cell r="AC2198" t="str">
            <v>W40730</v>
          </cell>
          <cell r="AD2198">
            <v>86042</v>
          </cell>
          <cell r="AE2198" t="str">
            <v>Core Commercial</v>
          </cell>
          <cell r="AF2198" t="str">
            <v>Business Services</v>
          </cell>
        </row>
        <row r="2199">
          <cell r="T2199">
            <v>966417012</v>
          </cell>
          <cell r="U2199" t="str">
            <v>Orion Marine Group, Inc.</v>
          </cell>
          <cell r="V2199">
            <v>45136</v>
          </cell>
          <cell r="W2199" t="str">
            <v>Orion Group Holdings, Inc.</v>
          </cell>
          <cell r="X2199" t="str">
            <v>Existing Principal</v>
          </cell>
          <cell r="Y2199" t="str">
            <v>Public - Do Not Score</v>
          </cell>
          <cell r="Z2199" t="str">
            <v>CONSTRUCTION</v>
          </cell>
          <cell r="AA2199" t="str">
            <v>United States</v>
          </cell>
          <cell r="AB2199">
            <v>45136</v>
          </cell>
          <cell r="AC2199" t="str">
            <v>N14067</v>
          </cell>
          <cell r="AD2199">
            <v>45136</v>
          </cell>
          <cell r="AE2199" t="str">
            <v>Specialty Contract</v>
          </cell>
          <cell r="AF2199" t="str">
            <v>Engineering &amp; Construction</v>
          </cell>
        </row>
        <row r="2200">
          <cell r="T2200">
            <v>145304621</v>
          </cell>
          <cell r="U2200" t="str">
            <v>Fiserv. Inc.</v>
          </cell>
          <cell r="V2200">
            <v>45474</v>
          </cell>
          <cell r="W2200" t="str">
            <v>Fiserv, Inc.</v>
          </cell>
          <cell r="X2200" t="str">
            <v>Existing Principal</v>
          </cell>
          <cell r="Y2200" t="str">
            <v>Public - Do Not Score</v>
          </cell>
          <cell r="Z2200" t="str">
            <v>BUSINESS SERVICES</v>
          </cell>
          <cell r="AA2200" t="str">
            <v>United States</v>
          </cell>
          <cell r="AB2200">
            <v>45474</v>
          </cell>
          <cell r="AC2200">
            <v>337738</v>
          </cell>
          <cell r="AD2200">
            <v>45474</v>
          </cell>
          <cell r="AE2200" t="str">
            <v>Core Commercial</v>
          </cell>
          <cell r="AF2200" t="str">
            <v>Business Services</v>
          </cell>
        </row>
        <row r="2201">
          <cell r="T2201">
            <v>645190721</v>
          </cell>
          <cell r="U2201" t="str">
            <v>Career Education Corporation</v>
          </cell>
          <cell r="V2201">
            <v>46097</v>
          </cell>
          <cell r="W2201" t="str">
            <v>Career Education Corporation</v>
          </cell>
          <cell r="X2201" t="str">
            <v>Existing Principal</v>
          </cell>
          <cell r="Y2201" t="str">
            <v>Public - Do Not Score</v>
          </cell>
          <cell r="Z2201" t="str">
            <v>CONSUMER SERVICES</v>
          </cell>
          <cell r="AA2201" t="str">
            <v>United States</v>
          </cell>
          <cell r="AB2201">
            <v>46097</v>
          </cell>
          <cell r="AC2201" t="str">
            <v>N04383</v>
          </cell>
          <cell r="AD2201">
            <v>46097</v>
          </cell>
          <cell r="AE2201" t="str">
            <v>Core Commercial</v>
          </cell>
          <cell r="AF2201" t="str">
            <v>Retail</v>
          </cell>
        </row>
        <row r="2202">
          <cell r="T2202">
            <v>156355912</v>
          </cell>
          <cell r="U2202" t="str">
            <v>Lindsay Corporation</v>
          </cell>
          <cell r="V2202">
            <v>47121</v>
          </cell>
          <cell r="W2202" t="str">
            <v>Lindsay Corporation</v>
          </cell>
          <cell r="X2202" t="str">
            <v>Existing Principal</v>
          </cell>
          <cell r="Y2202" t="str">
            <v>Public - Do Not Score</v>
          </cell>
          <cell r="Z2202" t="str">
            <v>MACHINERY &amp; EQUIPMENT</v>
          </cell>
          <cell r="AA2202" t="str">
            <v>United States</v>
          </cell>
          <cell r="AB2202">
            <v>47121</v>
          </cell>
          <cell r="AC2202">
            <v>535555</v>
          </cell>
          <cell r="AD2202">
            <v>47121</v>
          </cell>
          <cell r="AE2202" t="str">
            <v>Core Commercial</v>
          </cell>
          <cell r="AF2202" t="str">
            <v>Machinery &amp; Industrial</v>
          </cell>
        </row>
        <row r="2203">
          <cell r="T2203">
            <v>645200921</v>
          </cell>
          <cell r="U2203" t="str">
            <v>CH2M Hill Companies, Ltd</v>
          </cell>
          <cell r="V2203">
            <v>50352</v>
          </cell>
          <cell r="W2203" t="str">
            <v>CH2M Hill Companies, Ltd</v>
          </cell>
          <cell r="X2203" t="str">
            <v>Existing Principal</v>
          </cell>
          <cell r="Y2203" t="str">
            <v>Public - Do Not Score</v>
          </cell>
          <cell r="Z2203" t="str">
            <v>CONSTRUCTION</v>
          </cell>
          <cell r="AA2203" t="str">
            <v>United States</v>
          </cell>
          <cell r="AB2203">
            <v>50352</v>
          </cell>
          <cell r="AC2203" t="str">
            <v>None - Private</v>
          </cell>
          <cell r="AD2203">
            <v>50352</v>
          </cell>
          <cell r="AE2203" t="str">
            <v>Specialty Contract</v>
          </cell>
          <cell r="AF2203" t="str">
            <v>Engineering &amp; Construction</v>
          </cell>
        </row>
        <row r="2204">
          <cell r="T2204">
            <v>715201321</v>
          </cell>
          <cell r="U2204" t="str">
            <v>Dollar General Corporation</v>
          </cell>
          <cell r="V2204">
            <v>50488</v>
          </cell>
          <cell r="W2204" t="str">
            <v>Dollar General Corporation</v>
          </cell>
          <cell r="X2204" t="str">
            <v>Existing Principal</v>
          </cell>
          <cell r="Y2204" t="str">
            <v>Public - Do Not Score</v>
          </cell>
          <cell r="Z2204" t="str">
            <v>CONSUMER PRODUCTS RETL/WHSL</v>
          </cell>
          <cell r="AA2204" t="str">
            <v>United States</v>
          </cell>
          <cell r="AB2204">
            <v>50488</v>
          </cell>
          <cell r="AC2204">
            <v>256669</v>
          </cell>
          <cell r="AD2204">
            <v>50488</v>
          </cell>
          <cell r="AE2204" t="str">
            <v>Core Commercial</v>
          </cell>
          <cell r="AF2204" t="str">
            <v>Retail</v>
          </cell>
        </row>
        <row r="2205">
          <cell r="T2205">
            <v>966419912</v>
          </cell>
          <cell r="U2205" t="str">
            <v>Aramark Corporation and Subsidiaries</v>
          </cell>
          <cell r="V2205">
            <v>51273</v>
          </cell>
          <cell r="W2205" t="str">
            <v>Aramark</v>
          </cell>
          <cell r="X2205" t="str">
            <v>Existing Principal</v>
          </cell>
          <cell r="Y2205" t="str">
            <v>Public - Do Not Score</v>
          </cell>
          <cell r="Z2205" t="str">
            <v/>
          </cell>
          <cell r="AA2205" t="str">
            <v>United States</v>
          </cell>
          <cell r="AB2205">
            <v>51273</v>
          </cell>
          <cell r="AE2205" t="str">
            <v>Core Commercial</v>
          </cell>
        </row>
        <row r="2206">
          <cell r="T2206">
            <v>715207021</v>
          </cell>
          <cell r="U2206" t="str">
            <v>Waste Connections, Inc.</v>
          </cell>
          <cell r="V2206">
            <v>52815</v>
          </cell>
          <cell r="W2206" t="str">
            <v>Waste Connections, Inc.</v>
          </cell>
          <cell r="X2206" t="str">
            <v>Existing Principal</v>
          </cell>
          <cell r="Y2206" t="str">
            <v>Public - Do Not Score</v>
          </cell>
          <cell r="Z2206" t="str">
            <v>UTILITIES NEC</v>
          </cell>
          <cell r="AA2206" t="str">
            <v>United States</v>
          </cell>
          <cell r="AB2206">
            <v>52815</v>
          </cell>
          <cell r="AC2206" t="str">
            <v>N04941</v>
          </cell>
          <cell r="AD2206">
            <v>52815</v>
          </cell>
          <cell r="AE2206" t="str">
            <v>Core Commercial</v>
          </cell>
          <cell r="AF2206" t="str">
            <v>Electric, Gas &amp; Water Utilities</v>
          </cell>
        </row>
        <row r="2207">
          <cell r="T2207">
            <v>966420312</v>
          </cell>
          <cell r="U2207" t="str">
            <v>Alon USA Energy, Inc.</v>
          </cell>
          <cell r="V2207">
            <v>53241</v>
          </cell>
          <cell r="W2207" t="str">
            <v>Delek US Holdings, Inc.</v>
          </cell>
          <cell r="X2207" t="str">
            <v>Existing Principal</v>
          </cell>
          <cell r="Y2207" t="str">
            <v>Public - Do Not Score</v>
          </cell>
          <cell r="Z2207" t="str">
            <v>OIL REFINING</v>
          </cell>
          <cell r="AA2207" t="str">
            <v>United States</v>
          </cell>
          <cell r="AB2207">
            <v>53241</v>
          </cell>
          <cell r="AC2207" t="str">
            <v>N11733</v>
          </cell>
          <cell r="AD2207">
            <v>53241</v>
          </cell>
          <cell r="AE2207" t="str">
            <v>Core Commercial</v>
          </cell>
          <cell r="AF2207" t="str">
            <v>Oil, Gas &amp; Coal Expl/Prod</v>
          </cell>
        </row>
        <row r="2208">
          <cell r="T2208">
            <v>966420412</v>
          </cell>
          <cell r="U2208" t="str">
            <v>Meritage Homes Corporation</v>
          </cell>
          <cell r="V2208">
            <v>53387</v>
          </cell>
          <cell r="W2208" t="str">
            <v>Meritage Homes Corporation</v>
          </cell>
          <cell r="X2208" t="str">
            <v>Existing Principal</v>
          </cell>
          <cell r="Y2208" t="str">
            <v>Public - Do Not Score</v>
          </cell>
          <cell r="Z2208" t="str">
            <v>CONSTRUCTION</v>
          </cell>
          <cell r="AA2208" t="str">
            <v>United States</v>
          </cell>
          <cell r="AB2208">
            <v>53387</v>
          </cell>
          <cell r="AC2208">
            <v>290910</v>
          </cell>
          <cell r="AD2208">
            <v>53387</v>
          </cell>
          <cell r="AE2208" t="str">
            <v>Specialty Contract</v>
          </cell>
          <cell r="AF2208" t="str">
            <v>Engineering &amp; Construction</v>
          </cell>
        </row>
        <row r="2209">
          <cell r="T2209">
            <v>141067991</v>
          </cell>
          <cell r="U2209" t="str">
            <v>STILLWATER MINING COMPANY</v>
          </cell>
          <cell r="V2209">
            <v>87656</v>
          </cell>
          <cell r="W2209" t="str">
            <v>Stillwater Mining Company</v>
          </cell>
          <cell r="X2209" t="str">
            <v>Existing Principal</v>
          </cell>
          <cell r="Y2209" t="str">
            <v>Public - Do Not Score</v>
          </cell>
          <cell r="Z2209" t="str">
            <v>MINING</v>
          </cell>
          <cell r="AA2209" t="str">
            <v>United States</v>
          </cell>
          <cell r="AB2209">
            <v>87656</v>
          </cell>
          <cell r="AC2209" t="str">
            <v>N00754</v>
          </cell>
          <cell r="AD2209">
            <v>87656</v>
          </cell>
          <cell r="AE2209" t="str">
            <v>Core Commercial</v>
          </cell>
          <cell r="AF2209" t="str">
            <v>Metals &amp; Mining Industry</v>
          </cell>
        </row>
        <row r="2210">
          <cell r="T2210">
            <v>966420512</v>
          </cell>
          <cell r="U2210" t="str">
            <v>Nestle Holdings Inc</v>
          </cell>
          <cell r="V2210">
            <v>53675</v>
          </cell>
          <cell r="W2210" t="str">
            <v>Nestle Holdings Inc</v>
          </cell>
          <cell r="X2210" t="str">
            <v>Existing Principal</v>
          </cell>
          <cell r="Y2210" t="str">
            <v>Public - Do Not Score</v>
          </cell>
          <cell r="Z2210" t="str">
            <v>FOOD &amp; BEVERAGE</v>
          </cell>
          <cell r="AA2210" t="str">
            <v>Switzerland</v>
          </cell>
          <cell r="AB2210">
            <v>53675</v>
          </cell>
          <cell r="AC2210" t="str">
            <v>G13228</v>
          </cell>
          <cell r="AD2210">
            <v>53675</v>
          </cell>
          <cell r="AE2210" t="str">
            <v>Core Commercial</v>
          </cell>
          <cell r="AF2210" t="str">
            <v>Food Processing &amp; Distribution</v>
          </cell>
        </row>
        <row r="2211">
          <cell r="T2211">
            <v>195210421</v>
          </cell>
          <cell r="U2211" t="str">
            <v>Regions Financial Corporation</v>
          </cell>
          <cell r="V2211">
            <v>53696</v>
          </cell>
          <cell r="W2211" t="str">
            <v>Regions Financial Corporation</v>
          </cell>
          <cell r="X2211" t="str">
            <v>Existing Principal</v>
          </cell>
          <cell r="Y2211" t="str">
            <v>Public - Do Not Score</v>
          </cell>
          <cell r="Z2211" t="str">
            <v/>
          </cell>
          <cell r="AA2211" t="str">
            <v>United States</v>
          </cell>
          <cell r="AB2211">
            <v>53696</v>
          </cell>
          <cell r="AE2211" t="str">
            <v>Core Commercial</v>
          </cell>
        </row>
        <row r="2212">
          <cell r="T2212">
            <v>625210721</v>
          </cell>
          <cell r="U2212" t="str">
            <v>Bio-Rad Laboratories, Inc.</v>
          </cell>
          <cell r="V2212">
            <v>53804</v>
          </cell>
          <cell r="W2212" t="str">
            <v>Bio-Rad Laboratories, Inc.</v>
          </cell>
          <cell r="X2212" t="str">
            <v>Existing Principal</v>
          </cell>
          <cell r="Y2212" t="str">
            <v>Public - Do Not Score</v>
          </cell>
          <cell r="Z2212" t="str">
            <v>MEASURE &amp; TEST EQUIPMENT</v>
          </cell>
          <cell r="AA2212" t="str">
            <v>United States</v>
          </cell>
          <cell r="AB2212">
            <v>53804</v>
          </cell>
          <cell r="AC2212">
            <v>90572</v>
          </cell>
          <cell r="AD2212">
            <v>53804</v>
          </cell>
          <cell r="AE2212" t="str">
            <v>Core Commercial</v>
          </cell>
          <cell r="AF2212" t="str">
            <v>Machinery &amp; Industrial</v>
          </cell>
        </row>
        <row r="2213">
          <cell r="T2213">
            <v>705211621</v>
          </cell>
          <cell r="U2213" t="str">
            <v>Amazon.com, Inc.</v>
          </cell>
          <cell r="V2213">
            <v>53900</v>
          </cell>
          <cell r="W2213" t="str">
            <v>Amazon.com, Inc.</v>
          </cell>
          <cell r="X2213" t="str">
            <v>Existing Principal</v>
          </cell>
          <cell r="Y2213" t="str">
            <v>Public - Do Not Score</v>
          </cell>
          <cell r="Z2213" t="str">
            <v>CONSUMER PRODUCTS RETL/WHSL</v>
          </cell>
          <cell r="AA2213" t="str">
            <v>United States</v>
          </cell>
          <cell r="AB2213">
            <v>53900</v>
          </cell>
          <cell r="AC2213" t="str">
            <v>N03234</v>
          </cell>
          <cell r="AD2213">
            <v>53900</v>
          </cell>
          <cell r="AE2213" t="str">
            <v>Core Commercial</v>
          </cell>
          <cell r="AF2213" t="str">
            <v>Retail</v>
          </cell>
        </row>
        <row r="2214">
          <cell r="T2214">
            <v>966421312</v>
          </cell>
          <cell r="U2214" t="str">
            <v>Cargotec Corporation</v>
          </cell>
          <cell r="V2214">
            <v>55745</v>
          </cell>
          <cell r="W2214" t="str">
            <v>Cargotec Corporation</v>
          </cell>
          <cell r="X2214" t="str">
            <v>Existing Principal</v>
          </cell>
          <cell r="Y2214" t="str">
            <v>Public - Do Not Score</v>
          </cell>
          <cell r="Z2214" t="str">
            <v>MACHINERY &amp; EQUIPMENT</v>
          </cell>
          <cell r="AA2214" t="str">
            <v>Finland</v>
          </cell>
          <cell r="AB2214">
            <v>55745</v>
          </cell>
          <cell r="AC2214" t="str">
            <v>W36722</v>
          </cell>
          <cell r="AD2214">
            <v>55745</v>
          </cell>
          <cell r="AE2214" t="str">
            <v>Core Commercial</v>
          </cell>
          <cell r="AF2214" t="str">
            <v>Machinery &amp; Industrial</v>
          </cell>
        </row>
        <row r="2215">
          <cell r="T2215">
            <v>966422412</v>
          </cell>
          <cell r="U2215" t="str">
            <v>Lend Lease Corporation Limited</v>
          </cell>
          <cell r="V2215">
            <v>59310</v>
          </cell>
          <cell r="W2215" t="str">
            <v>Lend Lease Corporation Limited</v>
          </cell>
          <cell r="X2215" t="str">
            <v>Existing Principal</v>
          </cell>
          <cell r="Y2215" t="str">
            <v>Public - Do Not Score</v>
          </cell>
          <cell r="Z2215" t="str">
            <v>BUSINESS SERVICES</v>
          </cell>
          <cell r="AA2215" t="str">
            <v>Australia</v>
          </cell>
          <cell r="AB2215">
            <v>59310</v>
          </cell>
          <cell r="AC2215" t="str">
            <v>G10445</v>
          </cell>
          <cell r="AD2215">
            <v>59310</v>
          </cell>
          <cell r="AE2215" t="str">
            <v>Specialty Contract</v>
          </cell>
          <cell r="AF2215" t="str">
            <v>Business Services</v>
          </cell>
        </row>
        <row r="2216">
          <cell r="T2216">
            <v>215327121</v>
          </cell>
          <cell r="U2216" t="str">
            <v>Pinnacle West Capital Corporation</v>
          </cell>
          <cell r="V2216">
            <v>59551</v>
          </cell>
          <cell r="W2216" t="str">
            <v>Pinnacle West Capital Corporation</v>
          </cell>
          <cell r="X2216" t="str">
            <v>Existing Principal</v>
          </cell>
          <cell r="Y2216" t="str">
            <v>Public - Do Not Score</v>
          </cell>
          <cell r="Z2216" t="str">
            <v>UTILITIES, ELECTRIC</v>
          </cell>
          <cell r="AA2216" t="str">
            <v>United States</v>
          </cell>
          <cell r="AB2216">
            <v>59551</v>
          </cell>
          <cell r="AC2216">
            <v>723484</v>
          </cell>
          <cell r="AD2216">
            <v>59551</v>
          </cell>
          <cell r="AE2216" t="str">
            <v>Core Commercial</v>
          </cell>
          <cell r="AF2216" t="str">
            <v>Electric, Gas &amp; Water Utilities</v>
          </cell>
        </row>
        <row r="2217">
          <cell r="T2217">
            <v>765422021</v>
          </cell>
          <cell r="U2217" t="str">
            <v>Atlas Energy, LP</v>
          </cell>
          <cell r="V2217">
            <v>59656</v>
          </cell>
          <cell r="W2217" t="str">
            <v>Atlas Energy Group, LLC</v>
          </cell>
          <cell r="X2217" t="str">
            <v>Existing Principal</v>
          </cell>
          <cell r="Y2217" t="str">
            <v>Public - Do Not Score</v>
          </cell>
          <cell r="Z2217" t="str">
            <v>OIL, GAS &amp; COAL EXPL/PROD</v>
          </cell>
          <cell r="AA2217" t="str">
            <v>United States</v>
          </cell>
          <cell r="AB2217">
            <v>59656</v>
          </cell>
          <cell r="AC2217" t="str">
            <v>N11717</v>
          </cell>
          <cell r="AD2217">
            <v>59656</v>
          </cell>
          <cell r="AE2217" t="str">
            <v>Core Commercial</v>
          </cell>
          <cell r="AF2217" t="str">
            <v>Oil, Gas &amp; Coal Expl/Prod</v>
          </cell>
        </row>
        <row r="2218">
          <cell r="T2218">
            <v>229279232</v>
          </cell>
          <cell r="U2218" t="str">
            <v>Kier Group plc</v>
          </cell>
          <cell r="V2218">
            <v>195833</v>
          </cell>
          <cell r="W2218" t="str">
            <v>Kier Group plc</v>
          </cell>
          <cell r="X2218" t="str">
            <v>Existing Principal</v>
          </cell>
          <cell r="Y2218" t="str">
            <v>Public - Do Not Score</v>
          </cell>
          <cell r="Z2218" t="str">
            <v>CONSTRUCTION</v>
          </cell>
          <cell r="AA2218" t="str">
            <v>United Kingdom</v>
          </cell>
          <cell r="AB2218" t="str">
            <v>EU1055</v>
          </cell>
          <cell r="AC2218" t="str">
            <v>W12771</v>
          </cell>
          <cell r="AD2218">
            <v>59703</v>
          </cell>
          <cell r="AE2218" t="str">
            <v>Specialty Contract</v>
          </cell>
          <cell r="AF2218" t="str">
            <v>Engineering &amp; Construction</v>
          </cell>
        </row>
        <row r="2219">
          <cell r="T2219">
            <v>541163600</v>
          </cell>
          <cell r="U2219" t="str">
            <v>Extra Space Storage, Inc.</v>
          </cell>
          <cell r="V2219">
            <v>63942</v>
          </cell>
          <cell r="W2219" t="str">
            <v>Extra Space Storage, Inc.</v>
          </cell>
          <cell r="X2219" t="str">
            <v>Existing Principal</v>
          </cell>
          <cell r="Y2219" t="str">
            <v>Public - Do Not Score</v>
          </cell>
          <cell r="Z2219" t="str">
            <v>REAL ESTATE INVESTMENT TRUSTS</v>
          </cell>
          <cell r="AA2219" t="str">
            <v>United States</v>
          </cell>
          <cell r="AB2219">
            <v>63942</v>
          </cell>
          <cell r="AC2219" t="str">
            <v>N10401</v>
          </cell>
          <cell r="AD2219">
            <v>63942</v>
          </cell>
          <cell r="AE2219" t="str">
            <v>Core Commercial</v>
          </cell>
          <cell r="AF2219" t="str">
            <v>Real Estate &amp; REITs</v>
          </cell>
        </row>
        <row r="2220">
          <cell r="T2220">
            <v>125338121</v>
          </cell>
          <cell r="U2220" t="str">
            <v>CHEVRON CORP.</v>
          </cell>
          <cell r="V2220">
            <v>64915</v>
          </cell>
          <cell r="W2220" t="str">
            <v>Chevron Corporation *</v>
          </cell>
          <cell r="X2220" t="str">
            <v>Existing Principal</v>
          </cell>
          <cell r="Y2220" t="str">
            <v>Public - Do Not Score</v>
          </cell>
          <cell r="Z2220" t="str">
            <v/>
          </cell>
          <cell r="AA2220" t="str">
            <v>United States</v>
          </cell>
          <cell r="AB2220">
            <v>64915</v>
          </cell>
          <cell r="AE2220" t="str">
            <v>Core Commercial</v>
          </cell>
        </row>
        <row r="2221">
          <cell r="T2221">
            <v>701168400</v>
          </cell>
          <cell r="U2221" t="str">
            <v>United States Lime &amp; Minerals, Inc.</v>
          </cell>
          <cell r="V2221">
            <v>65384</v>
          </cell>
          <cell r="W2221" t="str">
            <v>United States Lime &amp; Minerals, Inc.</v>
          </cell>
          <cell r="X2221" t="str">
            <v>Existing Principal</v>
          </cell>
          <cell r="Y2221" t="str">
            <v>Public - Do Not Score</v>
          </cell>
          <cell r="Z2221" t="str">
            <v>MINING</v>
          </cell>
          <cell r="AA2221" t="str">
            <v>United States</v>
          </cell>
          <cell r="AB2221">
            <v>65384</v>
          </cell>
          <cell r="AC2221">
            <v>752800</v>
          </cell>
          <cell r="AD2221">
            <v>65384</v>
          </cell>
          <cell r="AE2221" t="str">
            <v>Core Commercial</v>
          </cell>
          <cell r="AF2221" t="str">
            <v>Metals &amp; Mining Industry</v>
          </cell>
        </row>
        <row r="2222">
          <cell r="T2222">
            <v>195195221</v>
          </cell>
          <cell r="U2222" t="str">
            <v>Krones, Inc.</v>
          </cell>
          <cell r="V2222">
            <v>66220</v>
          </cell>
          <cell r="W2222" t="str">
            <v>Krones AG</v>
          </cell>
          <cell r="X2222" t="str">
            <v>Existing Principal</v>
          </cell>
          <cell r="Y2222" t="str">
            <v>Public - Do Not Score</v>
          </cell>
          <cell r="Z2222" t="str">
            <v>MACHINERY &amp; EQUIPMENT</v>
          </cell>
          <cell r="AA2222" t="str">
            <v>United States</v>
          </cell>
          <cell r="AB2222">
            <v>66220</v>
          </cell>
          <cell r="AC2222" t="str">
            <v>G12338</v>
          </cell>
          <cell r="AD2222">
            <v>66220</v>
          </cell>
          <cell r="AE2222" t="str">
            <v>Core Commercial</v>
          </cell>
          <cell r="AF2222" t="str">
            <v>Machinery &amp; Industrial</v>
          </cell>
        </row>
        <row r="2223">
          <cell r="T2223">
            <v>966424412</v>
          </cell>
          <cell r="U2223" t="str">
            <v>The PNC Financial Services Group</v>
          </cell>
          <cell r="V2223">
            <v>66326</v>
          </cell>
          <cell r="W2223" t="str">
            <v>The PNC Financial Services Group</v>
          </cell>
          <cell r="X2223" t="str">
            <v>Existing Principal</v>
          </cell>
          <cell r="Y2223" t="str">
            <v>Public - Do Not Score</v>
          </cell>
          <cell r="Z2223" t="str">
            <v/>
          </cell>
          <cell r="AA2223" t="str">
            <v>United States</v>
          </cell>
          <cell r="AB2223">
            <v>66326</v>
          </cell>
          <cell r="AE2223" t="str">
            <v>Core Commercial</v>
          </cell>
        </row>
        <row r="2224">
          <cell r="T2224">
            <v>275382321</v>
          </cell>
          <cell r="U2224" t="str">
            <v>CenturyLink, Inc.</v>
          </cell>
          <cell r="V2224">
            <v>67161</v>
          </cell>
          <cell r="W2224" t="str">
            <v>CenturyLink, Inc.</v>
          </cell>
          <cell r="X2224" t="str">
            <v>Existing Principal</v>
          </cell>
          <cell r="Y2224" t="str">
            <v>Public - Do Not Score</v>
          </cell>
          <cell r="Z2224" t="str">
            <v>TELEPHONE</v>
          </cell>
          <cell r="AA2224" t="str">
            <v>United States</v>
          </cell>
          <cell r="AB2224">
            <v>67161</v>
          </cell>
          <cell r="AE2224" t="str">
            <v>Core Commercial</v>
          </cell>
          <cell r="AF2224" t="str">
            <v>Telecom Equipment &amp; Utility Services</v>
          </cell>
        </row>
        <row r="2225">
          <cell r="T2225">
            <v>515326621</v>
          </cell>
          <cell r="U2225" t="str">
            <v>Juniper Networks, Inc.</v>
          </cell>
          <cell r="V2225">
            <v>97050</v>
          </cell>
          <cell r="W2225" t="str">
            <v>Juniper Networks, Inc.</v>
          </cell>
          <cell r="X2225" t="str">
            <v>Existing Principal</v>
          </cell>
          <cell r="Y2225" t="str">
            <v>Public - Do Not Score</v>
          </cell>
          <cell r="Z2225" t="str">
            <v>COMPUTER HARDWARE</v>
          </cell>
          <cell r="AA2225" t="str">
            <v>United States</v>
          </cell>
          <cell r="AB2225">
            <v>97050</v>
          </cell>
          <cell r="AC2225" t="str">
            <v>N05547</v>
          </cell>
          <cell r="AD2225">
            <v>97050</v>
          </cell>
          <cell r="AE2225" t="str">
            <v>Core Commercial</v>
          </cell>
        </row>
        <row r="2226">
          <cell r="T2226">
            <v>245337921</v>
          </cell>
          <cell r="U2226" t="str">
            <v>JOSTENS, INC.</v>
          </cell>
          <cell r="V2226">
            <v>67780</v>
          </cell>
          <cell r="W2226" t="str">
            <v>Newell Brands, Inc.</v>
          </cell>
          <cell r="X2226" t="str">
            <v>Existing Principal</v>
          </cell>
          <cell r="Y2226" t="str">
            <v>Public - Do Not Score</v>
          </cell>
          <cell r="Z2226" t="str">
            <v>CONSUMER PRODUCTS</v>
          </cell>
          <cell r="AA2226" t="str">
            <v>United States</v>
          </cell>
          <cell r="AB2226">
            <v>67780</v>
          </cell>
          <cell r="AC2226">
            <v>651192</v>
          </cell>
          <cell r="AD2226">
            <v>67780</v>
          </cell>
          <cell r="AE2226" t="str">
            <v>Core Commercial</v>
          </cell>
          <cell r="AF2226" t="str">
            <v>Retail</v>
          </cell>
        </row>
        <row r="2227">
          <cell r="T2227">
            <v>889262532</v>
          </cell>
          <cell r="U2227" t="str">
            <v>Newell Brands, Inc.</v>
          </cell>
          <cell r="V2227">
            <v>67780</v>
          </cell>
          <cell r="W2227" t="str">
            <v>Newell Brands, Inc.</v>
          </cell>
          <cell r="X2227" t="str">
            <v>Existing Principal</v>
          </cell>
          <cell r="Y2227" t="str">
            <v>Public - Do Not Score</v>
          </cell>
          <cell r="Z2227" t="str">
            <v>CONSUMER PRODUCTS</v>
          </cell>
          <cell r="AA2227" t="str">
            <v>United States</v>
          </cell>
          <cell r="AB2227">
            <v>67780</v>
          </cell>
          <cell r="AC2227">
            <v>651192</v>
          </cell>
          <cell r="AD2227">
            <v>67780</v>
          </cell>
          <cell r="AE2227" t="str">
            <v>Core Commercial</v>
          </cell>
          <cell r="AF2227" t="str">
            <v>Retail</v>
          </cell>
        </row>
        <row r="2228">
          <cell r="T2228">
            <v>35186851</v>
          </cell>
          <cell r="U2228" t="str">
            <v>THE MACERICH COMPANY</v>
          </cell>
          <cell r="V2228">
            <v>98374</v>
          </cell>
          <cell r="W2228" t="str">
            <v>MACERICH COMPANY, THE</v>
          </cell>
          <cell r="X2228" t="str">
            <v>Existing Principal</v>
          </cell>
          <cell r="Y2228" t="str">
            <v>Public - Do Not Score</v>
          </cell>
          <cell r="Z2228" t="str">
            <v>REAL ESTATE INVESTMENT TRUSTS</v>
          </cell>
          <cell r="AA2228" t="str">
            <v>United States</v>
          </cell>
          <cell r="AB2228">
            <v>98374</v>
          </cell>
          <cell r="AC2228" t="str">
            <v>N00029</v>
          </cell>
          <cell r="AD2228">
            <v>98374</v>
          </cell>
          <cell r="AE2228" t="str">
            <v>Core Commercial</v>
          </cell>
          <cell r="AF2228" t="str">
            <v>Real Estate &amp; REITs</v>
          </cell>
        </row>
        <row r="2229">
          <cell r="T2229">
            <v>451876742</v>
          </cell>
          <cell r="U2229" t="str">
            <v>Newell Brands de M xico</v>
          </cell>
          <cell r="V2229">
            <v>202544</v>
          </cell>
          <cell r="W2229" t="str">
            <v>Newell Brands de M xico</v>
          </cell>
          <cell r="X2229" t="str">
            <v>Existing Principal</v>
          </cell>
          <cell r="Y2229" t="str">
            <v>Public - Do Not Score</v>
          </cell>
          <cell r="Z2229" t="str">
            <v>CONSUMER PRODUCTS</v>
          </cell>
          <cell r="AA2229" t="str">
            <v>Mexico</v>
          </cell>
          <cell r="AB2229">
            <v>67780</v>
          </cell>
          <cell r="AC2229">
            <v>651192</v>
          </cell>
          <cell r="AD2229">
            <v>67780</v>
          </cell>
          <cell r="AE2229" t="str">
            <v>Specialty Commercial</v>
          </cell>
          <cell r="AF2229" t="str">
            <v>Retail</v>
          </cell>
        </row>
        <row r="2230">
          <cell r="T2230">
            <v>245248621</v>
          </cell>
          <cell r="U2230" t="str">
            <v>Vinci Construction SAS</v>
          </cell>
          <cell r="V2230">
            <v>68281</v>
          </cell>
          <cell r="W2230" t="str">
            <v>Vinci S.A</v>
          </cell>
          <cell r="X2230" t="str">
            <v>Existing Principal</v>
          </cell>
          <cell r="Y2230" t="str">
            <v>Public - Do Not Score</v>
          </cell>
          <cell r="Z2230" t="str">
            <v>CONSTRUCTION</v>
          </cell>
          <cell r="AA2230" t="str">
            <v>France</v>
          </cell>
          <cell r="AB2230">
            <v>68281</v>
          </cell>
          <cell r="AC2230" t="str">
            <v>G11504</v>
          </cell>
          <cell r="AD2230">
            <v>68281</v>
          </cell>
          <cell r="AE2230" t="str">
            <v>Specialty Contract</v>
          </cell>
          <cell r="AF2230" t="str">
            <v>Engineering &amp; Construction</v>
          </cell>
        </row>
        <row r="2231">
          <cell r="T2231">
            <v>262058342</v>
          </cell>
          <cell r="U2231" t="str">
            <v>Vinci Airports</v>
          </cell>
          <cell r="V2231">
            <v>207229</v>
          </cell>
          <cell r="W2231" t="str">
            <v>Vinci Airports</v>
          </cell>
          <cell r="X2231" t="str">
            <v>Existing Principal</v>
          </cell>
          <cell r="Y2231" t="str">
            <v>Public - Do Not Score</v>
          </cell>
          <cell r="Z2231" t="str">
            <v>CONSTRUCTION</v>
          </cell>
          <cell r="AA2231" t="str">
            <v>France</v>
          </cell>
          <cell r="AB2231">
            <v>68281</v>
          </cell>
          <cell r="AC2231" t="str">
            <v>G11504</v>
          </cell>
          <cell r="AD2231">
            <v>68281</v>
          </cell>
          <cell r="AE2231" t="str">
            <v>Specialty Commercial</v>
          </cell>
          <cell r="AF2231" t="str">
            <v>Engineering &amp; Construction</v>
          </cell>
        </row>
        <row r="2232">
          <cell r="T2232">
            <v>82059042</v>
          </cell>
          <cell r="U2232" t="str">
            <v>Vinci Construction International Network SAS</v>
          </cell>
          <cell r="V2232">
            <v>206936</v>
          </cell>
          <cell r="W2232" t="str">
            <v>Vinci Construction International Network SAS</v>
          </cell>
          <cell r="X2232" t="str">
            <v>Existing Principal</v>
          </cell>
          <cell r="Y2232" t="str">
            <v>Public - Do Not Score</v>
          </cell>
          <cell r="Z2232" t="str">
            <v>CONSTRUCTION</v>
          </cell>
          <cell r="AA2232" t="str">
            <v>France</v>
          </cell>
          <cell r="AB2232">
            <v>68281</v>
          </cell>
          <cell r="AC2232" t="str">
            <v>G11504</v>
          </cell>
          <cell r="AD2232">
            <v>68281</v>
          </cell>
          <cell r="AE2232" t="str">
            <v>Specialty Contract</v>
          </cell>
          <cell r="AF2232" t="str">
            <v>Engineering &amp; Construction</v>
          </cell>
        </row>
        <row r="2233">
          <cell r="T2233">
            <v>471718942</v>
          </cell>
          <cell r="U2233" t="str">
            <v>Vinci plc</v>
          </cell>
          <cell r="V2233">
            <v>195481</v>
          </cell>
          <cell r="W2233" t="str">
            <v>Vinci plc</v>
          </cell>
          <cell r="X2233" t="str">
            <v>Existing Principal</v>
          </cell>
          <cell r="Y2233" t="str">
            <v>Public - Do Not Score</v>
          </cell>
          <cell r="Z2233" t="str">
            <v>CONSTRUCTION</v>
          </cell>
          <cell r="AA2233" t="str">
            <v>United Kingdom</v>
          </cell>
          <cell r="AB2233">
            <v>68281</v>
          </cell>
          <cell r="AC2233" t="str">
            <v>G11504</v>
          </cell>
          <cell r="AD2233">
            <v>68281</v>
          </cell>
          <cell r="AE2233" t="str">
            <v>Specialty Contract</v>
          </cell>
          <cell r="AF2233" t="str">
            <v>Engineering &amp; Construction</v>
          </cell>
        </row>
        <row r="2234">
          <cell r="T2234">
            <v>966426012</v>
          </cell>
          <cell r="U2234" t="str">
            <v>Ultra Petroleum Corp.</v>
          </cell>
          <cell r="V2234">
            <v>68443</v>
          </cell>
          <cell r="W2234" t="str">
            <v>Ultra Petroleum Corp.</v>
          </cell>
          <cell r="X2234" t="str">
            <v>Existing Principal</v>
          </cell>
          <cell r="Y2234" t="str">
            <v>Public - Do Not Score</v>
          </cell>
          <cell r="Z2234" t="str">
            <v>OIL, GAS &amp; COAL EXPL/PROD</v>
          </cell>
          <cell r="AA2234" t="str">
            <v>United States</v>
          </cell>
          <cell r="AB2234">
            <v>68443</v>
          </cell>
          <cell r="AC2234" t="str">
            <v>N07244</v>
          </cell>
          <cell r="AD2234">
            <v>68443</v>
          </cell>
          <cell r="AE2234" t="str">
            <v>Core Commercial</v>
          </cell>
          <cell r="AF2234" t="str">
            <v>Oil, Gas &amp; Coal Expl/Prod</v>
          </cell>
        </row>
        <row r="2235">
          <cell r="T2235">
            <v>445248421</v>
          </cell>
          <cell r="U2235" t="str">
            <v>Avery Dennison Corporation</v>
          </cell>
          <cell r="V2235">
            <v>68634</v>
          </cell>
          <cell r="W2235" t="str">
            <v>Avery Dennison Corporation</v>
          </cell>
          <cell r="X2235" t="str">
            <v>Existing Principal</v>
          </cell>
          <cell r="Y2235" t="str">
            <v>Public - Do Not Score</v>
          </cell>
          <cell r="Z2235" t="str">
            <v>PAPER</v>
          </cell>
          <cell r="AA2235" t="str">
            <v>United States</v>
          </cell>
          <cell r="AB2235">
            <v>68634</v>
          </cell>
          <cell r="AC2235">
            <v>53627</v>
          </cell>
          <cell r="AD2235">
            <v>68634</v>
          </cell>
          <cell r="AE2235" t="str">
            <v>Core Commercial</v>
          </cell>
          <cell r="AF2235" t="str">
            <v>Packaging Container &amp; Forest Products</v>
          </cell>
        </row>
        <row r="2236">
          <cell r="T2236">
            <v>966426312</v>
          </cell>
          <cell r="U2236" t="str">
            <v>Ovivo Inc.</v>
          </cell>
          <cell r="V2236">
            <v>69154</v>
          </cell>
          <cell r="W2236" t="str">
            <v>Ovivo Inc.</v>
          </cell>
          <cell r="X2236" t="str">
            <v>Existing Principal</v>
          </cell>
          <cell r="Y2236" t="str">
            <v>Public - Do Not Score</v>
          </cell>
          <cell r="Z2236" t="str">
            <v>MACHINERY &amp; EQUIPMENT</v>
          </cell>
          <cell r="AA2236" t="str">
            <v>Canada</v>
          </cell>
          <cell r="AB2236">
            <v>69154</v>
          </cell>
          <cell r="AC2236" t="str">
            <v>N03750</v>
          </cell>
          <cell r="AD2236">
            <v>69154</v>
          </cell>
          <cell r="AE2236" t="str">
            <v>Specialty Contract</v>
          </cell>
          <cell r="AF2236" t="str">
            <v>Machinery &amp; Industrial</v>
          </cell>
        </row>
        <row r="2237">
          <cell r="T2237">
            <v>825313621</v>
          </cell>
          <cell r="U2237" t="str">
            <v>L'Oreal USA, Inc.</v>
          </cell>
          <cell r="V2237">
            <v>69285</v>
          </cell>
          <cell r="W2237" t="str">
            <v>L'Oreal U.S.A., Inc.</v>
          </cell>
          <cell r="X2237" t="str">
            <v>Existing Principal</v>
          </cell>
          <cell r="Y2237" t="str">
            <v>Public - Do Not Score</v>
          </cell>
          <cell r="Z2237" t="str">
            <v>CONSUMER PRODUCTS</v>
          </cell>
          <cell r="AA2237" t="str">
            <v>United States</v>
          </cell>
          <cell r="AB2237">
            <v>69285</v>
          </cell>
          <cell r="AC2237" t="str">
            <v>G10250</v>
          </cell>
          <cell r="AD2237">
            <v>69285</v>
          </cell>
          <cell r="AE2237" t="str">
            <v>Core Commercial</v>
          </cell>
          <cell r="AF2237" t="str">
            <v>Retail</v>
          </cell>
        </row>
        <row r="2238">
          <cell r="T2238">
            <v>245253821</v>
          </cell>
          <cell r="U2238" t="str">
            <v>Weight Watchers International, Inc.</v>
          </cell>
          <cell r="V2238">
            <v>69835</v>
          </cell>
          <cell r="W2238" t="str">
            <v>Weight Watchers International, Inc.</v>
          </cell>
          <cell r="X2238" t="str">
            <v>Existing Principal</v>
          </cell>
          <cell r="Y2238" t="str">
            <v>Public - Do Not Score</v>
          </cell>
          <cell r="Z2238" t="str">
            <v>CONSUMER SERVICES</v>
          </cell>
          <cell r="AA2238" t="str">
            <v>United States</v>
          </cell>
          <cell r="AB2238">
            <v>69835</v>
          </cell>
          <cell r="AC2238" t="str">
            <v>N07957</v>
          </cell>
          <cell r="AD2238">
            <v>69835</v>
          </cell>
          <cell r="AE2238" t="str">
            <v>Core Commercial</v>
          </cell>
          <cell r="AF2238" t="str">
            <v>Retail</v>
          </cell>
        </row>
        <row r="2239">
          <cell r="T2239">
            <v>705251621</v>
          </cell>
          <cell r="U2239" t="str">
            <v>Jo-Ann Stores, Inc.</v>
          </cell>
          <cell r="V2239">
            <v>70592</v>
          </cell>
          <cell r="W2239" t="str">
            <v>Jo-Ann Stores, Inc.</v>
          </cell>
          <cell r="X2239" t="str">
            <v>Existing Principal</v>
          </cell>
          <cell r="Y2239" t="str">
            <v>Public - Do Not Score</v>
          </cell>
          <cell r="Z2239" t="str">
            <v>TEXTILES</v>
          </cell>
          <cell r="AA2239" t="str">
            <v>United States</v>
          </cell>
          <cell r="AB2239">
            <v>70592</v>
          </cell>
          <cell r="AC2239">
            <v>302846</v>
          </cell>
          <cell r="AD2239">
            <v>70592</v>
          </cell>
          <cell r="AE2239" t="str">
            <v>Core Commercial</v>
          </cell>
          <cell r="AF2239" t="str">
            <v>Retail</v>
          </cell>
        </row>
        <row r="2240">
          <cell r="T2240">
            <v>165271221</v>
          </cell>
          <cell r="U2240" t="str">
            <v>P H Glatfelter Company (York, PA)</v>
          </cell>
          <cell r="V2240">
            <v>72763</v>
          </cell>
          <cell r="W2240" t="str">
            <v>P H Glatfelter Company</v>
          </cell>
          <cell r="X2240" t="str">
            <v>Existing Principal</v>
          </cell>
          <cell r="Y2240" t="str">
            <v>Public - Do Not Score</v>
          </cell>
          <cell r="Z2240" t="str">
            <v>PAPER</v>
          </cell>
          <cell r="AA2240" t="str">
            <v>United States</v>
          </cell>
          <cell r="AB2240">
            <v>72763</v>
          </cell>
          <cell r="AC2240">
            <v>377316</v>
          </cell>
          <cell r="AD2240">
            <v>72763</v>
          </cell>
          <cell r="AE2240" t="str">
            <v>Core Commercial</v>
          </cell>
          <cell r="AF2240" t="str">
            <v>Packaging Container &amp; Forest Products</v>
          </cell>
        </row>
        <row r="2241">
          <cell r="T2241">
            <v>155260921</v>
          </cell>
          <cell r="U2241" t="str">
            <v>Stonemor Partners L.P.</v>
          </cell>
          <cell r="V2241">
            <v>72917</v>
          </cell>
          <cell r="W2241" t="str">
            <v>Stonemor Partners L.P.</v>
          </cell>
          <cell r="X2241" t="str">
            <v>Existing Principal</v>
          </cell>
          <cell r="Y2241" t="str">
            <v>Public - Do Not Score</v>
          </cell>
          <cell r="Z2241" t="str">
            <v>REAL ESTATE</v>
          </cell>
          <cell r="AA2241" t="str">
            <v>United States</v>
          </cell>
          <cell r="AB2241">
            <v>72917</v>
          </cell>
          <cell r="AC2241" t="str">
            <v>N10275</v>
          </cell>
          <cell r="AD2241">
            <v>72917</v>
          </cell>
          <cell r="AE2241" t="str">
            <v>Core Commercial</v>
          </cell>
          <cell r="AF2241" t="str">
            <v>Real Estate &amp; REITs</v>
          </cell>
        </row>
        <row r="2242">
          <cell r="T2242">
            <v>325259621</v>
          </cell>
          <cell r="U2242" t="str">
            <v>Trevi Group</v>
          </cell>
          <cell r="V2242">
            <v>73189</v>
          </cell>
          <cell r="W2242" t="str">
            <v>Trevi Group</v>
          </cell>
          <cell r="X2242" t="str">
            <v>Existing Principal</v>
          </cell>
          <cell r="Y2242" t="str">
            <v>Public - Do Not Score</v>
          </cell>
          <cell r="Z2242" t="str">
            <v>BUSINESS SERVICES</v>
          </cell>
          <cell r="AA2242" t="str">
            <v>Italy</v>
          </cell>
          <cell r="AB2242">
            <v>73189</v>
          </cell>
          <cell r="AC2242" t="str">
            <v>W24404</v>
          </cell>
          <cell r="AD2242">
            <v>73189</v>
          </cell>
          <cell r="AE2242" t="str">
            <v>Specialty Contract</v>
          </cell>
          <cell r="AF2242" t="str">
            <v>Oil, Gas &amp; Coal Expl/Prod</v>
          </cell>
        </row>
        <row r="2243">
          <cell r="T2243">
            <v>976416312</v>
          </cell>
          <cell r="U2243" t="str">
            <v>Cracker Barrel Old Country Store, Inc.</v>
          </cell>
          <cell r="V2243">
            <v>98406</v>
          </cell>
          <cell r="W2243" t="str">
            <v>Cracker Barrel Old Country Store, Inc.</v>
          </cell>
          <cell r="X2243" t="str">
            <v>Existing Principal</v>
          </cell>
          <cell r="Y2243" t="str">
            <v>Public - Do Not Score</v>
          </cell>
          <cell r="Z2243" t="str">
            <v>HOTELS &amp; RESTAURANTS</v>
          </cell>
          <cell r="AA2243" t="str">
            <v>United States</v>
          </cell>
          <cell r="AB2243">
            <v>98406</v>
          </cell>
          <cell r="AC2243">
            <v>224100</v>
          </cell>
          <cell r="AD2243">
            <v>98406</v>
          </cell>
          <cell r="AE2243" t="str">
            <v>Core Commercial</v>
          </cell>
          <cell r="AF2243" t="str">
            <v>Hospitality &amp; Gaming</v>
          </cell>
        </row>
        <row r="2244">
          <cell r="T2244">
            <v>61815842</v>
          </cell>
          <cell r="U2244" t="str">
            <v>Lithia Motors, Inc.</v>
          </cell>
          <cell r="V2244">
            <v>73332</v>
          </cell>
          <cell r="W2244" t="str">
            <v>Lithia Motors, Inc.</v>
          </cell>
          <cell r="X2244" t="str">
            <v>Existing Principal</v>
          </cell>
          <cell r="Y2244" t="str">
            <v>Public - Do Not Score</v>
          </cell>
          <cell r="Z2244" t="str">
            <v>CONSUMER DURABLES RETL/WHSL</v>
          </cell>
          <cell r="AA2244" t="str">
            <v>United States</v>
          </cell>
          <cell r="AB2244">
            <v>73332</v>
          </cell>
          <cell r="AC2244" t="str">
            <v>N02860</v>
          </cell>
          <cell r="AD2244">
            <v>73332</v>
          </cell>
          <cell r="AE2244" t="str">
            <v>Core Commercial</v>
          </cell>
          <cell r="AF2244" t="str">
            <v>Retail</v>
          </cell>
        </row>
        <row r="2245">
          <cell r="T2245">
            <v>815365721</v>
          </cell>
          <cell r="U2245" t="str">
            <v>Rite Aid Corporation</v>
          </cell>
          <cell r="V2245">
            <v>74475</v>
          </cell>
          <cell r="W2245" t="str">
            <v>Rite Aid Corporation</v>
          </cell>
          <cell r="X2245" t="str">
            <v>Existing Principal</v>
          </cell>
          <cell r="Y2245" t="str">
            <v>Public - Do Not Score</v>
          </cell>
          <cell r="Z2245" t="str">
            <v>CONSUMER PRODUCTS RETL/WHSL</v>
          </cell>
          <cell r="AA2245" t="str">
            <v>United States</v>
          </cell>
          <cell r="AB2245">
            <v>74475</v>
          </cell>
          <cell r="AC2245">
            <v>767754</v>
          </cell>
          <cell r="AD2245">
            <v>74475</v>
          </cell>
          <cell r="AE2245" t="str">
            <v>Core Commercial</v>
          </cell>
          <cell r="AF2245" t="str">
            <v>Retail</v>
          </cell>
        </row>
        <row r="2246">
          <cell r="T2246">
            <v>45341421</v>
          </cell>
          <cell r="U2246" t="str">
            <v>EMPIRE DISTRICT ELECTRIC COMPANY, INC.</v>
          </cell>
          <cell r="V2246">
            <v>98491</v>
          </cell>
          <cell r="W2246" t="str">
            <v>Liberty Utilities Co.</v>
          </cell>
          <cell r="X2246" t="str">
            <v>Existing Principal</v>
          </cell>
          <cell r="Y2246" t="str">
            <v>Public - Do Not Score</v>
          </cell>
          <cell r="Z2246" t="str">
            <v>UTILITIES, ELECTRIC</v>
          </cell>
          <cell r="AA2246" t="str">
            <v>United States</v>
          </cell>
          <cell r="AB2246">
            <v>98491</v>
          </cell>
          <cell r="AC2246" t="str">
            <v>C10277</v>
          </cell>
          <cell r="AD2246">
            <v>98491</v>
          </cell>
          <cell r="AE2246" t="str">
            <v>Core Commercial</v>
          </cell>
          <cell r="AF2246" t="str">
            <v>Electric, Gas &amp; Water Utilities</v>
          </cell>
        </row>
        <row r="2247">
          <cell r="T2247">
            <v>406423012</v>
          </cell>
          <cell r="U2247" t="str">
            <v>THE HERTZ CORPORATION</v>
          </cell>
          <cell r="V2247">
            <v>74635</v>
          </cell>
          <cell r="W2247" t="str">
            <v>Hertz Global Holdings, Inc</v>
          </cell>
          <cell r="X2247" t="str">
            <v>Existing Principal</v>
          </cell>
          <cell r="Y2247" t="str">
            <v>Public - Do Not Score</v>
          </cell>
          <cell r="Z2247" t="str">
            <v>LESSORS</v>
          </cell>
          <cell r="AA2247" t="str">
            <v>United States</v>
          </cell>
          <cell r="AB2247">
            <v>74635</v>
          </cell>
          <cell r="AC2247">
            <v>428040</v>
          </cell>
          <cell r="AD2247">
            <v>74635</v>
          </cell>
          <cell r="AE2247" t="str">
            <v>Core Commercial</v>
          </cell>
          <cell r="AF2247" t="str">
            <v>Insurance &amp; Financial Services</v>
          </cell>
        </row>
        <row r="2248">
          <cell r="T2248">
            <v>966428312</v>
          </cell>
          <cell r="U2248" t="str">
            <v>Bouygues Construction</v>
          </cell>
          <cell r="V2248">
            <v>75087</v>
          </cell>
          <cell r="W2248" t="str">
            <v>Bouygues Construction</v>
          </cell>
          <cell r="X2248" t="str">
            <v>Existing Principal</v>
          </cell>
          <cell r="Y2248" t="str">
            <v>Public - Do Not Score</v>
          </cell>
          <cell r="Z2248" t="str">
            <v>CONSTRUCTION</v>
          </cell>
          <cell r="AA2248" t="str">
            <v>France</v>
          </cell>
          <cell r="AB2248">
            <v>75087</v>
          </cell>
          <cell r="AC2248" t="str">
            <v>G10521</v>
          </cell>
          <cell r="AD2248">
            <v>75087</v>
          </cell>
          <cell r="AE2248" t="str">
            <v>Specialty Contract</v>
          </cell>
          <cell r="AF2248" t="str">
            <v>Engineering &amp; Construction</v>
          </cell>
        </row>
        <row r="2249">
          <cell r="T2249">
            <v>375276821</v>
          </cell>
          <cell r="U2249" t="str">
            <v>Ball Corporation</v>
          </cell>
          <cell r="V2249">
            <v>75428</v>
          </cell>
          <cell r="W2249" t="str">
            <v>Ball Corporation</v>
          </cell>
          <cell r="X2249" t="str">
            <v>Existing Principal</v>
          </cell>
          <cell r="Y2249" t="str">
            <v>Public - Do Not Score</v>
          </cell>
          <cell r="Z2249" t="str">
            <v>STEEL &amp; METAL PRODUCTS</v>
          </cell>
          <cell r="AA2249" t="str">
            <v>United States</v>
          </cell>
          <cell r="AB2249">
            <v>75428</v>
          </cell>
          <cell r="AC2249">
            <v>58498</v>
          </cell>
          <cell r="AD2249">
            <v>75428</v>
          </cell>
          <cell r="AE2249" t="str">
            <v>Core Commercial</v>
          </cell>
          <cell r="AF2249" t="str">
            <v>Steel &amp; Metals Manufacturing</v>
          </cell>
        </row>
        <row r="2250">
          <cell r="T2250">
            <v>921169000</v>
          </cell>
          <cell r="U2250" t="str">
            <v>Spectra Energy Corp</v>
          </cell>
          <cell r="V2250">
            <v>77074</v>
          </cell>
          <cell r="W2250" t="str">
            <v>Spectra Energy Corp.</v>
          </cell>
          <cell r="X2250" t="str">
            <v>Existing Principal</v>
          </cell>
          <cell r="Y2250" t="str">
            <v>Public - Do Not Score</v>
          </cell>
          <cell r="Z2250" t="str">
            <v>UTILITIES, GAS</v>
          </cell>
          <cell r="AA2250" t="str">
            <v>United States</v>
          </cell>
          <cell r="AB2250">
            <v>77074</v>
          </cell>
          <cell r="AC2250" t="str">
            <v>C10549</v>
          </cell>
          <cell r="AD2250">
            <v>77074</v>
          </cell>
          <cell r="AE2250" t="str">
            <v>Core Commercial</v>
          </cell>
          <cell r="AF2250" t="str">
            <v>Electric, Gas &amp; Water Utilities</v>
          </cell>
        </row>
        <row r="2251">
          <cell r="T2251">
            <v>26331512</v>
          </cell>
          <cell r="U2251" t="str">
            <v>Crestwood Midstream Partners LP</v>
          </cell>
          <cell r="V2251">
            <v>78338</v>
          </cell>
          <cell r="W2251" t="str">
            <v>Crestwood Midstream Partners LP</v>
          </cell>
          <cell r="X2251" t="str">
            <v>Existing Principal</v>
          </cell>
          <cell r="Y2251" t="str">
            <v>Public - Do Not Score</v>
          </cell>
          <cell r="Z2251" t="str">
            <v>OIL, GAS &amp; COAL EXPL/PROD</v>
          </cell>
          <cell r="AA2251" t="str">
            <v>United States</v>
          </cell>
          <cell r="AB2251">
            <v>78338</v>
          </cell>
          <cell r="AC2251" t="str">
            <v>N10890</v>
          </cell>
          <cell r="AD2251">
            <v>78338</v>
          </cell>
          <cell r="AE2251" t="str">
            <v>Core Commercial</v>
          </cell>
          <cell r="AF2251" t="str">
            <v>Oil, Gas &amp; Coal Expl/Prod</v>
          </cell>
        </row>
        <row r="2252">
          <cell r="T2252">
            <v>235284221</v>
          </cell>
          <cell r="U2252" t="str">
            <v>The GEO Group, Inc.</v>
          </cell>
          <cell r="V2252">
            <v>78832</v>
          </cell>
          <cell r="W2252" t="str">
            <v>The GEO Group, Inc.</v>
          </cell>
          <cell r="X2252" t="str">
            <v>Existing Principal</v>
          </cell>
          <cell r="Y2252" t="str">
            <v>Public - Do Not Score</v>
          </cell>
          <cell r="Z2252" t="str">
            <v>REAL ESTATE INVESTMENT TRUSTS</v>
          </cell>
          <cell r="AA2252" t="str">
            <v>United States</v>
          </cell>
          <cell r="AB2252">
            <v>78832</v>
          </cell>
          <cell r="AC2252" t="str">
            <v>N00631</v>
          </cell>
          <cell r="AD2252">
            <v>78832</v>
          </cell>
          <cell r="AE2252" t="str">
            <v>Core Commercial</v>
          </cell>
          <cell r="AF2252" t="str">
            <v>Real Estate &amp; REITs</v>
          </cell>
        </row>
        <row r="2253">
          <cell r="T2253">
            <v>125277621</v>
          </cell>
          <cell r="U2253" t="str">
            <v>Newpark Resources, Inc.</v>
          </cell>
          <cell r="V2253">
            <v>78925</v>
          </cell>
          <cell r="W2253" t="str">
            <v>Newpark Resources, Inc.</v>
          </cell>
          <cell r="X2253" t="str">
            <v>Existing Principal</v>
          </cell>
          <cell r="Y2253" t="str">
            <v>Public - Do Not Score</v>
          </cell>
          <cell r="Z2253" t="str">
            <v>BUSINESS PRODUCTS WHSL</v>
          </cell>
          <cell r="AA2253" t="str">
            <v>United States</v>
          </cell>
          <cell r="AB2253">
            <v>78925</v>
          </cell>
          <cell r="AC2253">
            <v>651718</v>
          </cell>
          <cell r="AD2253">
            <v>78925</v>
          </cell>
          <cell r="AE2253" t="str">
            <v>Core Commercial</v>
          </cell>
          <cell r="AF2253" t="str">
            <v>Retail</v>
          </cell>
        </row>
        <row r="2254">
          <cell r="T2254">
            <v>976408212</v>
          </cell>
          <cell r="U2254" t="str">
            <v>Bauer AG</v>
          </cell>
          <cell r="V2254">
            <v>82258</v>
          </cell>
          <cell r="W2254" t="str">
            <v>Bauer AG</v>
          </cell>
          <cell r="X2254" t="str">
            <v>Existing Principal</v>
          </cell>
          <cell r="Y2254" t="str">
            <v>Public - Do Not Score</v>
          </cell>
          <cell r="Z2254" t="str">
            <v>MACHINERY &amp; EQUIPMENT</v>
          </cell>
          <cell r="AA2254" t="str">
            <v>Germany</v>
          </cell>
          <cell r="AB2254">
            <v>82258</v>
          </cell>
          <cell r="AC2254" t="str">
            <v>W39616</v>
          </cell>
          <cell r="AD2254">
            <v>82258</v>
          </cell>
          <cell r="AE2254" t="str">
            <v>Specialty Contract</v>
          </cell>
          <cell r="AF2254" t="str">
            <v>Machinery &amp; Industrial</v>
          </cell>
        </row>
        <row r="2255">
          <cell r="T2255">
            <v>976408512</v>
          </cell>
          <cell r="U2255" t="str">
            <v>Covanta Energy, LLC</v>
          </cell>
          <cell r="V2255">
            <v>82422</v>
          </cell>
          <cell r="W2255" t="str">
            <v>Covanta Energy, LLC</v>
          </cell>
          <cell r="X2255" t="str">
            <v>Existing Principal</v>
          </cell>
          <cell r="Y2255" t="str">
            <v>Public - Do Not Score</v>
          </cell>
          <cell r="Z2255" t="str">
            <v>UTILITIES NEC</v>
          </cell>
          <cell r="AA2255" t="str">
            <v>United States</v>
          </cell>
          <cell r="AB2255">
            <v>82422</v>
          </cell>
          <cell r="AC2255">
            <v>236274</v>
          </cell>
          <cell r="AD2255">
            <v>82422</v>
          </cell>
          <cell r="AE2255" t="str">
            <v>Specialty Contract</v>
          </cell>
          <cell r="AF2255" t="str">
            <v>Electric, Gas &amp; Water Utilities</v>
          </cell>
        </row>
        <row r="2256">
          <cell r="T2256">
            <v>976408912</v>
          </cell>
          <cell r="U2256" t="str">
            <v>WESCO International, Inc.</v>
          </cell>
          <cell r="V2256">
            <v>84093</v>
          </cell>
          <cell r="W2256" t="str">
            <v>WESCO International, Inc.</v>
          </cell>
          <cell r="X2256" t="str">
            <v>Existing Principal</v>
          </cell>
          <cell r="Y2256" t="str">
            <v>Public - Do Not Score</v>
          </cell>
          <cell r="Z2256" t="str">
            <v/>
          </cell>
          <cell r="AA2256" t="str">
            <v>United States</v>
          </cell>
          <cell r="AB2256">
            <v>84093</v>
          </cell>
          <cell r="AE2256" t="str">
            <v>Core Commercial</v>
          </cell>
        </row>
        <row r="2257">
          <cell r="T2257">
            <v>976409012</v>
          </cell>
          <cell r="U2257" t="str">
            <v>Shire PLC</v>
          </cell>
          <cell r="V2257">
            <v>84238</v>
          </cell>
          <cell r="W2257" t="str">
            <v>Shire PLC</v>
          </cell>
          <cell r="X2257" t="str">
            <v>Existing Principal</v>
          </cell>
          <cell r="Y2257" t="str">
            <v>Public - Do Not Score</v>
          </cell>
          <cell r="Z2257" t="str">
            <v>PHARMACEUTICALS</v>
          </cell>
          <cell r="AA2257" t="str">
            <v>United Kingdom</v>
          </cell>
          <cell r="AB2257">
            <v>84238</v>
          </cell>
          <cell r="AC2257" t="str">
            <v>W12537</v>
          </cell>
          <cell r="AD2257">
            <v>84238</v>
          </cell>
          <cell r="AE2257" t="str">
            <v>Core Commercial</v>
          </cell>
          <cell r="AF2257" t="str">
            <v>Drug &amp; Pharmacy Services</v>
          </cell>
        </row>
        <row r="2258">
          <cell r="T2258">
            <v>35320621</v>
          </cell>
          <cell r="U2258" t="str">
            <v>KBR, Inc.</v>
          </cell>
          <cell r="V2258">
            <v>85356</v>
          </cell>
          <cell r="W2258" t="str">
            <v>KBR, Inc.</v>
          </cell>
          <cell r="X2258" t="str">
            <v>Existing Principal</v>
          </cell>
          <cell r="Y2258" t="str">
            <v>Public - Do Not Score</v>
          </cell>
          <cell r="Z2258" t="str">
            <v>CONSTRUCTION</v>
          </cell>
          <cell r="AA2258" t="str">
            <v>United States</v>
          </cell>
          <cell r="AB2258">
            <v>85356</v>
          </cell>
          <cell r="AC2258" t="str">
            <v>N11863</v>
          </cell>
          <cell r="AD2258">
            <v>85356</v>
          </cell>
          <cell r="AE2258" t="str">
            <v>Specialty Contract</v>
          </cell>
          <cell r="AF2258" t="str">
            <v>Engineering &amp; Construction</v>
          </cell>
        </row>
        <row r="2259">
          <cell r="T2259">
            <v>61068591</v>
          </cell>
          <cell r="U2259" t="str">
            <v>RESCARE, INC.</v>
          </cell>
          <cell r="V2259">
            <v>98603</v>
          </cell>
          <cell r="W2259" t="str">
            <v>RESCARE, INC.</v>
          </cell>
          <cell r="X2259" t="str">
            <v>Existing Principal</v>
          </cell>
          <cell r="Y2259" t="str">
            <v>Public - Do Not Score</v>
          </cell>
          <cell r="Z2259" t="str">
            <v>MEDICAL SERVICES</v>
          </cell>
          <cell r="AA2259" t="str">
            <v>United States</v>
          </cell>
          <cell r="AB2259">
            <v>98603</v>
          </cell>
          <cell r="AC2259">
            <v>760943</v>
          </cell>
          <cell r="AD2259">
            <v>98603</v>
          </cell>
          <cell r="AE2259" t="str">
            <v>Core Commercial</v>
          </cell>
          <cell r="AF2259" t="str">
            <v>Hospital &amp; Medical Services</v>
          </cell>
        </row>
        <row r="2260">
          <cell r="T2260">
            <v>455559721</v>
          </cell>
          <cell r="U2260" t="str">
            <v>JBS USA Lux S.A.</v>
          </cell>
          <cell r="V2260">
            <v>86042</v>
          </cell>
          <cell r="W2260" t="str">
            <v>JBS USA Holding Lux S.a r.l.</v>
          </cell>
          <cell r="X2260" t="str">
            <v>Existing Principal</v>
          </cell>
          <cell r="Y2260" t="str">
            <v>Public - Do Not Score</v>
          </cell>
          <cell r="Z2260" t="str">
            <v>BUSINESS SERVICES</v>
          </cell>
          <cell r="AA2260" t="str">
            <v>United States</v>
          </cell>
          <cell r="AB2260">
            <v>86042</v>
          </cell>
          <cell r="AC2260" t="str">
            <v>W40730</v>
          </cell>
          <cell r="AD2260">
            <v>86042</v>
          </cell>
          <cell r="AE2260" t="str">
            <v>Core Commercial</v>
          </cell>
          <cell r="AF2260" t="str">
            <v>Business Services</v>
          </cell>
        </row>
        <row r="2261">
          <cell r="T2261">
            <v>329258332</v>
          </cell>
          <cell r="U2261" t="str">
            <v>Southwest Gas Holdings, Inc.</v>
          </cell>
          <cell r="V2261">
            <v>98639</v>
          </cell>
          <cell r="W2261" t="str">
            <v>Southwest Gas Holdings, Inc.</v>
          </cell>
          <cell r="X2261" t="str">
            <v>Existing Principal</v>
          </cell>
          <cell r="Y2261" t="str">
            <v>Public - Do Not Score</v>
          </cell>
          <cell r="Z2261" t="str">
            <v>UTILITIES, GAS</v>
          </cell>
          <cell r="AA2261" t="str">
            <v>United States</v>
          </cell>
          <cell r="AB2261">
            <v>98639</v>
          </cell>
          <cell r="AC2261">
            <v>844895</v>
          </cell>
          <cell r="AD2261">
            <v>98639</v>
          </cell>
          <cell r="AE2261" t="str">
            <v>Core Commercial</v>
          </cell>
          <cell r="AF2261" t="str">
            <v>Electric, Gas &amp; Water Utilities</v>
          </cell>
        </row>
        <row r="2262">
          <cell r="T2262">
            <v>925467021</v>
          </cell>
          <cell r="U2262" t="str">
            <v>Access Midstream Partners, L.P.</v>
          </cell>
          <cell r="V2262">
            <v>98918</v>
          </cell>
          <cell r="W2262" t="str">
            <v>THE WILLIAMS COMPANIES, INC.</v>
          </cell>
          <cell r="X2262" t="str">
            <v>Existing Principal</v>
          </cell>
          <cell r="Y2262" t="str">
            <v>Public - Do Not Score</v>
          </cell>
          <cell r="Z2262" t="str">
            <v>UTILITIES, GAS</v>
          </cell>
          <cell r="AA2262" t="str">
            <v>United States</v>
          </cell>
          <cell r="AB2262">
            <v>98918</v>
          </cell>
          <cell r="AC2262">
            <v>969457</v>
          </cell>
          <cell r="AD2262">
            <v>98918</v>
          </cell>
          <cell r="AE2262" t="str">
            <v>Core Commercial</v>
          </cell>
          <cell r="AF2262" t="str">
            <v>Electric, Gas &amp; Water Utilities</v>
          </cell>
        </row>
        <row r="2263">
          <cell r="T2263">
            <v>976410012</v>
          </cell>
          <cell r="U2263" t="str">
            <v>Alstom S.A.</v>
          </cell>
          <cell r="V2263">
            <v>87012</v>
          </cell>
          <cell r="W2263" t="str">
            <v>Alstom S.A.</v>
          </cell>
          <cell r="X2263" t="str">
            <v>Existing Principal</v>
          </cell>
          <cell r="Y2263" t="str">
            <v>Public - Do Not Score</v>
          </cell>
          <cell r="Z2263" t="str">
            <v>MACHINERY &amp; EQUIPMENT</v>
          </cell>
          <cell r="AA2263" t="str">
            <v>France</v>
          </cell>
          <cell r="AB2263">
            <v>87012</v>
          </cell>
          <cell r="AC2263" t="str">
            <v>W20528</v>
          </cell>
          <cell r="AD2263">
            <v>87012</v>
          </cell>
          <cell r="AE2263" t="str">
            <v>Specialty Commercial</v>
          </cell>
          <cell r="AF2263" t="str">
            <v>Machinery &amp; Industrial</v>
          </cell>
        </row>
        <row r="2264">
          <cell r="T2264">
            <v>166451212</v>
          </cell>
          <cell r="U2264" t="str">
            <v>Alstom</v>
          </cell>
          <cell r="V2264">
            <v>185503</v>
          </cell>
          <cell r="W2264" t="str">
            <v>ALSTOM</v>
          </cell>
          <cell r="X2264" t="str">
            <v>Existing Principal</v>
          </cell>
          <cell r="Y2264" t="str">
            <v>Public - Do Not Score</v>
          </cell>
          <cell r="Z2264" t="str">
            <v>MACHINERY &amp; EQUIPMENT</v>
          </cell>
          <cell r="AA2264" t="str">
            <v>France</v>
          </cell>
          <cell r="AB2264" t="str">
            <v>BRZ1001</v>
          </cell>
          <cell r="AC2264" t="str">
            <v>W20528</v>
          </cell>
          <cell r="AD2264">
            <v>87012</v>
          </cell>
          <cell r="AE2264" t="str">
            <v>Specialty Commercial</v>
          </cell>
          <cell r="AF2264" t="str">
            <v>Machinery &amp; Industrial</v>
          </cell>
        </row>
        <row r="2265">
          <cell r="T2265">
            <v>105339621</v>
          </cell>
          <cell r="U2265" t="str">
            <v>INTERNATIONAL GAME TECHNOLOGY</v>
          </cell>
          <cell r="V2265">
            <v>98952</v>
          </cell>
          <cell r="W2265" t="str">
            <v>INTERNATIONAL GAME TECHNOLOGY</v>
          </cell>
          <cell r="X2265" t="str">
            <v>Existing Principal</v>
          </cell>
          <cell r="Y2265" t="str">
            <v>Public - Do Not Score</v>
          </cell>
          <cell r="Z2265" t="str">
            <v>ENTERTAINMENT &amp; LEISURE</v>
          </cell>
          <cell r="AA2265" t="str">
            <v>Italy</v>
          </cell>
          <cell r="AB2265">
            <v>98952</v>
          </cell>
          <cell r="AC2265" t="str">
            <v>W28455</v>
          </cell>
          <cell r="AD2265">
            <v>98952</v>
          </cell>
          <cell r="AE2265" t="str">
            <v>Core Commercial</v>
          </cell>
          <cell r="AF2265" t="str">
            <v>Hospitality &amp; Gaming</v>
          </cell>
        </row>
        <row r="2266">
          <cell r="T2266">
            <v>936425212</v>
          </cell>
          <cell r="U2266" t="str">
            <v>Stillwater Mining Company</v>
          </cell>
          <cell r="V2266">
            <v>87656</v>
          </cell>
          <cell r="W2266" t="str">
            <v>Stillwater Mining Company</v>
          </cell>
          <cell r="X2266" t="str">
            <v>Existing Principal</v>
          </cell>
          <cell r="Y2266" t="str">
            <v>Public - Do Not Score</v>
          </cell>
          <cell r="Z2266" t="str">
            <v>MINING</v>
          </cell>
          <cell r="AA2266" t="str">
            <v>United States</v>
          </cell>
          <cell r="AB2266">
            <v>87656</v>
          </cell>
          <cell r="AC2266" t="str">
            <v>N00754</v>
          </cell>
          <cell r="AD2266">
            <v>87656</v>
          </cell>
          <cell r="AE2266" t="str">
            <v>Core Commercial</v>
          </cell>
          <cell r="AF2266" t="str">
            <v>Metals &amp; Mining Industry</v>
          </cell>
        </row>
        <row r="2267">
          <cell r="T2267">
            <v>125303721</v>
          </cell>
          <cell r="U2267" t="str">
            <v>GameStop Corp.</v>
          </cell>
          <cell r="V2267">
            <v>87712</v>
          </cell>
          <cell r="W2267" t="str">
            <v>GameStop Corp.</v>
          </cell>
          <cell r="X2267" t="str">
            <v>Existing Principal</v>
          </cell>
          <cell r="Y2267" t="str">
            <v>Public - Do Not Score</v>
          </cell>
          <cell r="Z2267" t="str">
            <v>CONSUMER DURABLES RETL/WHSL</v>
          </cell>
          <cell r="AA2267" t="str">
            <v>United States</v>
          </cell>
          <cell r="AB2267">
            <v>87712</v>
          </cell>
          <cell r="AC2267" t="str">
            <v>N07864</v>
          </cell>
          <cell r="AD2267">
            <v>87712</v>
          </cell>
          <cell r="AE2267" t="str">
            <v>Core Commercial</v>
          </cell>
          <cell r="AF2267" t="str">
            <v>Retail</v>
          </cell>
        </row>
        <row r="2268">
          <cell r="T2268">
            <v>705303021</v>
          </cell>
          <cell r="U2268" t="str">
            <v>Daifuku Co., Ltd.</v>
          </cell>
          <cell r="V2268">
            <v>88508</v>
          </cell>
          <cell r="W2268" t="str">
            <v>Daifuku Co., Ltd.</v>
          </cell>
          <cell r="X2268" t="str">
            <v>Existing Principal</v>
          </cell>
          <cell r="Y2268" t="str">
            <v>Public - Do Not Score</v>
          </cell>
          <cell r="Z2268" t="str">
            <v>MACHINERY &amp; EQUIPMENT</v>
          </cell>
          <cell r="AA2268" t="str">
            <v>Japan</v>
          </cell>
          <cell r="AB2268">
            <v>88508</v>
          </cell>
          <cell r="AC2268" t="str">
            <v>G11454</v>
          </cell>
          <cell r="AD2268">
            <v>88508</v>
          </cell>
          <cell r="AE2268" t="str">
            <v>Specialty Contract</v>
          </cell>
          <cell r="AF2268" t="str">
            <v>Machinery &amp; Industrial</v>
          </cell>
        </row>
        <row r="2269">
          <cell r="T2269">
            <v>976410812</v>
          </cell>
          <cell r="U2269" t="str">
            <v>FCC - Fomento de Construcciones y Contratas</v>
          </cell>
          <cell r="V2269">
            <v>89057</v>
          </cell>
          <cell r="W2269" t="str">
            <v>FCC - Fomento de Construcciones y Contratas</v>
          </cell>
          <cell r="X2269" t="str">
            <v>Existing Principal</v>
          </cell>
          <cell r="Y2269" t="str">
            <v>Public - Do Not Score</v>
          </cell>
          <cell r="Z2269" t="str">
            <v>TRUCKING</v>
          </cell>
          <cell r="AA2269" t="str">
            <v>Spain</v>
          </cell>
          <cell r="AB2269">
            <v>89057</v>
          </cell>
          <cell r="AC2269" t="str">
            <v>G18777</v>
          </cell>
          <cell r="AD2269">
            <v>89057</v>
          </cell>
          <cell r="AE2269" t="str">
            <v>Specialty Contract</v>
          </cell>
          <cell r="AF2269" t="str">
            <v>Rail, Trucking &amp; Transport Services</v>
          </cell>
        </row>
        <row r="2270">
          <cell r="T2270">
            <v>709287232</v>
          </cell>
          <cell r="U2270" t="str">
            <v>Fomento de Construcciones y Contratas, S.A.</v>
          </cell>
          <cell r="V2270">
            <v>193388</v>
          </cell>
          <cell r="W2270" t="str">
            <v>FCC - Fomento de Construcciones y Contratas</v>
          </cell>
          <cell r="X2270" t="str">
            <v>Existing Principal</v>
          </cell>
          <cell r="Y2270" t="str">
            <v>Public - Do Not Score</v>
          </cell>
          <cell r="Z2270" t="str">
            <v>TRUCKING</v>
          </cell>
          <cell r="AA2270" t="str">
            <v>Spain</v>
          </cell>
          <cell r="AB2270">
            <v>89057</v>
          </cell>
          <cell r="AC2270" t="str">
            <v>G18777</v>
          </cell>
          <cell r="AD2270">
            <v>89057</v>
          </cell>
          <cell r="AE2270" t="str">
            <v>Specialty Contract</v>
          </cell>
          <cell r="AF2270" t="str">
            <v>Rail, Trucking &amp; Transport Services</v>
          </cell>
        </row>
        <row r="2271">
          <cell r="T2271">
            <v>555306821</v>
          </cell>
          <cell r="U2271" t="str">
            <v>Vail Resorts, Inc.</v>
          </cell>
          <cell r="V2271">
            <v>89878</v>
          </cell>
          <cell r="W2271" t="str">
            <v>Vail Resorts, Inc.</v>
          </cell>
          <cell r="X2271" t="str">
            <v>Existing Principal</v>
          </cell>
          <cell r="Y2271" t="str">
            <v>Public - Do Not Score</v>
          </cell>
          <cell r="Z2271" t="str">
            <v>ENTERTAINMENT &amp; LEISURE</v>
          </cell>
          <cell r="AA2271" t="str">
            <v>United States</v>
          </cell>
          <cell r="AB2271">
            <v>89878</v>
          </cell>
          <cell r="AC2271" t="str">
            <v>N03140</v>
          </cell>
          <cell r="AD2271">
            <v>89878</v>
          </cell>
          <cell r="AE2271" t="str">
            <v>Core Commercial</v>
          </cell>
          <cell r="AF2271" t="str">
            <v>Hospitality &amp; Gaming</v>
          </cell>
        </row>
        <row r="2272">
          <cell r="T2272">
            <v>715307521</v>
          </cell>
          <cell r="U2272" t="str">
            <v>Buckeye Partners, L.P.</v>
          </cell>
          <cell r="V2272">
            <v>90107</v>
          </cell>
          <cell r="W2272" t="str">
            <v>Buckeye Partners, L.P.</v>
          </cell>
          <cell r="X2272" t="str">
            <v>Existing Principal</v>
          </cell>
          <cell r="Y2272" t="str">
            <v>Public - Do Not Score</v>
          </cell>
          <cell r="Z2272" t="str">
            <v>UTILITIES, GAS</v>
          </cell>
          <cell r="AA2272" t="str">
            <v>United States</v>
          </cell>
          <cell r="AB2272">
            <v>90107</v>
          </cell>
          <cell r="AC2272">
            <v>118230</v>
          </cell>
          <cell r="AD2272">
            <v>90107</v>
          </cell>
          <cell r="AE2272" t="str">
            <v>Core Commercial</v>
          </cell>
          <cell r="AF2272" t="str">
            <v>Electric, Gas &amp; Water Utilities</v>
          </cell>
        </row>
        <row r="2273">
          <cell r="T2273">
            <v>976411512</v>
          </cell>
          <cell r="U2273" t="str">
            <v>Alliance Resource Partners, L.P.</v>
          </cell>
          <cell r="V2273">
            <v>90365</v>
          </cell>
          <cell r="W2273" t="str">
            <v>Alliance Resource Partners, L.P.</v>
          </cell>
          <cell r="X2273" t="str">
            <v>Existing Principal</v>
          </cell>
          <cell r="Y2273" t="str">
            <v>Public - Do Not Score</v>
          </cell>
          <cell r="Z2273" t="str">
            <v>OIL, GAS &amp; COAL EXPL/PROD</v>
          </cell>
          <cell r="AA2273" t="str">
            <v>United States</v>
          </cell>
          <cell r="AB2273">
            <v>90365</v>
          </cell>
          <cell r="AC2273" t="str">
            <v>N05764</v>
          </cell>
          <cell r="AD2273">
            <v>90365</v>
          </cell>
          <cell r="AE2273" t="str">
            <v>Core Commercial</v>
          </cell>
          <cell r="AF2273" t="str">
            <v>Oil, Gas &amp; Coal Expl/Prod</v>
          </cell>
        </row>
        <row r="2274">
          <cell r="T2274">
            <v>771662242</v>
          </cell>
          <cell r="U2274" t="str">
            <v>MPLX LP</v>
          </cell>
          <cell r="V2274">
            <v>92081</v>
          </cell>
          <cell r="W2274" t="str">
            <v>MPLX LP</v>
          </cell>
          <cell r="X2274" t="str">
            <v>Existing Principal</v>
          </cell>
          <cell r="Y2274" t="str">
            <v>Public - Do Not Score</v>
          </cell>
          <cell r="Z2274" t="str">
            <v>UTILITIES, GAS</v>
          </cell>
          <cell r="AA2274" t="str">
            <v>United States</v>
          </cell>
          <cell r="AB2274">
            <v>92081</v>
          </cell>
          <cell r="AC2274" t="str">
            <v>N23060</v>
          </cell>
          <cell r="AD2274">
            <v>92081</v>
          </cell>
          <cell r="AE2274" t="str">
            <v>Core Commercial</v>
          </cell>
        </row>
        <row r="2275">
          <cell r="T2275">
            <v>976412212</v>
          </cell>
          <cell r="U2275" t="str">
            <v>GEA Group Aktiengesellschaft</v>
          </cell>
          <cell r="V2275">
            <v>92634</v>
          </cell>
          <cell r="W2275" t="str">
            <v>GEA Group Aktiengesellschaft</v>
          </cell>
          <cell r="X2275" t="str">
            <v>Existing Principal</v>
          </cell>
          <cell r="Y2275" t="str">
            <v>Public - Do Not Score</v>
          </cell>
          <cell r="Z2275" t="str">
            <v>MACHINERY &amp; EQUIPMENT</v>
          </cell>
          <cell r="AA2275" t="str">
            <v>Germany</v>
          </cell>
          <cell r="AB2275">
            <v>92634</v>
          </cell>
          <cell r="AC2275" t="str">
            <v>G10159</v>
          </cell>
          <cell r="AD2275">
            <v>92634</v>
          </cell>
          <cell r="AE2275" t="str">
            <v>Specialty Commercial</v>
          </cell>
          <cell r="AF2275" t="str">
            <v>Machinery &amp; Industrial</v>
          </cell>
        </row>
        <row r="2276">
          <cell r="T2276">
            <v>976412512</v>
          </cell>
          <cell r="U2276" t="str">
            <v>CEVA Logistics U.S. Holdings, Inc.</v>
          </cell>
          <cell r="V2276">
            <v>93617</v>
          </cell>
          <cell r="W2276" t="str">
            <v>CEVA Logistics U.S. Holdings, Inc.</v>
          </cell>
          <cell r="X2276" t="str">
            <v>Existing Principal</v>
          </cell>
          <cell r="Y2276" t="str">
            <v>Public - Do Not Score</v>
          </cell>
          <cell r="Z2276" t="str">
            <v>TRUCKING</v>
          </cell>
          <cell r="AA2276" t="str">
            <v>United States</v>
          </cell>
          <cell r="AB2276">
            <v>93617</v>
          </cell>
          <cell r="AC2276" t="str">
            <v>N06514</v>
          </cell>
          <cell r="AD2276">
            <v>93617</v>
          </cell>
          <cell r="AE2276" t="str">
            <v>Core Commercial</v>
          </cell>
          <cell r="AF2276" t="str">
            <v>Rail, Trucking &amp; Transport Services</v>
          </cell>
        </row>
        <row r="2277">
          <cell r="T2277">
            <v>641842842</v>
          </cell>
          <cell r="U2277" t="str">
            <v>Park Lawn Corporation</v>
          </cell>
          <cell r="V2277">
            <v>94735</v>
          </cell>
          <cell r="W2277" t="str">
            <v>Park Lawn Corporation</v>
          </cell>
          <cell r="X2277" t="str">
            <v>Existing Principal</v>
          </cell>
          <cell r="Y2277" t="str">
            <v>Public - Do Not Score</v>
          </cell>
          <cell r="Z2277" t="str">
            <v>REAL ESTATE</v>
          </cell>
          <cell r="AA2277" t="str">
            <v>Canada</v>
          </cell>
          <cell r="AB2277">
            <v>94735</v>
          </cell>
          <cell r="AC2277" t="str">
            <v>N21301</v>
          </cell>
          <cell r="AD2277">
            <v>94735</v>
          </cell>
          <cell r="AE2277" t="str">
            <v>Core Commercial</v>
          </cell>
        </row>
        <row r="2278">
          <cell r="T2278">
            <v>976414412</v>
          </cell>
          <cell r="U2278" t="str">
            <v>Consolidated Edison, Inc.</v>
          </cell>
          <cell r="V2278">
            <v>96686</v>
          </cell>
          <cell r="W2278" t="str">
            <v>Consolidated Edison, Inc.</v>
          </cell>
          <cell r="X2278" t="str">
            <v>Existing Principal</v>
          </cell>
          <cell r="Y2278" t="str">
            <v>Public - Do Not Score</v>
          </cell>
          <cell r="Z2278" t="str">
            <v>UTILITIES, ELECTRIC</v>
          </cell>
          <cell r="AA2278" t="str">
            <v>United States</v>
          </cell>
          <cell r="AB2278">
            <v>96686</v>
          </cell>
          <cell r="AC2278">
            <v>209111</v>
          </cell>
          <cell r="AD2278">
            <v>96686</v>
          </cell>
          <cell r="AE2278" t="str">
            <v>Core Commercial</v>
          </cell>
          <cell r="AF2278" t="str">
            <v>Electric, Gas &amp; Water Utilities</v>
          </cell>
        </row>
        <row r="2279">
          <cell r="T2279">
            <v>181066091</v>
          </cell>
          <cell r="U2279" t="str">
            <v>AL-PO ALABAMA POWER COMPANY (AN ALABAMA CORPORATION)</v>
          </cell>
          <cell r="V2279">
            <v>99035</v>
          </cell>
          <cell r="W2279" t="str">
            <v>SOUTHERN COMPANY, THE</v>
          </cell>
          <cell r="X2279" t="str">
            <v>Existing Principal</v>
          </cell>
          <cell r="Y2279" t="str">
            <v>Public - Do Not Score</v>
          </cell>
          <cell r="Z2279" t="str">
            <v>UTILITIES, ELECTRIC</v>
          </cell>
          <cell r="AA2279" t="str">
            <v>United States</v>
          </cell>
          <cell r="AB2279">
            <v>99035</v>
          </cell>
          <cell r="AC2279">
            <v>842587</v>
          </cell>
          <cell r="AD2279">
            <v>99035</v>
          </cell>
          <cell r="AE2279" t="str">
            <v>Core Commercial</v>
          </cell>
          <cell r="AF2279" t="str">
            <v>Electric, Gas &amp; Water Utilities</v>
          </cell>
        </row>
        <row r="2280">
          <cell r="T2280">
            <v>1066691</v>
          </cell>
          <cell r="U2280" t="str">
            <v>KIMBERLY-CLARK CORPORATION</v>
          </cell>
          <cell r="V2280">
            <v>98194</v>
          </cell>
          <cell r="W2280" t="str">
            <v>KIMBERLY-CLARK CORPORATION</v>
          </cell>
          <cell r="X2280" t="str">
            <v>Existing Principal</v>
          </cell>
          <cell r="Y2280" t="str">
            <v>Public - Do Not Score</v>
          </cell>
          <cell r="Z2280" t="str">
            <v>PAPER</v>
          </cell>
          <cell r="AA2280" t="str">
            <v>United States</v>
          </cell>
          <cell r="AB2280">
            <v>98194</v>
          </cell>
          <cell r="AC2280">
            <v>494368</v>
          </cell>
          <cell r="AD2280">
            <v>98194</v>
          </cell>
          <cell r="AE2280" t="str">
            <v>Core Commercial</v>
          </cell>
          <cell r="AF2280" t="str">
            <v>Packaging Container &amp; Forest Products</v>
          </cell>
        </row>
        <row r="2281">
          <cell r="T2281">
            <v>976414812</v>
          </cell>
          <cell r="U2281" t="str">
            <v>TOTAL HOLDINGS USA, INC.</v>
          </cell>
          <cell r="V2281">
            <v>98204</v>
          </cell>
          <cell r="W2281" t="str">
            <v>TOTAL HOLDINGS USA, INC.</v>
          </cell>
          <cell r="X2281" t="str">
            <v>Existing Principal</v>
          </cell>
          <cell r="Y2281" t="str">
            <v>Public - Do Not Score</v>
          </cell>
          <cell r="Z2281" t="str">
            <v>OIL REFINING</v>
          </cell>
          <cell r="AA2281" t="str">
            <v>United States</v>
          </cell>
          <cell r="AB2281">
            <v>98204</v>
          </cell>
          <cell r="AC2281" t="str">
            <v>G10656</v>
          </cell>
          <cell r="AD2281">
            <v>98204</v>
          </cell>
          <cell r="AE2281" t="str">
            <v>Core Commercial</v>
          </cell>
          <cell r="AF2281" t="str">
            <v>Oil, Gas &amp; Coal Expl/Prod</v>
          </cell>
        </row>
        <row r="2282">
          <cell r="T2282">
            <v>733791611</v>
          </cell>
          <cell r="U2282" t="str">
            <v>BROWN SHOE COMPANY, INC.</v>
          </cell>
          <cell r="V2282">
            <v>98209</v>
          </cell>
          <cell r="W2282" t="str">
            <v>Caleres, Inc.</v>
          </cell>
          <cell r="X2282" t="str">
            <v>Existing Principal</v>
          </cell>
          <cell r="Y2282" t="str">
            <v>Public - Do Not Score</v>
          </cell>
          <cell r="Z2282" t="str">
            <v>APPAREL &amp; SHOES</v>
          </cell>
          <cell r="AA2282" t="str">
            <v>United States</v>
          </cell>
          <cell r="AB2282">
            <v>98209</v>
          </cell>
          <cell r="AC2282">
            <v>115657</v>
          </cell>
          <cell r="AD2282">
            <v>98209</v>
          </cell>
          <cell r="AE2282" t="str">
            <v>Core Commercial</v>
          </cell>
          <cell r="AF2282" t="str">
            <v>Retail</v>
          </cell>
        </row>
        <row r="2283">
          <cell r="T2283">
            <v>645311751</v>
          </cell>
          <cell r="U2283" t="str">
            <v>SM Energy Company</v>
          </cell>
          <cell r="V2283">
            <v>98218</v>
          </cell>
          <cell r="W2283" t="str">
            <v>SM Energy Company</v>
          </cell>
          <cell r="X2283" t="str">
            <v>Existing Principal</v>
          </cell>
          <cell r="Y2283" t="str">
            <v>Public - Do Not Score</v>
          </cell>
          <cell r="Z2283" t="str">
            <v>OIL, GAS &amp; COAL EXPL/PROD</v>
          </cell>
          <cell r="AA2283" t="str">
            <v>United States</v>
          </cell>
          <cell r="AB2283">
            <v>98218</v>
          </cell>
          <cell r="AC2283">
            <v>792228</v>
          </cell>
          <cell r="AD2283">
            <v>98218</v>
          </cell>
          <cell r="AE2283" t="str">
            <v>Core Commercial</v>
          </cell>
          <cell r="AF2283" t="str">
            <v>Oil, Gas &amp; Coal Expl/Prod</v>
          </cell>
        </row>
        <row r="2284">
          <cell r="T2284">
            <v>11065691</v>
          </cell>
          <cell r="U2284" t="str">
            <v>CDW CORPORATION</v>
          </cell>
          <cell r="V2284">
            <v>98224</v>
          </cell>
          <cell r="W2284" t="str">
            <v>CDW CORPORATION</v>
          </cell>
          <cell r="X2284" t="str">
            <v>Existing Principal</v>
          </cell>
          <cell r="Y2284" t="str">
            <v>Public - Do Not Score</v>
          </cell>
          <cell r="Z2284" t="str">
            <v/>
          </cell>
          <cell r="AA2284" t="str">
            <v>United States</v>
          </cell>
          <cell r="AB2284">
            <v>98224</v>
          </cell>
          <cell r="AE2284" t="str">
            <v>Core Commercial</v>
          </cell>
        </row>
        <row r="2285">
          <cell r="T2285">
            <v>11065891</v>
          </cell>
          <cell r="U2285" t="str">
            <v>KOMATSU AMERICA CORPORATION AND SUBSIDIARIES</v>
          </cell>
          <cell r="V2285">
            <v>98226</v>
          </cell>
          <cell r="W2285" t="str">
            <v>KOMATSU AMERICA CORPORATION AND SUBSIDIARIES</v>
          </cell>
          <cell r="X2285" t="str">
            <v>Existing Principal</v>
          </cell>
          <cell r="Y2285" t="str">
            <v>Public - Do Not Score</v>
          </cell>
          <cell r="Z2285" t="str">
            <v>MACHINERY &amp; EQUIPMENT</v>
          </cell>
          <cell r="AA2285" t="str">
            <v>United States</v>
          </cell>
          <cell r="AB2285">
            <v>98226</v>
          </cell>
          <cell r="AC2285" t="str">
            <v>G13493</v>
          </cell>
          <cell r="AD2285">
            <v>98226</v>
          </cell>
          <cell r="AE2285" t="str">
            <v>Core Commercial</v>
          </cell>
          <cell r="AF2285" t="str">
            <v>Machinery &amp; Industrial</v>
          </cell>
        </row>
        <row r="2286">
          <cell r="T2286">
            <v>505274151</v>
          </cell>
          <cell r="U2286" t="str">
            <v>THE COCA COLA COMPANY</v>
          </cell>
          <cell r="V2286">
            <v>98242</v>
          </cell>
          <cell r="W2286" t="str">
            <v>COCA-COLA COMPANY, THE</v>
          </cell>
          <cell r="X2286" t="str">
            <v>Existing Principal</v>
          </cell>
          <cell r="Y2286" t="str">
            <v>Public - Do Not Score</v>
          </cell>
          <cell r="Z2286" t="str">
            <v>FOOD &amp; BEVERAGE</v>
          </cell>
          <cell r="AA2286" t="str">
            <v>United States</v>
          </cell>
          <cell r="AB2286">
            <v>98242</v>
          </cell>
          <cell r="AC2286">
            <v>191216</v>
          </cell>
          <cell r="AD2286">
            <v>98242</v>
          </cell>
          <cell r="AE2286" t="str">
            <v>Core Commercial</v>
          </cell>
          <cell r="AF2286" t="str">
            <v>Food Processing &amp; Distribution</v>
          </cell>
        </row>
        <row r="2287">
          <cell r="T2287">
            <v>11068791</v>
          </cell>
          <cell r="U2287" t="str">
            <v>CURTISS-WRIGHT</v>
          </cell>
          <cell r="V2287">
            <v>98255</v>
          </cell>
          <cell r="W2287" t="str">
            <v>CURTISS-WRIGHT</v>
          </cell>
          <cell r="X2287" t="str">
            <v>Existing Principal</v>
          </cell>
          <cell r="Y2287" t="str">
            <v>Public - Do Not Score</v>
          </cell>
          <cell r="Z2287" t="str">
            <v>AEROSPACE &amp; DEFENSE</v>
          </cell>
          <cell r="AA2287" t="str">
            <v>United States</v>
          </cell>
          <cell r="AB2287">
            <v>98255</v>
          </cell>
          <cell r="AC2287">
            <v>231561</v>
          </cell>
          <cell r="AD2287">
            <v>98255</v>
          </cell>
          <cell r="AE2287" t="str">
            <v>Core Commercial</v>
          </cell>
          <cell r="AF2287" t="str">
            <v>Aerospace / Defense</v>
          </cell>
        </row>
        <row r="2288">
          <cell r="T2288">
            <v>21065591</v>
          </cell>
          <cell r="U2288" t="str">
            <v>STERIS CORPORATION</v>
          </cell>
          <cell r="V2288">
            <v>98263</v>
          </cell>
          <cell r="W2288" t="str">
            <v>STERIS CORPORATION</v>
          </cell>
          <cell r="X2288" t="str">
            <v>Existing Principal</v>
          </cell>
          <cell r="Y2288" t="str">
            <v>Public - Do Not Score</v>
          </cell>
          <cell r="Z2288" t="str">
            <v>MEDICAL EQUIPMENT</v>
          </cell>
          <cell r="AA2288" t="str">
            <v>United States</v>
          </cell>
          <cell r="AB2288">
            <v>98263</v>
          </cell>
          <cell r="AC2288">
            <v>859152</v>
          </cell>
          <cell r="AD2288">
            <v>98263</v>
          </cell>
          <cell r="AE2288" t="str">
            <v>Core Commercial</v>
          </cell>
          <cell r="AF2288" t="str">
            <v>Machinery &amp; Industrial</v>
          </cell>
        </row>
        <row r="2289">
          <cell r="T2289">
            <v>21065891</v>
          </cell>
          <cell r="U2289" t="str">
            <v>JACK HENRY &amp; ASSOCIATES, INC.</v>
          </cell>
          <cell r="V2289">
            <v>98266</v>
          </cell>
          <cell r="W2289" t="str">
            <v>JACK HENRY &amp; ASSOCIATES, INC.</v>
          </cell>
          <cell r="X2289" t="str">
            <v>Existing Principal</v>
          </cell>
          <cell r="Y2289" t="str">
            <v>Public - Do Not Score</v>
          </cell>
          <cell r="Z2289" t="str">
            <v>BUSINESS SERVICES</v>
          </cell>
          <cell r="AA2289" t="str">
            <v>United States</v>
          </cell>
          <cell r="AB2289">
            <v>98266</v>
          </cell>
          <cell r="AC2289">
            <v>426281</v>
          </cell>
          <cell r="AD2289">
            <v>98266</v>
          </cell>
          <cell r="AE2289" t="str">
            <v>Core Commercial</v>
          </cell>
          <cell r="AF2289" t="str">
            <v>Business Services</v>
          </cell>
        </row>
        <row r="2290">
          <cell r="T2290">
            <v>976415112</v>
          </cell>
          <cell r="U2290" t="str">
            <v>Raymond James Financial</v>
          </cell>
          <cell r="V2290">
            <v>98273</v>
          </cell>
          <cell r="W2290" t="str">
            <v>Raymond James Financial</v>
          </cell>
          <cell r="X2290" t="str">
            <v>Existing Principal</v>
          </cell>
          <cell r="Y2290" t="str">
            <v>Public - Do Not Score</v>
          </cell>
          <cell r="Z2290" t="str">
            <v>SECURITY BROKERS &amp; DEALERS</v>
          </cell>
          <cell r="AA2290" t="str">
            <v>United States</v>
          </cell>
          <cell r="AB2290">
            <v>98273</v>
          </cell>
          <cell r="AC2290">
            <v>754730</v>
          </cell>
          <cell r="AD2290">
            <v>98273</v>
          </cell>
          <cell r="AE2290" t="str">
            <v>Core Commercial</v>
          </cell>
          <cell r="AF2290" t="str">
            <v>Insurance &amp; Financial Services</v>
          </cell>
        </row>
        <row r="2291">
          <cell r="T2291">
            <v>976415312</v>
          </cell>
          <cell r="U2291" t="str">
            <v>Anheuser-Busch InBev SA/NV</v>
          </cell>
          <cell r="V2291">
            <v>98277</v>
          </cell>
          <cell r="W2291" t="str">
            <v>Anheuser-Busch InBev SA/NV</v>
          </cell>
          <cell r="X2291" t="str">
            <v>Existing Principal</v>
          </cell>
          <cell r="Y2291" t="str">
            <v>Public - Do Not Score</v>
          </cell>
          <cell r="Z2291" t="str">
            <v>FOOD &amp; BEVERAGE</v>
          </cell>
          <cell r="AA2291" t="str">
            <v>Belgium</v>
          </cell>
          <cell r="AB2291">
            <v>98277</v>
          </cell>
          <cell r="AC2291" t="str">
            <v>W00519</v>
          </cell>
          <cell r="AD2291">
            <v>98277</v>
          </cell>
          <cell r="AE2291" t="str">
            <v>Core Commercial</v>
          </cell>
          <cell r="AF2291" t="str">
            <v>Food Processing &amp; Distribution</v>
          </cell>
        </row>
        <row r="2292">
          <cell r="T2292">
            <v>21068791</v>
          </cell>
          <cell r="U2292" t="str">
            <v>KELLY SERVICES, INC.</v>
          </cell>
          <cell r="V2292">
            <v>98295</v>
          </cell>
          <cell r="W2292" t="str">
            <v>KELLY SERVICES, INC.</v>
          </cell>
          <cell r="X2292" t="str">
            <v>Existing Principal</v>
          </cell>
          <cell r="Y2292" t="str">
            <v>Public - Do Not Score</v>
          </cell>
          <cell r="Z2292" t="str">
            <v>BUSINESS SERVICES</v>
          </cell>
          <cell r="AA2292" t="str">
            <v>United States</v>
          </cell>
          <cell r="AB2292">
            <v>98295</v>
          </cell>
          <cell r="AC2292">
            <v>488152</v>
          </cell>
          <cell r="AD2292">
            <v>98295</v>
          </cell>
          <cell r="AE2292" t="str">
            <v>Core Commercial</v>
          </cell>
          <cell r="AF2292" t="str">
            <v>Business Services</v>
          </cell>
        </row>
        <row r="2293">
          <cell r="T2293">
            <v>21069491</v>
          </cell>
          <cell r="U2293" t="str">
            <v>SENSIENT TECH/ F.N.A./ UNIVERSAL FOODS CORPORATION</v>
          </cell>
          <cell r="V2293">
            <v>98302</v>
          </cell>
          <cell r="W2293" t="str">
            <v>SENSIENT TECH/ F.N.A./ UNIVERSAL FOODS CORPORATION</v>
          </cell>
          <cell r="X2293" t="str">
            <v>Existing Principal</v>
          </cell>
          <cell r="Y2293" t="str">
            <v>Public - Do Not Score</v>
          </cell>
          <cell r="Z2293" t="str">
            <v>CHEMICALS</v>
          </cell>
          <cell r="AA2293" t="str">
            <v>United States</v>
          </cell>
          <cell r="AB2293">
            <v>98302</v>
          </cell>
          <cell r="AC2293">
            <v>913538</v>
          </cell>
          <cell r="AD2293">
            <v>98302</v>
          </cell>
          <cell r="AE2293" t="str">
            <v>Core Commercial</v>
          </cell>
          <cell r="AF2293" t="str">
            <v>Chemical Industry</v>
          </cell>
        </row>
        <row r="2294">
          <cell r="T2294">
            <v>25339121</v>
          </cell>
          <cell r="U2294" t="str">
            <v>HIGHWOODS PROPERTIES, INC.</v>
          </cell>
          <cell r="V2294">
            <v>98307</v>
          </cell>
          <cell r="W2294" t="str">
            <v>HIGHWOODS PROPERTIES, INC.</v>
          </cell>
          <cell r="X2294" t="str">
            <v>Existing Principal</v>
          </cell>
          <cell r="Y2294" t="str">
            <v>Public - Do Not Score</v>
          </cell>
          <cell r="Z2294" t="str">
            <v>REAL ESTATE INVESTMENT TRUSTS</v>
          </cell>
          <cell r="AA2294" t="str">
            <v>United States</v>
          </cell>
          <cell r="AB2294">
            <v>98307</v>
          </cell>
          <cell r="AC2294" t="str">
            <v>N00323</v>
          </cell>
          <cell r="AD2294">
            <v>98307</v>
          </cell>
          <cell r="AE2294" t="str">
            <v>Core Commercial</v>
          </cell>
          <cell r="AF2294" t="str">
            <v>Real Estate &amp; REITs</v>
          </cell>
        </row>
        <row r="2295">
          <cell r="T2295">
            <v>31067491</v>
          </cell>
          <cell r="U2295" t="str">
            <v>MCCORMICK &amp; COMPANY, INCORPORATED</v>
          </cell>
          <cell r="V2295">
            <v>98351</v>
          </cell>
          <cell r="W2295" t="str">
            <v>MCCORMICK &amp; COMPANY, INCORPORATED</v>
          </cell>
          <cell r="X2295" t="str">
            <v>Existing Principal</v>
          </cell>
          <cell r="Y2295" t="str">
            <v>Public - Do Not Score</v>
          </cell>
          <cell r="Z2295" t="str">
            <v>FOOD &amp; BEVERAGE</v>
          </cell>
          <cell r="AA2295" t="str">
            <v>United States</v>
          </cell>
          <cell r="AB2295">
            <v>98351</v>
          </cell>
          <cell r="AC2295">
            <v>579780</v>
          </cell>
          <cell r="AD2295">
            <v>98351</v>
          </cell>
          <cell r="AE2295" t="str">
            <v>Core Commercial</v>
          </cell>
          <cell r="AF2295" t="str">
            <v>Food Processing &amp; Distribution</v>
          </cell>
        </row>
        <row r="2296">
          <cell r="T2296">
            <v>31068591</v>
          </cell>
          <cell r="U2296" t="str">
            <v>EMERSON ELECTRIC CO</v>
          </cell>
          <cell r="V2296">
            <v>98362</v>
          </cell>
          <cell r="W2296" t="str">
            <v>EMERSON ELECTRIC CO</v>
          </cell>
          <cell r="X2296" t="str">
            <v>Existing Principal</v>
          </cell>
          <cell r="Y2296" t="str">
            <v>Public - Do Not Score</v>
          </cell>
          <cell r="Z2296" t="str">
            <v/>
          </cell>
          <cell r="AA2296" t="str">
            <v>United States</v>
          </cell>
          <cell r="AB2296">
            <v>98362</v>
          </cell>
          <cell r="AE2296" t="str">
            <v>Core Commercial</v>
          </cell>
        </row>
        <row r="2297">
          <cell r="T2297">
            <v>321067391</v>
          </cell>
          <cell r="U2297" t="str">
            <v>GA-PO GEORGIA POWER COMPANY (A GEORGIA CORPORATION)</v>
          </cell>
          <cell r="V2297">
            <v>99035</v>
          </cell>
          <cell r="W2297" t="str">
            <v>SOUTHERN COMPANY, THE</v>
          </cell>
          <cell r="X2297" t="str">
            <v>Existing Principal</v>
          </cell>
          <cell r="Y2297" t="str">
            <v>Public - Do Not Score</v>
          </cell>
          <cell r="Z2297" t="str">
            <v>UTILITIES, ELECTRIC</v>
          </cell>
          <cell r="AA2297" t="str">
            <v>United States</v>
          </cell>
          <cell r="AB2297">
            <v>99035</v>
          </cell>
          <cell r="AC2297">
            <v>842587</v>
          </cell>
          <cell r="AD2297">
            <v>99035</v>
          </cell>
          <cell r="AE2297" t="str">
            <v>Core Commercial</v>
          </cell>
          <cell r="AF2297" t="str">
            <v>Electric, Gas &amp; Water Utilities</v>
          </cell>
        </row>
        <row r="2298">
          <cell r="T2298">
            <v>35338421</v>
          </cell>
          <cell r="U2298" t="str">
            <v>NINTENDO CO., LTD.</v>
          </cell>
          <cell r="V2298">
            <v>98381</v>
          </cell>
          <cell r="W2298" t="str">
            <v>NINTENDO CO., LTD.</v>
          </cell>
          <cell r="X2298" t="str">
            <v>Existing Principal</v>
          </cell>
          <cell r="Y2298" t="str">
            <v>Public - Do Not Score</v>
          </cell>
          <cell r="Z2298" t="str">
            <v>CONSUMER PRODUCTS</v>
          </cell>
          <cell r="AA2298" t="str">
            <v>Japan</v>
          </cell>
          <cell r="AB2298">
            <v>98381</v>
          </cell>
          <cell r="AC2298" t="str">
            <v>G11654</v>
          </cell>
          <cell r="AD2298">
            <v>98381</v>
          </cell>
          <cell r="AE2298" t="str">
            <v>Core Commercial</v>
          </cell>
          <cell r="AF2298" t="str">
            <v>Retail</v>
          </cell>
        </row>
        <row r="2299">
          <cell r="T2299">
            <v>195337921</v>
          </cell>
          <cell r="U2299" t="str">
            <v>MS-PO MISSISSIPPI POWER COMPANY</v>
          </cell>
          <cell r="V2299">
            <v>99035</v>
          </cell>
          <cell r="W2299" t="str">
            <v>SOUTHERN COMPANY, THE</v>
          </cell>
          <cell r="X2299" t="str">
            <v>Existing Principal</v>
          </cell>
          <cell r="Y2299" t="str">
            <v>Public - Do Not Score</v>
          </cell>
          <cell r="Z2299" t="str">
            <v>UTILITIES, ELECTRIC</v>
          </cell>
          <cell r="AA2299" t="str">
            <v>United States</v>
          </cell>
          <cell r="AB2299">
            <v>99035</v>
          </cell>
          <cell r="AC2299">
            <v>842587</v>
          </cell>
          <cell r="AD2299">
            <v>99035</v>
          </cell>
          <cell r="AE2299" t="str">
            <v>Core Commercial</v>
          </cell>
          <cell r="AF2299" t="str">
            <v>Electric, Gas &amp; Water Utilities</v>
          </cell>
        </row>
        <row r="2300">
          <cell r="T2300">
            <v>976416412</v>
          </cell>
          <cell r="U2300" t="str">
            <v>Xerox Corporation</v>
          </cell>
          <cell r="V2300">
            <v>98410</v>
          </cell>
          <cell r="W2300" t="str">
            <v>Xerox Corporation</v>
          </cell>
          <cell r="X2300" t="str">
            <v>Existing Principal</v>
          </cell>
          <cell r="Y2300" t="str">
            <v>Public - Do Not Score</v>
          </cell>
          <cell r="Z2300" t="str">
            <v/>
          </cell>
          <cell r="AA2300" t="str">
            <v>United States</v>
          </cell>
          <cell r="AB2300">
            <v>98410</v>
          </cell>
          <cell r="AE2300" t="str">
            <v>Core Commercial</v>
          </cell>
        </row>
        <row r="2301">
          <cell r="T2301">
            <v>41066891</v>
          </cell>
          <cell r="U2301" t="str">
            <v>Vulcan Materials Company</v>
          </cell>
          <cell r="V2301">
            <v>98426</v>
          </cell>
          <cell r="W2301" t="str">
            <v>Vulcan Materials Company</v>
          </cell>
          <cell r="X2301" t="str">
            <v>Existing Principal</v>
          </cell>
          <cell r="Y2301" t="str">
            <v>Public - Do Not Score</v>
          </cell>
          <cell r="Z2301" t="str">
            <v>MINING</v>
          </cell>
          <cell r="AA2301" t="str">
            <v>United States</v>
          </cell>
          <cell r="AB2301">
            <v>98426</v>
          </cell>
          <cell r="AC2301">
            <v>929160</v>
          </cell>
          <cell r="AD2301">
            <v>98426</v>
          </cell>
          <cell r="AE2301" t="str">
            <v>Core Commercial</v>
          </cell>
          <cell r="AF2301" t="str">
            <v>Metals &amp; Mining Industry</v>
          </cell>
        </row>
        <row r="2302">
          <cell r="T2302">
            <v>175398412</v>
          </cell>
          <cell r="U2302" t="str">
            <v>APACHE CORPORATION</v>
          </cell>
          <cell r="V2302">
            <v>98444</v>
          </cell>
          <cell r="W2302" t="str">
            <v>APACHE CORPORATION</v>
          </cell>
          <cell r="X2302" t="str">
            <v>Existing Principal</v>
          </cell>
          <cell r="Y2302" t="str">
            <v>Public - Do Not Score</v>
          </cell>
          <cell r="Z2302" t="str">
            <v>OIL, GAS &amp; COAL EXPL/PROD</v>
          </cell>
          <cell r="AA2302" t="str">
            <v>United States</v>
          </cell>
          <cell r="AB2302">
            <v>98444</v>
          </cell>
          <cell r="AC2302">
            <v>37411</v>
          </cell>
          <cell r="AD2302">
            <v>98444</v>
          </cell>
          <cell r="AE2302" t="str">
            <v>Core Commercial</v>
          </cell>
          <cell r="AF2302" t="str">
            <v>Oil, Gas &amp; Coal Expl/Prod</v>
          </cell>
        </row>
        <row r="2303">
          <cell r="T2303">
            <v>45338421</v>
          </cell>
          <cell r="U2303" t="str">
            <v>AMPCO-PITTSBURGH CORPORATION</v>
          </cell>
          <cell r="V2303">
            <v>98461</v>
          </cell>
          <cell r="W2303" t="str">
            <v>AMPCO-PITTSBURGH CORPORATION</v>
          </cell>
          <cell r="X2303" t="str">
            <v>Existing Principal</v>
          </cell>
          <cell r="Y2303" t="str">
            <v>Public - Do Not Score</v>
          </cell>
          <cell r="Z2303" t="str">
            <v>STEEL &amp; METAL PRODUCTS</v>
          </cell>
          <cell r="AA2303" t="str">
            <v>United States</v>
          </cell>
          <cell r="AB2303">
            <v>98461</v>
          </cell>
          <cell r="AC2303">
            <v>32037</v>
          </cell>
          <cell r="AD2303">
            <v>98461</v>
          </cell>
          <cell r="AE2303" t="str">
            <v>Core Commercial</v>
          </cell>
        </row>
        <row r="2304">
          <cell r="T2304">
            <v>45338621</v>
          </cell>
          <cell r="U2304" t="str">
            <v>PANASONIC CORPORATION OF NORTH AMERICA</v>
          </cell>
          <cell r="V2304">
            <v>98463</v>
          </cell>
          <cell r="W2304" t="str">
            <v>PANASONIC CORPORATION OF NORTH AMERICA</v>
          </cell>
          <cell r="X2304" t="str">
            <v>Existing Principal</v>
          </cell>
          <cell r="Y2304" t="str">
            <v>Public - Do Not Score</v>
          </cell>
          <cell r="Z2304" t="str">
            <v>ELECTRICAL EQUIPMENT</v>
          </cell>
          <cell r="AA2304" t="str">
            <v>United States</v>
          </cell>
          <cell r="AB2304">
            <v>98463</v>
          </cell>
          <cell r="AC2304" t="str">
            <v>G13498</v>
          </cell>
          <cell r="AD2304">
            <v>98463</v>
          </cell>
          <cell r="AE2304" t="str">
            <v>Core Commercial</v>
          </cell>
          <cell r="AF2304" t="str">
            <v>Electronics &amp; Semiconductor</v>
          </cell>
        </row>
        <row r="2305">
          <cell r="T2305">
            <v>165521621</v>
          </cell>
          <cell r="U2305" t="str">
            <v>SO-PO Southern Power Company</v>
          </cell>
          <cell r="V2305">
            <v>99035</v>
          </cell>
          <cell r="W2305" t="str">
            <v>SOUTHERN COMPANY, THE</v>
          </cell>
          <cell r="X2305" t="str">
            <v>Existing Principal</v>
          </cell>
          <cell r="Y2305" t="str">
            <v>Public - Do Not Score</v>
          </cell>
          <cell r="Z2305" t="str">
            <v>UTILITIES, ELECTRIC</v>
          </cell>
          <cell r="AA2305" t="str">
            <v>United States</v>
          </cell>
          <cell r="AB2305">
            <v>99035</v>
          </cell>
          <cell r="AC2305">
            <v>842587</v>
          </cell>
          <cell r="AD2305">
            <v>99035</v>
          </cell>
          <cell r="AE2305" t="str">
            <v>Core Commercial</v>
          </cell>
          <cell r="AF2305" t="str">
            <v>Electric, Gas &amp; Water Utilities</v>
          </cell>
        </row>
        <row r="2306">
          <cell r="T2306">
            <v>485167751</v>
          </cell>
          <cell r="U2306" t="str">
            <v>THE PROCTER &amp; GAMBLE COMPANY</v>
          </cell>
          <cell r="V2306">
            <v>98474</v>
          </cell>
          <cell r="W2306" t="str">
            <v>PROCTER &amp; GAMBLE COMPANY, THE</v>
          </cell>
          <cell r="X2306" t="str">
            <v>Existing Principal</v>
          </cell>
          <cell r="Y2306" t="str">
            <v>Public - Do Not Score</v>
          </cell>
          <cell r="Z2306" t="str">
            <v>CONSUMER PRODUCTS</v>
          </cell>
          <cell r="AA2306" t="str">
            <v>United States</v>
          </cell>
          <cell r="AB2306">
            <v>98474</v>
          </cell>
          <cell r="AC2306">
            <v>742718</v>
          </cell>
          <cell r="AD2306">
            <v>98474</v>
          </cell>
          <cell r="AE2306" t="str">
            <v>Core Commercial</v>
          </cell>
          <cell r="AF2306" t="str">
            <v>Retail</v>
          </cell>
        </row>
        <row r="2307">
          <cell r="T2307">
            <v>205328812</v>
          </cell>
          <cell r="U2307" t="str">
            <v>HENRY SCHEIN INCORPORATED</v>
          </cell>
          <cell r="V2307">
            <v>98490</v>
          </cell>
          <cell r="W2307" t="str">
            <v>HENRY SCHEIN, INC.</v>
          </cell>
          <cell r="X2307" t="str">
            <v>Existing Principal</v>
          </cell>
          <cell r="Y2307" t="str">
            <v>Public - Do Not Score</v>
          </cell>
          <cell r="Z2307" t="str">
            <v>BUSINESS PRODUCTS WHSL</v>
          </cell>
          <cell r="AA2307" t="str">
            <v>United States</v>
          </cell>
          <cell r="AB2307">
            <v>98490</v>
          </cell>
          <cell r="AC2307" t="str">
            <v>N01702</v>
          </cell>
          <cell r="AD2307">
            <v>98490</v>
          </cell>
          <cell r="AE2307" t="str">
            <v>Core Commercial</v>
          </cell>
          <cell r="AF2307" t="str">
            <v>Retail</v>
          </cell>
        </row>
        <row r="2308">
          <cell r="T2308">
            <v>121068991</v>
          </cell>
          <cell r="U2308" t="str">
            <v>SYNOVUS FINANCIAL CORP (CB&amp;T)</v>
          </cell>
          <cell r="V2308">
            <v>99086</v>
          </cell>
          <cell r="W2308" t="str">
            <v>SYNOVUS FINANCIAL CORP (CB&amp;T)</v>
          </cell>
          <cell r="X2308" t="str">
            <v>Existing Principal</v>
          </cell>
          <cell r="Y2308" t="str">
            <v>Public - Do Not Score</v>
          </cell>
          <cell r="Z2308" t="str">
            <v>BANKS AND S&amp;LS</v>
          </cell>
          <cell r="AA2308" t="str">
            <v>United States</v>
          </cell>
          <cell r="AB2308">
            <v>99086</v>
          </cell>
          <cell r="AC2308" t="str">
            <v>87161C</v>
          </cell>
          <cell r="AD2308">
            <v>99086</v>
          </cell>
          <cell r="AE2308" t="str">
            <v>Core Commercial</v>
          </cell>
          <cell r="AF2308" t="str">
            <v>Banks, National &amp; Regional</v>
          </cell>
        </row>
        <row r="2309">
          <cell r="T2309">
            <v>81668142</v>
          </cell>
          <cell r="U2309" t="str">
            <v>Liberty Utilities Co.</v>
          </cell>
          <cell r="V2309">
            <v>98491</v>
          </cell>
          <cell r="W2309" t="str">
            <v>Liberty Utilities Co.</v>
          </cell>
          <cell r="X2309" t="str">
            <v>Existing Principal</v>
          </cell>
          <cell r="Y2309" t="str">
            <v>Public - Do Not Score</v>
          </cell>
          <cell r="Z2309" t="str">
            <v>UTILITIES, ELECTRIC</v>
          </cell>
          <cell r="AA2309" t="str">
            <v>United States</v>
          </cell>
          <cell r="AB2309">
            <v>98491</v>
          </cell>
          <cell r="AC2309" t="str">
            <v>C10277</v>
          </cell>
          <cell r="AD2309">
            <v>98491</v>
          </cell>
          <cell r="AE2309" t="str">
            <v>Core Commercial</v>
          </cell>
          <cell r="AF2309" t="str">
            <v>Electric, Gas &amp; Water Utilities</v>
          </cell>
        </row>
        <row r="2310">
          <cell r="T2310">
            <v>51066291</v>
          </cell>
          <cell r="U2310" t="str">
            <v>Avangrid, Inc.</v>
          </cell>
          <cell r="V2310">
            <v>98500</v>
          </cell>
          <cell r="W2310" t="str">
            <v>AVANGRID, INC.</v>
          </cell>
          <cell r="X2310" t="str">
            <v>Existing Principal</v>
          </cell>
          <cell r="Y2310" t="str">
            <v>Public - Do Not Score</v>
          </cell>
          <cell r="Z2310" t="str">
            <v>UTILITIES, ELECTRIC</v>
          </cell>
          <cell r="AA2310" t="str">
            <v>United States</v>
          </cell>
          <cell r="AB2310">
            <v>98500</v>
          </cell>
          <cell r="AC2310" t="str">
            <v>N26740</v>
          </cell>
          <cell r="AD2310">
            <v>98500</v>
          </cell>
          <cell r="AE2310" t="str">
            <v>Core Commercial</v>
          </cell>
          <cell r="AF2310" t="str">
            <v>Electric, Gas &amp; Water Utilities</v>
          </cell>
        </row>
        <row r="2311">
          <cell r="T2311">
            <v>55338121</v>
          </cell>
          <cell r="U2311" t="str">
            <v>MCDONALD'S CORPORATION</v>
          </cell>
          <cell r="V2311">
            <v>98538</v>
          </cell>
          <cell r="W2311" t="str">
            <v>MCDONALD'S CORPORATION</v>
          </cell>
          <cell r="X2311" t="str">
            <v>Existing Principal</v>
          </cell>
          <cell r="Y2311" t="str">
            <v>Public - Do Not Score</v>
          </cell>
          <cell r="Z2311" t="str">
            <v>HOTELS &amp; RESTAURANTS</v>
          </cell>
          <cell r="AA2311" t="str">
            <v>United States</v>
          </cell>
          <cell r="AB2311">
            <v>98538</v>
          </cell>
          <cell r="AC2311">
            <v>580135</v>
          </cell>
          <cell r="AD2311">
            <v>98538</v>
          </cell>
          <cell r="AE2311" t="str">
            <v>Core Commercial</v>
          </cell>
          <cell r="AF2311" t="str">
            <v>Hospitality &amp; Gaming</v>
          </cell>
        </row>
        <row r="2312">
          <cell r="T2312">
            <v>55339021</v>
          </cell>
          <cell r="U2312" t="str">
            <v>MICROSOFT CORPORATION</v>
          </cell>
          <cell r="V2312">
            <v>98547</v>
          </cell>
          <cell r="W2312" t="str">
            <v>MICROSOFT CORPORATION</v>
          </cell>
          <cell r="X2312" t="str">
            <v>Existing Principal</v>
          </cell>
          <cell r="Y2312" t="str">
            <v>Public - Do Not Score</v>
          </cell>
          <cell r="Z2312" t="str">
            <v>COMPUTER SOFTWARE</v>
          </cell>
          <cell r="AA2312" t="str">
            <v>United States</v>
          </cell>
          <cell r="AB2312">
            <v>98547</v>
          </cell>
          <cell r="AC2312">
            <v>594918</v>
          </cell>
          <cell r="AD2312">
            <v>98547</v>
          </cell>
          <cell r="AE2312" t="str">
            <v>Core Commercial</v>
          </cell>
          <cell r="AF2312" t="str">
            <v>Computer Hardware, Software</v>
          </cell>
        </row>
        <row r="2313">
          <cell r="T2313">
            <v>55339221</v>
          </cell>
          <cell r="U2313" t="str">
            <v>DANAHER CORPORATION</v>
          </cell>
          <cell r="V2313">
            <v>98549</v>
          </cell>
          <cell r="W2313" t="str">
            <v>DANAHER CORPORATION</v>
          </cell>
          <cell r="X2313" t="str">
            <v>Existing Principal</v>
          </cell>
          <cell r="Y2313" t="str">
            <v>Public - Do Not Score</v>
          </cell>
          <cell r="Z2313" t="str">
            <v>MEASURE &amp; TEST EQUIPMENT</v>
          </cell>
          <cell r="AA2313" t="str">
            <v>United States</v>
          </cell>
          <cell r="AB2313">
            <v>98549</v>
          </cell>
          <cell r="AC2313">
            <v>235851</v>
          </cell>
          <cell r="AD2313">
            <v>98549</v>
          </cell>
          <cell r="AE2313" t="str">
            <v>Core Commercial</v>
          </cell>
          <cell r="AF2313" t="str">
            <v>Machinery &amp; Industrial</v>
          </cell>
        </row>
        <row r="2314">
          <cell r="T2314">
            <v>976417012</v>
          </cell>
          <cell r="U2314" t="str">
            <v>MARSH AND MCLENNAN COMPANIES, INC.</v>
          </cell>
          <cell r="V2314">
            <v>98553</v>
          </cell>
          <cell r="W2314" t="str">
            <v>MARSH AND MCLENNAN COMPANIES, INC.</v>
          </cell>
          <cell r="X2314" t="str">
            <v>Existing Principal</v>
          </cell>
          <cell r="Y2314" t="str">
            <v>Public - Do Not Score</v>
          </cell>
          <cell r="Z2314" t="str">
            <v/>
          </cell>
          <cell r="AA2314" t="str">
            <v>United States</v>
          </cell>
          <cell r="AB2314">
            <v>98553</v>
          </cell>
          <cell r="AE2314" t="str">
            <v>Core Commercial</v>
          </cell>
        </row>
        <row r="2315">
          <cell r="T2315">
            <v>759173532</v>
          </cell>
          <cell r="U2315" t="str">
            <v>NCR BRASIL LTDA</v>
          </cell>
          <cell r="V2315">
            <v>192185</v>
          </cell>
          <cell r="W2315" t="str">
            <v>NCR Corporation</v>
          </cell>
          <cell r="X2315" t="str">
            <v>Existing Principal</v>
          </cell>
          <cell r="Y2315" t="str">
            <v>Public - Do Not Score</v>
          </cell>
          <cell r="Z2315" t="str">
            <v>BUSINESS SERVICES</v>
          </cell>
          <cell r="AA2315" t="str">
            <v>Brazil</v>
          </cell>
          <cell r="AB2315">
            <v>98568</v>
          </cell>
          <cell r="AC2315">
            <v>628862</v>
          </cell>
          <cell r="AD2315">
            <v>98568</v>
          </cell>
          <cell r="AE2315" t="str">
            <v>Specialty Commercial</v>
          </cell>
          <cell r="AF2315" t="str">
            <v>Business Services</v>
          </cell>
        </row>
        <row r="2316">
          <cell r="T2316">
            <v>55341121</v>
          </cell>
          <cell r="U2316" t="str">
            <v>NCR CORPORATION</v>
          </cell>
          <cell r="V2316">
            <v>98568</v>
          </cell>
          <cell r="W2316" t="str">
            <v>NCR CORPORATION</v>
          </cell>
          <cell r="X2316" t="str">
            <v>Existing Principal</v>
          </cell>
          <cell r="Y2316" t="str">
            <v>Public - Do Not Score</v>
          </cell>
          <cell r="Z2316" t="str">
            <v>BUSINESS SERVICES</v>
          </cell>
          <cell r="AA2316" t="str">
            <v>United States</v>
          </cell>
          <cell r="AB2316">
            <v>98568</v>
          </cell>
          <cell r="AC2316">
            <v>628862</v>
          </cell>
          <cell r="AD2316">
            <v>98568</v>
          </cell>
          <cell r="AE2316" t="str">
            <v>Core Commercial</v>
          </cell>
          <cell r="AF2316" t="str">
            <v>Business Services</v>
          </cell>
        </row>
        <row r="2317">
          <cell r="T2317">
            <v>61066491</v>
          </cell>
          <cell r="U2317" t="str">
            <v>LENNAR CORP</v>
          </cell>
          <cell r="V2317">
            <v>98582</v>
          </cell>
          <cell r="W2317" t="str">
            <v>LENNAR CORP</v>
          </cell>
          <cell r="X2317" t="str">
            <v>Existing Principal</v>
          </cell>
          <cell r="Y2317" t="str">
            <v>Public - Do Not Score</v>
          </cell>
          <cell r="Z2317" t="str">
            <v/>
          </cell>
          <cell r="AA2317" t="str">
            <v>United States</v>
          </cell>
          <cell r="AB2317">
            <v>98582</v>
          </cell>
          <cell r="AE2317" t="str">
            <v>Specialty Contract</v>
          </cell>
        </row>
        <row r="2318">
          <cell r="T2318">
            <v>65365121</v>
          </cell>
          <cell r="U2318" t="str">
            <v>Equinor Marketing &amp; Trading (US) Inc.</v>
          </cell>
          <cell r="V2318">
            <v>99149</v>
          </cell>
          <cell r="W2318" t="str">
            <v>Equinor US Holdings Inc.</v>
          </cell>
          <cell r="X2318" t="str">
            <v>Existing Principal</v>
          </cell>
          <cell r="Y2318" t="str">
            <v>Public - Do Not Score</v>
          </cell>
          <cell r="Z2318" t="str">
            <v>OIL REFINING</v>
          </cell>
          <cell r="AA2318" t="str">
            <v>United States</v>
          </cell>
          <cell r="AB2318">
            <v>99149</v>
          </cell>
          <cell r="AC2318" t="str">
            <v>W07436</v>
          </cell>
          <cell r="AD2318">
            <v>99149</v>
          </cell>
          <cell r="AE2318" t="str">
            <v>Core Commercial</v>
          </cell>
          <cell r="AF2318" t="str">
            <v>Oil, Gas &amp; Coal Expl/Prod</v>
          </cell>
        </row>
        <row r="2319">
          <cell r="T2319">
            <v>61068991</v>
          </cell>
          <cell r="U2319" t="str">
            <v>TRAVELERS COMPANIES INC (THE)</v>
          </cell>
          <cell r="V2319">
            <v>98607</v>
          </cell>
          <cell r="W2319" t="str">
            <v>TRAVELERS COMPANIES INC (THE)</v>
          </cell>
          <cell r="X2319" t="str">
            <v>Existing Principal</v>
          </cell>
          <cell r="Y2319" t="str">
            <v>Public - Do Not Score</v>
          </cell>
          <cell r="Z2319" t="str">
            <v>INSURANCE - PROP/CAS/HEALTH</v>
          </cell>
          <cell r="AA2319" t="str">
            <v>United States</v>
          </cell>
          <cell r="AB2319">
            <v>98607</v>
          </cell>
          <cell r="AC2319" t="str">
            <v>N02102</v>
          </cell>
          <cell r="AD2319">
            <v>98607</v>
          </cell>
          <cell r="AE2319" t="str">
            <v>Core Commercial</v>
          </cell>
          <cell r="AF2319" t="str">
            <v>Insurance &amp; Financial Services</v>
          </cell>
        </row>
        <row r="2320">
          <cell r="T2320">
            <v>61069291</v>
          </cell>
          <cell r="U2320" t="str">
            <v>UNION PACIFIC CORPORATION</v>
          </cell>
          <cell r="V2320">
            <v>98610</v>
          </cell>
          <cell r="W2320" t="str">
            <v>UNION PACIFIC CORPORATION</v>
          </cell>
          <cell r="X2320" t="str">
            <v>Existing Principal</v>
          </cell>
          <cell r="Y2320" t="str">
            <v>Public - Do Not Score</v>
          </cell>
          <cell r="Z2320" t="str">
            <v>TRANSPORTATION</v>
          </cell>
          <cell r="AA2320" t="str">
            <v>United States</v>
          </cell>
          <cell r="AB2320">
            <v>98610</v>
          </cell>
          <cell r="AC2320">
            <v>907818</v>
          </cell>
          <cell r="AD2320">
            <v>98610</v>
          </cell>
          <cell r="AE2320" t="str">
            <v>Core Commercial</v>
          </cell>
          <cell r="AF2320" t="str">
            <v>Rail, Trucking &amp; Transport Services</v>
          </cell>
        </row>
        <row r="2321">
          <cell r="T2321">
            <v>65337621</v>
          </cell>
          <cell r="U2321" t="str">
            <v>TJX COMPANIES</v>
          </cell>
          <cell r="V2321">
            <v>98613</v>
          </cell>
          <cell r="W2321" t="str">
            <v>TJX COMPANIES</v>
          </cell>
          <cell r="X2321" t="str">
            <v>Existing Principal</v>
          </cell>
          <cell r="Y2321" t="str">
            <v>Public - Do Not Score</v>
          </cell>
          <cell r="Z2321" t="str">
            <v>CONSUMER PRODUCTS RETL/WHSL</v>
          </cell>
          <cell r="AA2321" t="str">
            <v>United States</v>
          </cell>
          <cell r="AB2321">
            <v>98613</v>
          </cell>
          <cell r="AC2321">
            <v>872540</v>
          </cell>
          <cell r="AD2321">
            <v>98613</v>
          </cell>
          <cell r="AE2321" t="str">
            <v>Core Commercial</v>
          </cell>
          <cell r="AF2321" t="str">
            <v>Retail</v>
          </cell>
        </row>
        <row r="2322">
          <cell r="T2322">
            <v>65338421</v>
          </cell>
          <cell r="U2322" t="str">
            <v>SCHOLASTIC CORP.</v>
          </cell>
          <cell r="V2322">
            <v>98621</v>
          </cell>
          <cell r="W2322" t="str">
            <v>SCHOLASTIC CORP.</v>
          </cell>
          <cell r="X2322" t="str">
            <v>Existing Principal</v>
          </cell>
          <cell r="Y2322" t="str">
            <v>Public - Do Not Score</v>
          </cell>
          <cell r="Z2322" t="str">
            <v>PUBLISHING</v>
          </cell>
          <cell r="AA2322" t="str">
            <v>United States</v>
          </cell>
          <cell r="AB2322">
            <v>98621</v>
          </cell>
          <cell r="AC2322">
            <v>784263</v>
          </cell>
          <cell r="AD2322">
            <v>98621</v>
          </cell>
          <cell r="AE2322" t="str">
            <v>Core Commercial</v>
          </cell>
          <cell r="AF2322" t="str">
            <v>Publishing</v>
          </cell>
        </row>
        <row r="2323">
          <cell r="T2323">
            <v>65339021</v>
          </cell>
          <cell r="U2323" t="str">
            <v>STARBUCKS CORPORATION</v>
          </cell>
          <cell r="V2323">
            <v>98627</v>
          </cell>
          <cell r="W2323" t="str">
            <v>STARBUCKS CORPORATION</v>
          </cell>
          <cell r="X2323" t="str">
            <v>Existing Principal</v>
          </cell>
          <cell r="Y2323" t="str">
            <v>Public - Do Not Score</v>
          </cell>
          <cell r="Z2323" t="str">
            <v>HOTELS &amp; RESTAURANTS</v>
          </cell>
          <cell r="AA2323" t="str">
            <v>United States</v>
          </cell>
          <cell r="AB2323">
            <v>98627</v>
          </cell>
          <cell r="AC2323">
            <v>855244</v>
          </cell>
          <cell r="AD2323">
            <v>98627</v>
          </cell>
          <cell r="AE2323" t="str">
            <v>Core Commercial</v>
          </cell>
          <cell r="AF2323" t="str">
            <v>Hospitality &amp; Gaming</v>
          </cell>
        </row>
        <row r="2324">
          <cell r="T2324">
            <v>65339921</v>
          </cell>
          <cell r="U2324" t="str">
            <v>HECLA MINING COMPANY</v>
          </cell>
          <cell r="V2324">
            <v>98636</v>
          </cell>
          <cell r="W2324" t="str">
            <v>Hecla Mining Company</v>
          </cell>
          <cell r="X2324" t="str">
            <v>Existing Principal</v>
          </cell>
          <cell r="Y2324" t="str">
            <v>Public - Do Not Score</v>
          </cell>
          <cell r="Z2324" t="str">
            <v>MINING</v>
          </cell>
          <cell r="AA2324" t="str">
            <v>United States</v>
          </cell>
          <cell r="AB2324">
            <v>98636</v>
          </cell>
          <cell r="AC2324">
            <v>422704</v>
          </cell>
          <cell r="AD2324">
            <v>98636</v>
          </cell>
          <cell r="AE2324" t="str">
            <v>Core Commercial</v>
          </cell>
          <cell r="AF2324" t="str">
            <v>Metals &amp; Mining Industry</v>
          </cell>
        </row>
        <row r="2325">
          <cell r="T2325">
            <v>65340221</v>
          </cell>
          <cell r="U2325" t="str">
            <v>Southwest Gas Corporation</v>
          </cell>
          <cell r="V2325">
            <v>98639</v>
          </cell>
          <cell r="W2325" t="str">
            <v>Southwest Gas Holdings, Inc.</v>
          </cell>
          <cell r="X2325" t="str">
            <v>Existing Principal</v>
          </cell>
          <cell r="Y2325" t="str">
            <v>Public - Do Not Score</v>
          </cell>
          <cell r="Z2325" t="str">
            <v>UTILITIES, GAS</v>
          </cell>
          <cell r="AA2325" t="str">
            <v>United States</v>
          </cell>
          <cell r="AB2325">
            <v>98639</v>
          </cell>
          <cell r="AC2325">
            <v>844895</v>
          </cell>
          <cell r="AD2325">
            <v>98639</v>
          </cell>
          <cell r="AE2325" t="str">
            <v>Core Commercial</v>
          </cell>
          <cell r="AF2325" t="str">
            <v>Electric, Gas &amp; Water Utilities</v>
          </cell>
        </row>
        <row r="2326">
          <cell r="T2326">
            <v>165140251</v>
          </cell>
          <cell r="U2326" t="str">
            <v>EQUINOR MARKETING &amp; TRADING (US) INCORPORATED</v>
          </cell>
          <cell r="V2326">
            <v>99149</v>
          </cell>
          <cell r="W2326" t="str">
            <v>Equinor US Holdings Inc.</v>
          </cell>
          <cell r="X2326" t="str">
            <v>Existing Principal</v>
          </cell>
          <cell r="Y2326" t="str">
            <v>Public - Do Not Score</v>
          </cell>
          <cell r="Z2326" t="str">
            <v>OIL REFINING</v>
          </cell>
          <cell r="AA2326" t="str">
            <v>United States</v>
          </cell>
          <cell r="AB2326">
            <v>99149</v>
          </cell>
          <cell r="AC2326" t="str">
            <v>W07436</v>
          </cell>
          <cell r="AD2326">
            <v>99149</v>
          </cell>
          <cell r="AE2326" t="str">
            <v>Core Commercial</v>
          </cell>
          <cell r="AF2326" t="str">
            <v>Oil, Gas &amp; Coal Expl/Prod</v>
          </cell>
        </row>
        <row r="2327">
          <cell r="T2327">
            <v>65340421</v>
          </cell>
          <cell r="U2327" t="str">
            <v>JAGUAR LANDROVER NORTH AMERICA LLC</v>
          </cell>
          <cell r="V2327">
            <v>98641</v>
          </cell>
          <cell r="W2327" t="str">
            <v>JAGUAR LANDROVER NORTH AMERICA LLC</v>
          </cell>
          <cell r="X2327" t="str">
            <v>Existing Principal</v>
          </cell>
          <cell r="Y2327" t="str">
            <v>Public - Do Not Score</v>
          </cell>
          <cell r="Z2327" t="str">
            <v>AUTOMOTIVE</v>
          </cell>
          <cell r="AA2327" t="str">
            <v>United States</v>
          </cell>
          <cell r="AB2327">
            <v>98641</v>
          </cell>
          <cell r="AC2327" t="str">
            <v>G18060</v>
          </cell>
          <cell r="AD2327">
            <v>98641</v>
          </cell>
          <cell r="AE2327" t="str">
            <v>Core Commercial</v>
          </cell>
          <cell r="AF2327" t="str">
            <v>Automotive / Auto Parts MFG</v>
          </cell>
        </row>
        <row r="2328">
          <cell r="T2328">
            <v>976417612</v>
          </cell>
          <cell r="U2328" t="str">
            <v>KINDER MORGAN, INC.</v>
          </cell>
          <cell r="V2328">
            <v>98648</v>
          </cell>
          <cell r="W2328" t="str">
            <v>KINDER MORGAN, INC.</v>
          </cell>
          <cell r="X2328" t="str">
            <v>Existing Principal</v>
          </cell>
          <cell r="Y2328" t="str">
            <v>Public - Do Not Score</v>
          </cell>
          <cell r="Z2328" t="str">
            <v>UTILITIES, GAS</v>
          </cell>
          <cell r="AA2328" t="str">
            <v>United States</v>
          </cell>
          <cell r="AB2328">
            <v>98648</v>
          </cell>
          <cell r="AC2328">
            <v>482620</v>
          </cell>
          <cell r="AD2328">
            <v>98648</v>
          </cell>
          <cell r="AE2328" t="str">
            <v>Core Commercial</v>
          </cell>
          <cell r="AF2328" t="str">
            <v>Electric, Gas &amp; Water Utilities</v>
          </cell>
        </row>
        <row r="2329">
          <cell r="T2329">
            <v>906711722</v>
          </cell>
          <cell r="U2329" t="str">
            <v>WestRock Company</v>
          </cell>
          <cell r="V2329">
            <v>98667</v>
          </cell>
          <cell r="W2329" t="str">
            <v>WestRock Company</v>
          </cell>
          <cell r="X2329" t="str">
            <v>Existing Principal</v>
          </cell>
          <cell r="Y2329" t="str">
            <v>Public - Do Not Score</v>
          </cell>
          <cell r="Z2329" t="str">
            <v>PAPER</v>
          </cell>
          <cell r="AA2329" t="str">
            <v>United States</v>
          </cell>
          <cell r="AB2329">
            <v>98667</v>
          </cell>
          <cell r="AC2329">
            <v>772739</v>
          </cell>
          <cell r="AD2329">
            <v>98667</v>
          </cell>
          <cell r="AE2329" t="str">
            <v>Core Commercial</v>
          </cell>
        </row>
        <row r="2330">
          <cell r="T2330">
            <v>71067591</v>
          </cell>
          <cell r="U2330" t="str">
            <v>PORSCHE ENTERPRISES INCORPORATED</v>
          </cell>
          <cell r="V2330">
            <v>98673</v>
          </cell>
          <cell r="W2330" t="str">
            <v>PORSCHE ENTERPRISES INCORPORATED</v>
          </cell>
          <cell r="X2330" t="str">
            <v>Existing Principal</v>
          </cell>
          <cell r="Y2330" t="str">
            <v>Public - Do Not Score</v>
          </cell>
          <cell r="Z2330" t="str">
            <v>AUTOMOTIVE</v>
          </cell>
          <cell r="AA2330" t="str">
            <v>United States</v>
          </cell>
          <cell r="AB2330">
            <v>98673</v>
          </cell>
          <cell r="AC2330" t="str">
            <v>G11400</v>
          </cell>
          <cell r="AD2330">
            <v>98673</v>
          </cell>
          <cell r="AE2330" t="str">
            <v>Core Commercial</v>
          </cell>
          <cell r="AF2330" t="str">
            <v>Automotive / Auto Parts MFG</v>
          </cell>
        </row>
        <row r="2331">
          <cell r="T2331">
            <v>425162651</v>
          </cell>
          <cell r="U2331" t="str">
            <v>TORCHMARK CORPORATION</v>
          </cell>
          <cell r="V2331">
            <v>98683</v>
          </cell>
          <cell r="W2331" t="str">
            <v>TORCHMARK CORPORATION</v>
          </cell>
          <cell r="X2331" t="str">
            <v>Existing Principal</v>
          </cell>
          <cell r="Y2331" t="str">
            <v>Public - Do Not Score</v>
          </cell>
          <cell r="Z2331" t="str">
            <v>INSURANCE - LIFE</v>
          </cell>
          <cell r="AA2331" t="str">
            <v>United States</v>
          </cell>
          <cell r="AB2331">
            <v>98683</v>
          </cell>
          <cell r="AC2331">
            <v>891027</v>
          </cell>
          <cell r="AD2331">
            <v>98683</v>
          </cell>
          <cell r="AE2331" t="str">
            <v>Core Commercial</v>
          </cell>
          <cell r="AF2331" t="str">
            <v>Insurance &amp; Financial Services</v>
          </cell>
        </row>
        <row r="2332">
          <cell r="T2332">
            <v>719194932</v>
          </cell>
          <cell r="U2332" t="str">
            <v>G4S Brazil Holding Ltda</v>
          </cell>
          <cell r="V2332">
            <v>185313</v>
          </cell>
          <cell r="W2332" t="str">
            <v>G4S Technology LLC</v>
          </cell>
          <cell r="X2332" t="str">
            <v>Existing Principal</v>
          </cell>
          <cell r="Y2332" t="str">
            <v>Public - Do Not Score</v>
          </cell>
          <cell r="Z2332" t="str">
            <v>BUSINESS SERVICES</v>
          </cell>
          <cell r="AA2332" t="str">
            <v>Brazil</v>
          </cell>
          <cell r="AB2332">
            <v>98686</v>
          </cell>
          <cell r="AC2332" t="str">
            <v>W34472</v>
          </cell>
          <cell r="AD2332">
            <v>98686</v>
          </cell>
          <cell r="AE2332" t="str">
            <v>Specialty Commercial</v>
          </cell>
          <cell r="AF2332" t="str">
            <v>Business Services</v>
          </cell>
        </row>
        <row r="2333">
          <cell r="T2333">
            <v>36493712</v>
          </cell>
          <cell r="U2333" t="str">
            <v>Sinclair Broadcast Group, Inc.</v>
          </cell>
          <cell r="V2333">
            <v>98709</v>
          </cell>
          <cell r="W2333" t="str">
            <v>Sinclair Broadcast Group, Inc.</v>
          </cell>
          <cell r="X2333" t="str">
            <v>Existing Principal</v>
          </cell>
          <cell r="Y2333" t="str">
            <v>Public - Do Not Score</v>
          </cell>
          <cell r="Z2333" t="str">
            <v>BROADCAST MEDIA</v>
          </cell>
          <cell r="AA2333" t="str">
            <v>United States</v>
          </cell>
          <cell r="AB2333">
            <v>98709</v>
          </cell>
          <cell r="AC2333" t="str">
            <v>N01256</v>
          </cell>
          <cell r="AD2333">
            <v>98709</v>
          </cell>
          <cell r="AE2333" t="str">
            <v>Core Commercial</v>
          </cell>
          <cell r="AF2333" t="str">
            <v>Entertainment &amp; Cable</v>
          </cell>
        </row>
        <row r="2334">
          <cell r="T2334">
            <v>75339621</v>
          </cell>
          <cell r="U2334" t="str">
            <v>SYSCO CORPORATION</v>
          </cell>
          <cell r="V2334">
            <v>98713</v>
          </cell>
          <cell r="W2334" t="str">
            <v>SYSCO CORPORATION</v>
          </cell>
          <cell r="X2334" t="str">
            <v>Existing Principal</v>
          </cell>
          <cell r="Y2334" t="str">
            <v>Public - Do Not Score</v>
          </cell>
          <cell r="Z2334" t="str">
            <v>CONSUMER SERVICES</v>
          </cell>
          <cell r="AA2334" t="str">
            <v>United States</v>
          </cell>
          <cell r="AB2334">
            <v>98713</v>
          </cell>
          <cell r="AC2334">
            <v>871829</v>
          </cell>
          <cell r="AD2334">
            <v>98713</v>
          </cell>
          <cell r="AE2334" t="str">
            <v>Core Commercial</v>
          </cell>
          <cell r="AF2334" t="str">
            <v>Retail</v>
          </cell>
        </row>
        <row r="2335">
          <cell r="T2335">
            <v>75341021</v>
          </cell>
          <cell r="U2335" t="str">
            <v>CARMAX INC.</v>
          </cell>
          <cell r="V2335">
            <v>98727</v>
          </cell>
          <cell r="W2335" t="str">
            <v>CARMAX INC.</v>
          </cell>
          <cell r="X2335" t="str">
            <v>Existing Principal</v>
          </cell>
          <cell r="Y2335" t="str">
            <v>Public - Do Not Score</v>
          </cell>
          <cell r="Z2335" t="str">
            <v>CONSUMER DURABLES RETL/WHSL</v>
          </cell>
          <cell r="AA2335" t="str">
            <v>United States</v>
          </cell>
          <cell r="AB2335">
            <v>98727</v>
          </cell>
          <cell r="AC2335" t="str">
            <v>N03082</v>
          </cell>
          <cell r="AD2335">
            <v>98727</v>
          </cell>
          <cell r="AE2335" t="str">
            <v>Core Commercial</v>
          </cell>
          <cell r="AF2335" t="str">
            <v>Retail</v>
          </cell>
        </row>
        <row r="2336">
          <cell r="T2336">
            <v>735659821</v>
          </cell>
          <cell r="U2336" t="str">
            <v>L Brands, Inc.</v>
          </cell>
          <cell r="V2336">
            <v>98750</v>
          </cell>
          <cell r="W2336" t="str">
            <v>L  BRANDS, INC.</v>
          </cell>
          <cell r="X2336" t="str">
            <v>Existing Principal</v>
          </cell>
          <cell r="Y2336" t="str">
            <v>Public - Do Not Score</v>
          </cell>
          <cell r="Z2336" t="str">
            <v/>
          </cell>
          <cell r="AA2336" t="str">
            <v>United States</v>
          </cell>
          <cell r="AB2336">
            <v>98750</v>
          </cell>
          <cell r="AE2336" t="str">
            <v>Core Commercial</v>
          </cell>
        </row>
        <row r="2337">
          <cell r="T2337">
            <v>475140751</v>
          </cell>
          <cell r="U2337" t="str">
            <v>EXPRESS INCORPORATED</v>
          </cell>
          <cell r="V2337">
            <v>98754</v>
          </cell>
          <cell r="W2337" t="str">
            <v>EXPRESS, INC.</v>
          </cell>
          <cell r="X2337" t="str">
            <v>Existing Principal</v>
          </cell>
          <cell r="Y2337" t="str">
            <v>Public - Do Not Score</v>
          </cell>
          <cell r="Z2337" t="str">
            <v>CONSUMER PRODUCTS RETL/WHSL</v>
          </cell>
          <cell r="AA2337" t="str">
            <v>United States</v>
          </cell>
          <cell r="AB2337">
            <v>98754</v>
          </cell>
          <cell r="AC2337" t="str">
            <v>N20056</v>
          </cell>
          <cell r="AD2337">
            <v>98754</v>
          </cell>
          <cell r="AE2337" t="str">
            <v>Core Commercial</v>
          </cell>
          <cell r="AF2337" t="str">
            <v>Retail</v>
          </cell>
        </row>
        <row r="2338">
          <cell r="T2338">
            <v>81067891</v>
          </cell>
          <cell r="U2338" t="str">
            <v>CHESAPEAKE ENERGY CORP.</v>
          </cell>
          <cell r="V2338">
            <v>98756</v>
          </cell>
          <cell r="W2338" t="str">
            <v>CHESAPEAKE ENERGY CORP.</v>
          </cell>
          <cell r="X2338" t="str">
            <v>Existing Principal</v>
          </cell>
          <cell r="Y2338" t="str">
            <v>Public - Do Not Score</v>
          </cell>
          <cell r="Z2338" t="str">
            <v>OIL, GAS &amp; COAL EXPL/PROD</v>
          </cell>
          <cell r="AA2338" t="str">
            <v>United States</v>
          </cell>
          <cell r="AB2338">
            <v>98756</v>
          </cell>
          <cell r="AC2338">
            <v>165167</v>
          </cell>
          <cell r="AD2338">
            <v>98756</v>
          </cell>
          <cell r="AE2338" t="str">
            <v>Core Commercial</v>
          </cell>
          <cell r="AF2338" t="str">
            <v>Oil, Gas &amp; Coal Expl/Prod</v>
          </cell>
        </row>
        <row r="2339">
          <cell r="T2339">
            <v>125183851</v>
          </cell>
          <cell r="U2339" t="str">
            <v>CROWN CASTLE INTERNATIONAL CORPORATION</v>
          </cell>
          <cell r="V2339">
            <v>98768</v>
          </cell>
          <cell r="W2339" t="str">
            <v>CROWN CASTLE INTERNATIONAL, CORP.</v>
          </cell>
          <cell r="X2339" t="str">
            <v>Existing Principal</v>
          </cell>
          <cell r="Y2339" t="str">
            <v>Public - Do Not Score</v>
          </cell>
          <cell r="Z2339" t="str">
            <v/>
          </cell>
          <cell r="AA2339" t="str">
            <v>United States</v>
          </cell>
          <cell r="AB2339">
            <v>98768</v>
          </cell>
          <cell r="AE2339" t="str">
            <v>Core Commercial</v>
          </cell>
        </row>
        <row r="2340">
          <cell r="T2340">
            <v>976418512</v>
          </cell>
          <cell r="U2340" t="str">
            <v>ASTEC INDUSTRIES, INC.</v>
          </cell>
          <cell r="V2340">
            <v>98771</v>
          </cell>
          <cell r="W2340" t="str">
            <v>ASTEC INDUSTRIES, INC.</v>
          </cell>
          <cell r="X2340" t="str">
            <v>Existing Principal</v>
          </cell>
          <cell r="Y2340" t="str">
            <v>Public - Do Not Score</v>
          </cell>
          <cell r="Z2340" t="str">
            <v>MACHINERY &amp; EQUIPMENT</v>
          </cell>
          <cell r="AA2340" t="str">
            <v>United States</v>
          </cell>
          <cell r="AB2340">
            <v>98771</v>
          </cell>
          <cell r="AC2340">
            <v>46224</v>
          </cell>
          <cell r="AD2340">
            <v>98771</v>
          </cell>
          <cell r="AE2340" t="str">
            <v>Core Commercial</v>
          </cell>
          <cell r="AF2340" t="str">
            <v>Machinery &amp; Industrial</v>
          </cell>
        </row>
        <row r="2341">
          <cell r="T2341">
            <v>85337721</v>
          </cell>
          <cell r="U2341" t="str">
            <v>TITAN INTERNATIONAL, INC.</v>
          </cell>
          <cell r="V2341">
            <v>98774</v>
          </cell>
          <cell r="W2341" t="str">
            <v>TITAN INTERNATIONAL, INC.</v>
          </cell>
          <cell r="X2341" t="str">
            <v>Existing Principal</v>
          </cell>
          <cell r="Y2341" t="str">
            <v>Public - Do Not Score</v>
          </cell>
          <cell r="Z2341" t="str">
            <v>MACHINERY &amp; EQUIPMENT</v>
          </cell>
          <cell r="AA2341" t="str">
            <v>United States</v>
          </cell>
          <cell r="AB2341">
            <v>98774</v>
          </cell>
          <cell r="AC2341">
            <v>888328</v>
          </cell>
          <cell r="AD2341">
            <v>98774</v>
          </cell>
          <cell r="AE2341" t="str">
            <v>Core Commercial</v>
          </cell>
          <cell r="AF2341" t="str">
            <v>Machinery &amp; Industrial</v>
          </cell>
        </row>
        <row r="2342">
          <cell r="T2342">
            <v>145369312</v>
          </cell>
          <cell r="U2342" t="str">
            <v>MOTOROLA SOLUTIONS INCORPORATED</v>
          </cell>
          <cell r="V2342">
            <v>98775</v>
          </cell>
          <cell r="W2342" t="str">
            <v>MOTOROLA SOLUTIONS, INC.</v>
          </cell>
          <cell r="X2342" t="str">
            <v>Existing Principal</v>
          </cell>
          <cell r="Y2342" t="str">
            <v>Public - Do Not Score</v>
          </cell>
          <cell r="Z2342" t="str">
            <v/>
          </cell>
          <cell r="AA2342" t="str">
            <v>United States</v>
          </cell>
          <cell r="AB2342">
            <v>98775</v>
          </cell>
          <cell r="AE2342" t="str">
            <v>Core Commercial</v>
          </cell>
        </row>
        <row r="2343">
          <cell r="T2343">
            <v>55364421</v>
          </cell>
          <cell r="U2343" t="str">
            <v>Equinor Natural Gas, LLC</v>
          </cell>
          <cell r="V2343">
            <v>99149</v>
          </cell>
          <cell r="W2343" t="str">
            <v>Equinor US Holdings Inc.</v>
          </cell>
          <cell r="X2343" t="str">
            <v>Existing Principal</v>
          </cell>
          <cell r="Y2343" t="str">
            <v>Public - Do Not Score</v>
          </cell>
          <cell r="Z2343" t="str">
            <v>OIL REFINING</v>
          </cell>
          <cell r="AA2343" t="str">
            <v>United States</v>
          </cell>
          <cell r="AB2343">
            <v>99149</v>
          </cell>
          <cell r="AC2343" t="str">
            <v>W07436</v>
          </cell>
          <cell r="AD2343">
            <v>99149</v>
          </cell>
          <cell r="AE2343" t="str">
            <v>Core Commercial</v>
          </cell>
          <cell r="AF2343" t="str">
            <v>Oil, Gas &amp; Coal Expl/Prod</v>
          </cell>
        </row>
        <row r="2344">
          <cell r="T2344">
            <v>976418712</v>
          </cell>
          <cell r="U2344" t="str">
            <v>Abbott Laboratories</v>
          </cell>
          <cell r="V2344">
            <v>98796</v>
          </cell>
          <cell r="W2344" t="str">
            <v>Abbott Laboratories</v>
          </cell>
          <cell r="X2344" t="str">
            <v>Existing Principal</v>
          </cell>
          <cell r="Y2344" t="str">
            <v>Public - Do Not Score</v>
          </cell>
          <cell r="Z2344" t="str">
            <v>PHARMACEUTICALS</v>
          </cell>
          <cell r="AA2344" t="str">
            <v>United States</v>
          </cell>
          <cell r="AB2344">
            <v>98796</v>
          </cell>
          <cell r="AC2344">
            <v>2824</v>
          </cell>
          <cell r="AD2344">
            <v>98796</v>
          </cell>
          <cell r="AE2344" t="str">
            <v>Core Commercial</v>
          </cell>
          <cell r="AF2344" t="str">
            <v>Drug &amp; Pharmacy Services</v>
          </cell>
        </row>
        <row r="2345">
          <cell r="T2345">
            <v>85341421</v>
          </cell>
          <cell r="U2345" t="str">
            <v>PetSmart, Inc.</v>
          </cell>
          <cell r="V2345">
            <v>98811</v>
          </cell>
          <cell r="W2345" t="str">
            <v>PETSMART INC.</v>
          </cell>
          <cell r="X2345" t="str">
            <v>Existing Principal</v>
          </cell>
          <cell r="Y2345" t="str">
            <v>Public - Do Not Score</v>
          </cell>
          <cell r="Z2345" t="str">
            <v>CONSUMER DURABLES RETL/WHSL</v>
          </cell>
          <cell r="AA2345" t="str">
            <v>United States</v>
          </cell>
          <cell r="AB2345">
            <v>98811</v>
          </cell>
          <cell r="AC2345">
            <v>716768</v>
          </cell>
          <cell r="AD2345">
            <v>98811</v>
          </cell>
          <cell r="AE2345" t="str">
            <v>Core Commercial</v>
          </cell>
          <cell r="AF2345" t="str">
            <v>Retail</v>
          </cell>
        </row>
        <row r="2346">
          <cell r="T2346">
            <v>135341412</v>
          </cell>
          <cell r="U2346" t="str">
            <v>USG CORPORATION</v>
          </cell>
          <cell r="V2346">
            <v>98812</v>
          </cell>
          <cell r="W2346" t="str">
            <v>USG CORPORATION</v>
          </cell>
          <cell r="X2346" t="str">
            <v>Existing Principal</v>
          </cell>
          <cell r="Y2346" t="str">
            <v>Public - Do Not Score</v>
          </cell>
          <cell r="Z2346" t="str">
            <v>CONSTRUCTION MATERIALS</v>
          </cell>
          <cell r="AA2346" t="str">
            <v>United States</v>
          </cell>
          <cell r="AB2346">
            <v>98812</v>
          </cell>
          <cell r="AC2346">
            <v>903293</v>
          </cell>
          <cell r="AD2346">
            <v>98812</v>
          </cell>
          <cell r="AE2346" t="str">
            <v>Core Commercial</v>
          </cell>
          <cell r="AF2346" t="str">
            <v>Building Materials</v>
          </cell>
        </row>
        <row r="2347">
          <cell r="T2347">
            <v>976418812</v>
          </cell>
          <cell r="U2347" t="str">
            <v>NEWS CORPORATION</v>
          </cell>
          <cell r="V2347">
            <v>98819</v>
          </cell>
          <cell r="W2347" t="str">
            <v>NEWS CORPORATION</v>
          </cell>
          <cell r="X2347" t="str">
            <v>Existing Principal</v>
          </cell>
          <cell r="Y2347" t="str">
            <v>Public - Do Not Score</v>
          </cell>
          <cell r="Z2347" t="str">
            <v>PUBLISHING</v>
          </cell>
          <cell r="AA2347" t="str">
            <v>United States</v>
          </cell>
          <cell r="AB2347">
            <v>98819</v>
          </cell>
          <cell r="AC2347" t="str">
            <v>N24021</v>
          </cell>
          <cell r="AD2347">
            <v>98819</v>
          </cell>
          <cell r="AE2347" t="str">
            <v>Core Commercial</v>
          </cell>
          <cell r="AF2347" t="str">
            <v>Publishing</v>
          </cell>
        </row>
        <row r="2348">
          <cell r="T2348">
            <v>91067291</v>
          </cell>
          <cell r="U2348" t="str">
            <v>BUNGE NORTH AMERICA INC.</v>
          </cell>
          <cell r="V2348">
            <v>98830</v>
          </cell>
          <cell r="W2348" t="str">
            <v>BUNGE NORTH AMERICA INC.</v>
          </cell>
          <cell r="X2348" t="str">
            <v>Existing Principal</v>
          </cell>
          <cell r="Y2348" t="str">
            <v>Public - Do Not Score</v>
          </cell>
          <cell r="Z2348" t="str">
            <v>FOOD &amp; BEVERAGE</v>
          </cell>
          <cell r="AA2348" t="str">
            <v>United States</v>
          </cell>
          <cell r="AB2348">
            <v>98830</v>
          </cell>
          <cell r="AC2348" t="str">
            <v>N07703</v>
          </cell>
          <cell r="AD2348">
            <v>98830</v>
          </cell>
          <cell r="AE2348" t="str">
            <v>Core Commercial</v>
          </cell>
          <cell r="AF2348" t="str">
            <v>Food Processing &amp; Distribution</v>
          </cell>
        </row>
        <row r="2349">
          <cell r="T2349">
            <v>505205751</v>
          </cell>
          <cell r="U2349" t="str">
            <v>CRAWFORD &amp; COMPANY</v>
          </cell>
          <cell r="V2349">
            <v>98843</v>
          </cell>
          <cell r="W2349" t="str">
            <v>CRAWFORD &amp; COMPANY</v>
          </cell>
          <cell r="X2349" t="str">
            <v>Existing Principal</v>
          </cell>
          <cell r="Y2349" t="str">
            <v>Public - Do Not Score</v>
          </cell>
          <cell r="Z2349" t="str">
            <v>FINANCE NEC</v>
          </cell>
          <cell r="AA2349" t="str">
            <v>United States</v>
          </cell>
          <cell r="AB2349">
            <v>98843</v>
          </cell>
          <cell r="AC2349">
            <v>224633</v>
          </cell>
          <cell r="AD2349">
            <v>98843</v>
          </cell>
          <cell r="AE2349" t="str">
            <v>Core Commercial</v>
          </cell>
          <cell r="AF2349" t="str">
            <v>Insurance &amp; Financial Services</v>
          </cell>
        </row>
        <row r="2350">
          <cell r="T2350">
            <v>91069391</v>
          </cell>
          <cell r="U2350" t="str">
            <v>ADVANCED DRAINAGE SYSTEMS, INC AND SUBSIDIARIES</v>
          </cell>
          <cell r="V2350">
            <v>98851</v>
          </cell>
          <cell r="W2350" t="str">
            <v>Advanced Drainage Systems, Inc and Subsidiaries</v>
          </cell>
          <cell r="X2350" t="str">
            <v>Existing Principal</v>
          </cell>
          <cell r="Y2350" t="str">
            <v>Public - Do Not Score</v>
          </cell>
          <cell r="Z2350" t="str">
            <v>CONSTRUCTION MATERIALS</v>
          </cell>
          <cell r="AA2350" t="str">
            <v>United States</v>
          </cell>
          <cell r="AB2350">
            <v>98851</v>
          </cell>
          <cell r="AC2350" t="str">
            <v>None - Private</v>
          </cell>
          <cell r="AD2350">
            <v>98851</v>
          </cell>
          <cell r="AE2350" t="str">
            <v>Core Commercial</v>
          </cell>
          <cell r="AF2350" t="str">
            <v>Building Materials</v>
          </cell>
        </row>
        <row r="2351">
          <cell r="T2351">
            <v>95337621</v>
          </cell>
          <cell r="U2351" t="str">
            <v>DORCHESTER MINERALS, L.P.</v>
          </cell>
          <cell r="V2351">
            <v>98853</v>
          </cell>
          <cell r="W2351" t="str">
            <v>DORCHESTER MINERALS, L.P.</v>
          </cell>
          <cell r="X2351" t="str">
            <v>Existing Principal</v>
          </cell>
          <cell r="Y2351" t="str">
            <v>Public - Do Not Score</v>
          </cell>
          <cell r="Z2351" t="str">
            <v>OIL, GAS &amp; COAL EXPL/PROD</v>
          </cell>
          <cell r="AA2351" t="str">
            <v>United States</v>
          </cell>
          <cell r="AB2351">
            <v>98853</v>
          </cell>
          <cell r="AC2351">
            <v>258205</v>
          </cell>
          <cell r="AD2351">
            <v>98853</v>
          </cell>
          <cell r="AE2351" t="str">
            <v>Core Commercial</v>
          </cell>
          <cell r="AF2351" t="str">
            <v>Oil, Gas &amp; Coal Expl/Prod</v>
          </cell>
        </row>
        <row r="2352">
          <cell r="T2352">
            <v>95340921</v>
          </cell>
          <cell r="U2352" t="str">
            <v>CRANE CO., INC.</v>
          </cell>
          <cell r="V2352">
            <v>98886</v>
          </cell>
          <cell r="W2352" t="str">
            <v>CRANE CO., INC.</v>
          </cell>
          <cell r="X2352" t="str">
            <v>Existing Principal</v>
          </cell>
          <cell r="Y2352" t="str">
            <v>Public - Do Not Score</v>
          </cell>
          <cell r="Z2352" t="str">
            <v>STEEL &amp; METAL PRODUCTS</v>
          </cell>
          <cell r="AA2352" t="str">
            <v>United States</v>
          </cell>
          <cell r="AB2352">
            <v>98886</v>
          </cell>
          <cell r="AC2352">
            <v>224399</v>
          </cell>
          <cell r="AD2352">
            <v>98886</v>
          </cell>
          <cell r="AE2352" t="str">
            <v>Core Commercial</v>
          </cell>
          <cell r="AF2352" t="str">
            <v>Steel &amp; Metals Manufacturing</v>
          </cell>
        </row>
        <row r="2353">
          <cell r="T2353">
            <v>101065891</v>
          </cell>
          <cell r="U2353" t="str">
            <v>BOSTON SCIENTIFIC</v>
          </cell>
          <cell r="V2353">
            <v>98895</v>
          </cell>
          <cell r="W2353" t="str">
            <v>BOSTON SCIENTIFIC</v>
          </cell>
          <cell r="X2353" t="str">
            <v>Existing Principal</v>
          </cell>
          <cell r="Y2353" t="str">
            <v>Public - Do Not Score</v>
          </cell>
          <cell r="Z2353" t="str">
            <v>MEDICAL EQUIPMENT</v>
          </cell>
          <cell r="AA2353" t="str">
            <v>United States</v>
          </cell>
          <cell r="AB2353">
            <v>98895</v>
          </cell>
          <cell r="AC2353">
            <v>101137</v>
          </cell>
          <cell r="AD2353">
            <v>98895</v>
          </cell>
          <cell r="AE2353" t="str">
            <v>Core Commercial</v>
          </cell>
        </row>
        <row r="2354">
          <cell r="T2354">
            <v>7827522</v>
          </cell>
          <cell r="U2354" t="str">
            <v>D.R. HORTON INCORPORATED</v>
          </cell>
          <cell r="V2354">
            <v>98902</v>
          </cell>
          <cell r="W2354" t="str">
            <v>D.R. HORTON, INC</v>
          </cell>
          <cell r="X2354" t="str">
            <v>Existing Principal</v>
          </cell>
          <cell r="Y2354" t="str">
            <v>Public - Do Not Score</v>
          </cell>
          <cell r="Z2354" t="str">
            <v/>
          </cell>
          <cell r="AA2354" t="str">
            <v>United States</v>
          </cell>
          <cell r="AB2354">
            <v>98902</v>
          </cell>
          <cell r="AE2354" t="str">
            <v>Specialty Contract</v>
          </cell>
        </row>
        <row r="2355">
          <cell r="T2355">
            <v>125163051</v>
          </cell>
          <cell r="U2355" t="str">
            <v>CANADIAN NATIONAL RAILWAY COMPANY</v>
          </cell>
          <cell r="V2355">
            <v>98917</v>
          </cell>
          <cell r="W2355" t="str">
            <v>CANADIAN NATIONAL RAILWAY COMPANY</v>
          </cell>
          <cell r="X2355" t="str">
            <v>Existing Principal</v>
          </cell>
          <cell r="Y2355" t="str">
            <v>Public - Do Not Score</v>
          </cell>
          <cell r="Z2355" t="str">
            <v>TRANSPORTATION</v>
          </cell>
          <cell r="AA2355" t="str">
            <v>Canada</v>
          </cell>
          <cell r="AB2355">
            <v>98917</v>
          </cell>
          <cell r="AC2355" t="str">
            <v>C10431</v>
          </cell>
          <cell r="AD2355">
            <v>98917</v>
          </cell>
          <cell r="AE2355" t="str">
            <v>Core Commercial</v>
          </cell>
          <cell r="AF2355" t="str">
            <v>Rail, Trucking &amp; Transport Services</v>
          </cell>
        </row>
        <row r="2356">
          <cell r="T2356">
            <v>165140451</v>
          </cell>
          <cell r="U2356" t="str">
            <v>STATOIL NATURAL GAS LLC</v>
          </cell>
          <cell r="V2356">
            <v>99149</v>
          </cell>
          <cell r="W2356" t="str">
            <v>Equinor US Holdings Inc.</v>
          </cell>
          <cell r="X2356" t="str">
            <v>Existing Principal</v>
          </cell>
          <cell r="Y2356" t="str">
            <v>Public - Do Not Score</v>
          </cell>
          <cell r="Z2356" t="str">
            <v>OIL REFINING</v>
          </cell>
          <cell r="AA2356" t="str">
            <v>United States</v>
          </cell>
          <cell r="AB2356">
            <v>99149</v>
          </cell>
          <cell r="AC2356" t="str">
            <v>W07436</v>
          </cell>
          <cell r="AD2356">
            <v>99149</v>
          </cell>
          <cell r="AE2356" t="str">
            <v>Core Commercial</v>
          </cell>
          <cell r="AF2356" t="str">
            <v>Oil, Gas &amp; Coal Expl/Prod</v>
          </cell>
        </row>
        <row r="2357">
          <cell r="T2357">
            <v>249180432</v>
          </cell>
          <cell r="U2357" t="str">
            <v>THE WILLIAMS COMPANIES, INC.</v>
          </cell>
          <cell r="V2357">
            <v>98918</v>
          </cell>
          <cell r="W2357" t="str">
            <v>THE WILLIAMS COMPANIES, INC.</v>
          </cell>
          <cell r="X2357" t="str">
            <v>Existing Principal</v>
          </cell>
          <cell r="Y2357" t="str">
            <v>Public - Do Not Score</v>
          </cell>
          <cell r="Z2357" t="str">
            <v>UTILITIES, GAS</v>
          </cell>
          <cell r="AA2357" t="str">
            <v>United States</v>
          </cell>
          <cell r="AB2357">
            <v>98918</v>
          </cell>
          <cell r="AC2357">
            <v>969457</v>
          </cell>
          <cell r="AD2357">
            <v>98918</v>
          </cell>
          <cell r="AE2357" t="str">
            <v>Core Commercial</v>
          </cell>
          <cell r="AF2357" t="str">
            <v>Electric, Gas &amp; Water Utilities</v>
          </cell>
        </row>
        <row r="2358">
          <cell r="T2358">
            <v>101068291</v>
          </cell>
          <cell r="U2358" t="str">
            <v>QANTAS AIRWAYS LTD</v>
          </cell>
          <cell r="V2358">
            <v>98919</v>
          </cell>
          <cell r="W2358" t="str">
            <v>QANTAS AIRWAYS LTD</v>
          </cell>
          <cell r="X2358" t="str">
            <v>Existing Principal</v>
          </cell>
          <cell r="Y2358" t="str">
            <v>Public - Do Not Score</v>
          </cell>
          <cell r="Z2358" t="str">
            <v>AIR TRANSPORTATION</v>
          </cell>
          <cell r="AA2358" t="str">
            <v>Australia</v>
          </cell>
          <cell r="AB2358">
            <v>98919</v>
          </cell>
          <cell r="AC2358" t="str">
            <v>G16804</v>
          </cell>
          <cell r="AD2358">
            <v>98919</v>
          </cell>
          <cell r="AE2358" t="str">
            <v>Core Commercial</v>
          </cell>
          <cell r="AF2358" t="str">
            <v>Air Transport</v>
          </cell>
        </row>
        <row r="2359">
          <cell r="T2359">
            <v>5314812</v>
          </cell>
          <cell r="U2359" t="str">
            <v>QUEST DIAGNOSTICS INCORPORATED</v>
          </cell>
          <cell r="V2359">
            <v>98948</v>
          </cell>
          <cell r="W2359" t="str">
            <v>QUEST DIAGNOSTICS INCORPORATED</v>
          </cell>
          <cell r="X2359" t="str">
            <v>Existing Principal</v>
          </cell>
          <cell r="Y2359" t="str">
            <v>Public - Do Not Score</v>
          </cell>
          <cell r="Z2359" t="str">
            <v>MEDICAL SERVICES</v>
          </cell>
          <cell r="AA2359" t="str">
            <v>United States</v>
          </cell>
          <cell r="AB2359">
            <v>98948</v>
          </cell>
          <cell r="AC2359" t="str">
            <v>N03178</v>
          </cell>
          <cell r="AD2359">
            <v>98948</v>
          </cell>
          <cell r="AE2359" t="str">
            <v>Core Commercial</v>
          </cell>
          <cell r="AF2359" t="str">
            <v>Hospital &amp; Medical Services</v>
          </cell>
        </row>
        <row r="2360">
          <cell r="T2360">
            <v>141067491</v>
          </cell>
          <cell r="U2360" t="str">
            <v>QUANEX BUILDING PRODUCTS CORPORATION</v>
          </cell>
          <cell r="V2360">
            <v>99232</v>
          </cell>
          <cell r="W2360" t="str">
            <v>QUANEX BUILDING PRODUCTS CORPORATION</v>
          </cell>
          <cell r="X2360" t="str">
            <v>Existing Principal</v>
          </cell>
          <cell r="Y2360" t="str">
            <v>Public - Do Not Score</v>
          </cell>
          <cell r="Z2360" t="str">
            <v>CONSTRUCTION MATERIALS</v>
          </cell>
          <cell r="AA2360" t="str">
            <v>United States</v>
          </cell>
          <cell r="AB2360">
            <v>99232</v>
          </cell>
          <cell r="AC2360" t="str">
            <v>N14357</v>
          </cell>
          <cell r="AD2360">
            <v>99232</v>
          </cell>
          <cell r="AE2360" t="str">
            <v>Core Commercial</v>
          </cell>
          <cell r="AF2360" t="str">
            <v>Building Materials</v>
          </cell>
        </row>
        <row r="2361">
          <cell r="T2361">
            <v>655346221</v>
          </cell>
          <cell r="U2361" t="str">
            <v>Verizon Communications, Inc.</v>
          </cell>
          <cell r="V2361">
            <v>98977</v>
          </cell>
          <cell r="W2361" t="str">
            <v>VERIZON COMMUNICATIONS INC.</v>
          </cell>
          <cell r="X2361" t="str">
            <v>Existing Principal</v>
          </cell>
          <cell r="Y2361" t="str">
            <v>Public - Do Not Score</v>
          </cell>
          <cell r="Z2361" t="str">
            <v/>
          </cell>
          <cell r="AA2361" t="str">
            <v>United States</v>
          </cell>
          <cell r="AB2361">
            <v>98977</v>
          </cell>
          <cell r="AE2361" t="str">
            <v>Core Commercial</v>
          </cell>
        </row>
        <row r="2362">
          <cell r="T2362">
            <v>111067791</v>
          </cell>
          <cell r="U2362" t="str">
            <v>AMERICAN EAGLE OUTFITTERS, INC.</v>
          </cell>
          <cell r="V2362">
            <v>98994</v>
          </cell>
          <cell r="W2362" t="str">
            <v>AMERICAN EAGLE OUTFITTERS, INC.</v>
          </cell>
          <cell r="X2362" t="str">
            <v>Existing Principal</v>
          </cell>
          <cell r="Y2362" t="str">
            <v>Public - Do Not Score</v>
          </cell>
          <cell r="Z2362" t="str">
            <v>CONSUMER PRODUCTS RETL/WHSL</v>
          </cell>
          <cell r="AA2362" t="str">
            <v>United States</v>
          </cell>
          <cell r="AB2362">
            <v>98994</v>
          </cell>
          <cell r="AC2362" t="str">
            <v>N00391</v>
          </cell>
          <cell r="AD2362">
            <v>98994</v>
          </cell>
          <cell r="AE2362" t="str">
            <v>Core Commercial</v>
          </cell>
          <cell r="AF2362" t="str">
            <v>Retail</v>
          </cell>
        </row>
        <row r="2363">
          <cell r="T2363">
            <v>115338221</v>
          </cell>
          <cell r="U2363" t="str">
            <v>BAXTER INTERNATIONAL INC.</v>
          </cell>
          <cell r="V2363">
            <v>99018</v>
          </cell>
          <cell r="W2363" t="str">
            <v>BAXTER INTERNATIONAL INC.</v>
          </cell>
          <cell r="X2363" t="str">
            <v>Existing Principal</v>
          </cell>
          <cell r="Y2363" t="str">
            <v>Public - Do Not Score</v>
          </cell>
          <cell r="Z2363" t="str">
            <v>PHARMACEUTICALS</v>
          </cell>
          <cell r="AA2363" t="str">
            <v>United States</v>
          </cell>
          <cell r="AB2363">
            <v>99018</v>
          </cell>
          <cell r="AC2363">
            <v>71813</v>
          </cell>
          <cell r="AD2363">
            <v>99018</v>
          </cell>
          <cell r="AE2363" t="str">
            <v>Core Commercial</v>
          </cell>
          <cell r="AF2363" t="str">
            <v>Drug &amp; Pharmacy Services</v>
          </cell>
        </row>
        <row r="2364">
          <cell r="T2364">
            <v>115339221</v>
          </cell>
          <cell r="U2364" t="str">
            <v>NOMURA HOLDING AMERICA INC.</v>
          </cell>
          <cell r="V2364">
            <v>99028</v>
          </cell>
          <cell r="W2364" t="str">
            <v>NOMURA HOLDING AMERICA INC.</v>
          </cell>
          <cell r="X2364" t="str">
            <v>Existing Principal</v>
          </cell>
          <cell r="Y2364" t="str">
            <v>Public - Do Not Score</v>
          </cell>
          <cell r="Z2364" t="str">
            <v>SECURITY BROKERS &amp; DEALERS</v>
          </cell>
          <cell r="AA2364" t="str">
            <v>United States</v>
          </cell>
          <cell r="AB2364">
            <v>99028</v>
          </cell>
          <cell r="AC2364" t="str">
            <v>G12904</v>
          </cell>
          <cell r="AD2364">
            <v>99028</v>
          </cell>
          <cell r="AE2364" t="str">
            <v>Core Commercial</v>
          </cell>
          <cell r="AF2364" t="str">
            <v>Insurance &amp; Financial Services</v>
          </cell>
        </row>
        <row r="2365">
          <cell r="T2365">
            <v>75358312</v>
          </cell>
          <cell r="U2365" t="str">
            <v>REALOGY CORPORATION</v>
          </cell>
          <cell r="V2365">
            <v>99030</v>
          </cell>
          <cell r="W2365" t="str">
            <v>REALOGY CORPORATION</v>
          </cell>
          <cell r="X2365" t="str">
            <v>Existing Principal</v>
          </cell>
          <cell r="Y2365" t="str">
            <v>Public - Do Not Score</v>
          </cell>
          <cell r="Z2365" t="str">
            <v>REAL ESTATE</v>
          </cell>
          <cell r="AA2365" t="str">
            <v>United States</v>
          </cell>
          <cell r="AB2365">
            <v>99030</v>
          </cell>
          <cell r="AC2365" t="str">
            <v>N12068</v>
          </cell>
          <cell r="AD2365">
            <v>99030</v>
          </cell>
          <cell r="AE2365" t="str">
            <v>Core Commercial</v>
          </cell>
          <cell r="AF2365" t="str">
            <v>Real Estate &amp; REITs</v>
          </cell>
        </row>
        <row r="2366">
          <cell r="T2366">
            <v>675147751</v>
          </cell>
          <cell r="U2366" t="str">
            <v>Westfield Group</v>
          </cell>
          <cell r="V2366">
            <v>99397</v>
          </cell>
          <cell r="W2366" t="str">
            <v>WESTFIELD AMERICA, INC.</v>
          </cell>
          <cell r="X2366" t="str">
            <v>Existing Principal</v>
          </cell>
          <cell r="Y2366" t="str">
            <v>Public - Do Not Score</v>
          </cell>
          <cell r="Z2366" t="str">
            <v>REAL ESTATE</v>
          </cell>
          <cell r="AA2366" t="str">
            <v>Australia</v>
          </cell>
          <cell r="AB2366">
            <v>99397</v>
          </cell>
          <cell r="AC2366" t="str">
            <v>W34395</v>
          </cell>
          <cell r="AD2366">
            <v>99397</v>
          </cell>
          <cell r="AE2366" t="str">
            <v>Core Commercial</v>
          </cell>
          <cell r="AF2366" t="str">
            <v>Real Estate &amp; REITs</v>
          </cell>
        </row>
        <row r="2367">
          <cell r="T2367">
            <v>35160651</v>
          </cell>
          <cell r="U2367" t="str">
            <v>WESTFIELD AMERICA INCORPORATED</v>
          </cell>
          <cell r="V2367">
            <v>99397</v>
          </cell>
          <cell r="W2367" t="str">
            <v>WESTFIELD AMERICA, INC.</v>
          </cell>
          <cell r="X2367" t="str">
            <v>Existing Principal</v>
          </cell>
          <cell r="Y2367" t="str">
            <v>Public - Do Not Score</v>
          </cell>
          <cell r="Z2367" t="str">
            <v>REAL ESTATE</v>
          </cell>
          <cell r="AA2367" t="str">
            <v>United States</v>
          </cell>
          <cell r="AB2367">
            <v>99397</v>
          </cell>
          <cell r="AC2367" t="str">
            <v>W34395</v>
          </cell>
          <cell r="AD2367">
            <v>99397</v>
          </cell>
          <cell r="AE2367" t="str">
            <v>Core Commercial</v>
          </cell>
          <cell r="AF2367" t="str">
            <v>Real Estate &amp; REITs</v>
          </cell>
        </row>
        <row r="2368">
          <cell r="T2368">
            <v>396416112</v>
          </cell>
          <cell r="U2368" t="str">
            <v>Westfield Corporation</v>
          </cell>
          <cell r="V2368">
            <v>99397</v>
          </cell>
          <cell r="W2368" t="str">
            <v>WESTFIELD AMERICA, INC.</v>
          </cell>
          <cell r="X2368" t="str">
            <v>Existing Principal</v>
          </cell>
          <cell r="Y2368" t="str">
            <v>Public - Do Not Score</v>
          </cell>
          <cell r="Z2368" t="str">
            <v>REAL ESTATE</v>
          </cell>
          <cell r="AA2368" t="str">
            <v>United States</v>
          </cell>
          <cell r="AB2368">
            <v>99397</v>
          </cell>
          <cell r="AC2368" t="str">
            <v>W34395</v>
          </cell>
          <cell r="AD2368">
            <v>99397</v>
          </cell>
          <cell r="AE2368" t="str">
            <v>Core Commercial</v>
          </cell>
          <cell r="AF2368" t="str">
            <v>Real Estate &amp; REITs</v>
          </cell>
        </row>
        <row r="2369">
          <cell r="T2369">
            <v>115339921</v>
          </cell>
          <cell r="U2369" t="str">
            <v>SOUTHERN COMPANY, THE</v>
          </cell>
          <cell r="V2369">
            <v>99035</v>
          </cell>
          <cell r="W2369" t="str">
            <v>SOUTHERN COMPANY, THE</v>
          </cell>
          <cell r="X2369" t="str">
            <v>Existing Principal</v>
          </cell>
          <cell r="Y2369" t="str">
            <v>Public - Do Not Score</v>
          </cell>
          <cell r="Z2369" t="str">
            <v>UTILITIES, ELECTRIC</v>
          </cell>
          <cell r="AA2369" t="str">
            <v>United States</v>
          </cell>
          <cell r="AB2369">
            <v>99035</v>
          </cell>
          <cell r="AC2369">
            <v>842587</v>
          </cell>
          <cell r="AD2369">
            <v>99035</v>
          </cell>
          <cell r="AE2369" t="str">
            <v>Core Commercial</v>
          </cell>
          <cell r="AF2369" t="str">
            <v>Electric, Gas &amp; Water Utilities</v>
          </cell>
        </row>
        <row r="2370">
          <cell r="T2370">
            <v>11066091</v>
          </cell>
          <cell r="U2370" t="str">
            <v>DOW CORNING CORPORATION</v>
          </cell>
          <cell r="V2370">
            <v>99515</v>
          </cell>
          <cell r="W2370" t="str">
            <v>DOW CHEMICAL COMPANY</v>
          </cell>
          <cell r="X2370" t="str">
            <v>Existing Principal</v>
          </cell>
          <cell r="Y2370" t="str">
            <v>Public - Do Not Score</v>
          </cell>
          <cell r="Z2370" t="str">
            <v>CHEMICALS</v>
          </cell>
          <cell r="AA2370" t="str">
            <v>United States</v>
          </cell>
          <cell r="AB2370">
            <v>99515</v>
          </cell>
          <cell r="AC2370">
            <v>260543</v>
          </cell>
          <cell r="AD2370">
            <v>99515</v>
          </cell>
          <cell r="AE2370" t="str">
            <v>Core Commercial</v>
          </cell>
          <cell r="AF2370" t="str">
            <v>Chemical Industry</v>
          </cell>
        </row>
        <row r="2371">
          <cell r="T2371">
            <v>485270251</v>
          </cell>
          <cell r="U2371" t="str">
            <v>MODINE MANUFACTURING COMPANY</v>
          </cell>
          <cell r="V2371">
            <v>99052</v>
          </cell>
          <cell r="W2371" t="str">
            <v>MODINE MANUFACTURING CO.</v>
          </cell>
          <cell r="X2371" t="str">
            <v>Existing Principal</v>
          </cell>
          <cell r="Y2371" t="str">
            <v>Public - Do Not Score</v>
          </cell>
          <cell r="Z2371" t="str">
            <v>AUTOMOTIVE</v>
          </cell>
          <cell r="AA2371" t="str">
            <v>United States</v>
          </cell>
          <cell r="AB2371">
            <v>99052</v>
          </cell>
          <cell r="AC2371">
            <v>607828</v>
          </cell>
          <cell r="AD2371">
            <v>99052</v>
          </cell>
          <cell r="AE2371" t="str">
            <v>Core Commercial</v>
          </cell>
          <cell r="AF2371" t="str">
            <v>Automotive / Auto Parts MFG</v>
          </cell>
        </row>
        <row r="2372">
          <cell r="T2372">
            <v>121066291</v>
          </cell>
          <cell r="U2372" t="str">
            <v>NRG ENERGY, INC.</v>
          </cell>
          <cell r="V2372">
            <v>99059</v>
          </cell>
          <cell r="W2372" t="str">
            <v>NRG ENERGY, INC.</v>
          </cell>
          <cell r="X2372" t="str">
            <v>Existing Principal</v>
          </cell>
          <cell r="Y2372" t="str">
            <v>Public - Do Not Score</v>
          </cell>
          <cell r="Z2372" t="str">
            <v>UTILITIES, ELECTRIC</v>
          </cell>
          <cell r="AA2372" t="str">
            <v>United States</v>
          </cell>
          <cell r="AB2372">
            <v>99059</v>
          </cell>
          <cell r="AC2372" t="str">
            <v>N06590</v>
          </cell>
          <cell r="AD2372">
            <v>99059</v>
          </cell>
          <cell r="AE2372" t="str">
            <v>Core Commercial</v>
          </cell>
          <cell r="AF2372" t="str">
            <v>Electric, Gas &amp; Water Utilities</v>
          </cell>
        </row>
        <row r="2373">
          <cell r="T2373">
            <v>121068591</v>
          </cell>
          <cell r="U2373" t="str">
            <v>GREAT ATLANTIC &amp; PACIFIC TEA COMPANY, INC., THE</v>
          </cell>
          <cell r="V2373">
            <v>99082</v>
          </cell>
          <cell r="W2373" t="str">
            <v>GREAT ATLANTIC &amp; PACIFIC TEA COMPANY, INC., THE</v>
          </cell>
          <cell r="X2373" t="str">
            <v>Existing Principal</v>
          </cell>
          <cell r="Y2373" t="str">
            <v>Public - Do Not Score</v>
          </cell>
          <cell r="Z2373" t="str">
            <v>FOOD &amp; BEVERAGE RETL/WHSL</v>
          </cell>
          <cell r="AA2373" t="str">
            <v>United States</v>
          </cell>
          <cell r="AB2373">
            <v>99082</v>
          </cell>
          <cell r="AC2373">
            <v>390064</v>
          </cell>
          <cell r="AD2373">
            <v>99082</v>
          </cell>
          <cell r="AE2373" t="str">
            <v>Core Commercial</v>
          </cell>
          <cell r="AF2373" t="str">
            <v>Beverage Industry</v>
          </cell>
        </row>
        <row r="2374">
          <cell r="T2374">
            <v>976419812</v>
          </cell>
          <cell r="U2374" t="str">
            <v>BURLINGTON NORTHERN SANTA FE, LLC</v>
          </cell>
          <cell r="V2374">
            <v>99084</v>
          </cell>
          <cell r="W2374" t="str">
            <v>BURLINGTON NORTHERN SANTA FE, LLC</v>
          </cell>
          <cell r="X2374" t="str">
            <v>Existing Principal</v>
          </cell>
          <cell r="Y2374" t="str">
            <v>Public - Do Not Score</v>
          </cell>
          <cell r="Z2374" t="str">
            <v>TRANSPORTATION</v>
          </cell>
          <cell r="AA2374" t="str">
            <v>United States</v>
          </cell>
          <cell r="AB2374">
            <v>99084</v>
          </cell>
          <cell r="AC2374">
            <v>84670</v>
          </cell>
          <cell r="AD2374">
            <v>99084</v>
          </cell>
          <cell r="AE2374" t="str">
            <v>Core Commercial</v>
          </cell>
          <cell r="AF2374" t="str">
            <v>Rail, Trucking &amp; Transport Services</v>
          </cell>
        </row>
        <row r="2375">
          <cell r="T2375">
            <v>191068191</v>
          </cell>
          <cell r="U2375" t="str">
            <v>SOLVAY AMERICA, INC.</v>
          </cell>
          <cell r="V2375">
            <v>99639</v>
          </cell>
          <cell r="W2375" t="str">
            <v>SOLVAY HOLDING INC.</v>
          </cell>
          <cell r="X2375" t="str">
            <v>Existing Principal</v>
          </cell>
          <cell r="Y2375" t="str">
            <v>Public - Do Not Score</v>
          </cell>
          <cell r="Z2375" t="str">
            <v>CHEMICALS</v>
          </cell>
          <cell r="AA2375" t="str">
            <v>United States</v>
          </cell>
          <cell r="AB2375">
            <v>99639</v>
          </cell>
          <cell r="AC2375" t="str">
            <v>G10705</v>
          </cell>
          <cell r="AD2375">
            <v>99639</v>
          </cell>
          <cell r="AE2375" t="str">
            <v>Core Commercial</v>
          </cell>
          <cell r="AF2375" t="str">
            <v>Chemical Industry</v>
          </cell>
        </row>
        <row r="2376">
          <cell r="T2376">
            <v>75338712</v>
          </cell>
          <cell r="U2376" t="str">
            <v>CBS CORPORATION</v>
          </cell>
          <cell r="V2376">
            <v>99092</v>
          </cell>
          <cell r="W2376" t="str">
            <v>CBS CORPORATION</v>
          </cell>
          <cell r="X2376" t="str">
            <v>Existing Principal</v>
          </cell>
          <cell r="Y2376" t="str">
            <v>Public - Do Not Score</v>
          </cell>
          <cell r="Z2376" t="str">
            <v>BROADCAST MEDIA</v>
          </cell>
          <cell r="AA2376" t="str">
            <v>United States</v>
          </cell>
          <cell r="AB2376">
            <v>99092</v>
          </cell>
          <cell r="AC2376">
            <v>925524</v>
          </cell>
          <cell r="AD2376">
            <v>99092</v>
          </cell>
          <cell r="AE2376" t="str">
            <v>Core Commercial</v>
          </cell>
          <cell r="AF2376" t="str">
            <v>Entertainment &amp; Cable</v>
          </cell>
        </row>
        <row r="2377">
          <cell r="T2377">
            <v>125338521</v>
          </cell>
          <cell r="U2377" t="str">
            <v>POTLATCH CORPORATION</v>
          </cell>
          <cell r="V2377">
            <v>99101</v>
          </cell>
          <cell r="W2377" t="str">
            <v>PotlatchDeltic Corporation</v>
          </cell>
          <cell r="X2377" t="str">
            <v>Existing Principal</v>
          </cell>
          <cell r="Y2377" t="str">
            <v>Public - Do Not Score</v>
          </cell>
          <cell r="Z2377" t="str">
            <v/>
          </cell>
          <cell r="AA2377" t="str">
            <v>United States</v>
          </cell>
          <cell r="AB2377">
            <v>99101</v>
          </cell>
          <cell r="AE2377" t="str">
            <v>Core Commercial</v>
          </cell>
        </row>
        <row r="2378">
          <cell r="T2378">
            <v>145387112</v>
          </cell>
          <cell r="U2378" t="str">
            <v>AON CORPORATION</v>
          </cell>
          <cell r="V2378">
            <v>99120</v>
          </cell>
          <cell r="W2378" t="str">
            <v>AON CORPORATION</v>
          </cell>
          <cell r="X2378" t="str">
            <v>Existing Principal</v>
          </cell>
          <cell r="Y2378" t="str">
            <v>Public - Do Not Score</v>
          </cell>
          <cell r="Z2378" t="str">
            <v/>
          </cell>
          <cell r="AA2378" t="str">
            <v>United Kingdom</v>
          </cell>
          <cell r="AB2378">
            <v>99120</v>
          </cell>
          <cell r="AE2378" t="str">
            <v>Core Commercial</v>
          </cell>
        </row>
        <row r="2379">
          <cell r="T2379">
            <v>301066691</v>
          </cell>
          <cell r="U2379" t="str">
            <v>MANAGED HEALTH NETWORK, INC.</v>
          </cell>
          <cell r="V2379">
            <v>99750</v>
          </cell>
          <cell r="W2379" t="str">
            <v>CENTENE CORPORATION</v>
          </cell>
          <cell r="X2379" t="str">
            <v>Existing Principal</v>
          </cell>
          <cell r="Y2379" t="str">
            <v>Public - Do Not Score</v>
          </cell>
          <cell r="Z2379" t="str">
            <v>INSURANCE - PROP/CAS/HEALTH</v>
          </cell>
          <cell r="AA2379" t="str">
            <v>United States</v>
          </cell>
          <cell r="AB2379">
            <v>99750</v>
          </cell>
          <cell r="AC2379" t="str">
            <v>N08093</v>
          </cell>
          <cell r="AD2379">
            <v>99750</v>
          </cell>
          <cell r="AE2379" t="str">
            <v>Core Commercial</v>
          </cell>
          <cell r="AF2379" t="str">
            <v>Insurance &amp; Financial Services</v>
          </cell>
        </row>
        <row r="2380">
          <cell r="T2380">
            <v>225337721</v>
          </cell>
          <cell r="U2380" t="str">
            <v>THE GOLDMAN SACHS GROUP, INC.</v>
          </cell>
          <cell r="V2380">
            <v>99893</v>
          </cell>
          <cell r="W2380" t="str">
            <v>THE GOLDMAN SACHS GROUP, INC.</v>
          </cell>
          <cell r="X2380" t="str">
            <v>Existing Principal</v>
          </cell>
          <cell r="Y2380" t="str">
            <v>Public - Do Not Score</v>
          </cell>
          <cell r="Z2380" t="str">
            <v>SECURITY BROKERS &amp; DEALERS</v>
          </cell>
          <cell r="AA2380" t="str">
            <v>United States</v>
          </cell>
          <cell r="AB2380">
            <v>99893</v>
          </cell>
          <cell r="AC2380" t="str">
            <v>N05276</v>
          </cell>
          <cell r="AD2380">
            <v>99893</v>
          </cell>
          <cell r="AE2380" t="str">
            <v>Core Commercial</v>
          </cell>
          <cell r="AF2380" t="str">
            <v>Insurance &amp; Financial Services</v>
          </cell>
        </row>
        <row r="2381">
          <cell r="T2381">
            <v>235340321</v>
          </cell>
          <cell r="U2381" t="str">
            <v>MEDTRONIC, INC.</v>
          </cell>
          <cell r="V2381">
            <v>100000</v>
          </cell>
          <cell r="W2381" t="str">
            <v>MEDTRONIC, PLC</v>
          </cell>
          <cell r="X2381" t="str">
            <v>Existing Principal</v>
          </cell>
          <cell r="Y2381" t="str">
            <v>Public - Do Not Score</v>
          </cell>
          <cell r="Z2381" t="str">
            <v>MEDICAL EQUIPMENT</v>
          </cell>
          <cell r="AA2381" t="str">
            <v>United States</v>
          </cell>
          <cell r="AB2381">
            <v>100000</v>
          </cell>
          <cell r="AC2381">
            <v>585055</v>
          </cell>
          <cell r="AD2381">
            <v>100000</v>
          </cell>
          <cell r="AE2381" t="str">
            <v>Core Commercial</v>
          </cell>
          <cell r="AF2381" t="str">
            <v>Machinery &amp; Industrial</v>
          </cell>
        </row>
        <row r="2382">
          <cell r="T2382">
            <v>281067691</v>
          </cell>
          <cell r="U2382" t="str">
            <v>NEWFIELD EXPLORATION COMPANY</v>
          </cell>
          <cell r="V2382">
            <v>100354</v>
          </cell>
          <cell r="W2382" t="str">
            <v>NEWFIELD EXPLORATION COMPANY</v>
          </cell>
          <cell r="X2382" t="str">
            <v>Existing Principal</v>
          </cell>
          <cell r="Y2382" t="str">
            <v>Public - Do Not Score</v>
          </cell>
          <cell r="Z2382" t="str">
            <v>OIL, GAS &amp; COAL EXPL/PROD</v>
          </cell>
          <cell r="AA2382" t="str">
            <v>United States</v>
          </cell>
          <cell r="AB2382">
            <v>100354</v>
          </cell>
          <cell r="AC2382" t="str">
            <v>C10613</v>
          </cell>
          <cell r="AD2382">
            <v>100354</v>
          </cell>
          <cell r="AE2382" t="str">
            <v>Core Commercial</v>
          </cell>
          <cell r="AF2382" t="str">
            <v>Oil, Gas &amp; Coal Expl/Prod</v>
          </cell>
        </row>
        <row r="2383">
          <cell r="T2383">
            <v>131067491</v>
          </cell>
          <cell r="U2383" t="str">
            <v>CMS ENERGY CORPORATION</v>
          </cell>
          <cell r="V2383">
            <v>99152</v>
          </cell>
          <cell r="W2383" t="str">
            <v>CMS ENERGY CORPORATION</v>
          </cell>
          <cell r="X2383" t="str">
            <v>Existing Principal</v>
          </cell>
          <cell r="Y2383" t="str">
            <v>Public - Do Not Score</v>
          </cell>
          <cell r="Z2383" t="str">
            <v>UTILITIES, ELECTRIC</v>
          </cell>
          <cell r="AA2383" t="str">
            <v>United States</v>
          </cell>
          <cell r="AB2383">
            <v>99152</v>
          </cell>
          <cell r="AC2383">
            <v>125896</v>
          </cell>
          <cell r="AD2383">
            <v>99152</v>
          </cell>
          <cell r="AE2383" t="str">
            <v>Core Commercial</v>
          </cell>
          <cell r="AF2383" t="str">
            <v>Electric, Gas &amp; Water Utilities</v>
          </cell>
        </row>
        <row r="2384">
          <cell r="T2384">
            <v>131067591</v>
          </cell>
          <cell r="U2384" t="str">
            <v>HUTTIG BUILDING PRODUCTS, INC.</v>
          </cell>
          <cell r="V2384">
            <v>99153</v>
          </cell>
          <cell r="W2384" t="str">
            <v>HUTTIG BUILDING PRODUCTS, INC.</v>
          </cell>
          <cell r="X2384" t="str">
            <v>Existing Principal</v>
          </cell>
          <cell r="Y2384" t="str">
            <v>Public - Do Not Score</v>
          </cell>
          <cell r="Z2384" t="str">
            <v>BUSINESS PRODUCTS WHSL</v>
          </cell>
          <cell r="AA2384" t="str">
            <v>United States</v>
          </cell>
          <cell r="AB2384">
            <v>99153</v>
          </cell>
          <cell r="AC2384">
            <v>448456</v>
          </cell>
          <cell r="AD2384">
            <v>99153</v>
          </cell>
          <cell r="AE2384" t="str">
            <v>Core Commercial</v>
          </cell>
          <cell r="AF2384" t="str">
            <v>Retail</v>
          </cell>
        </row>
        <row r="2385">
          <cell r="T2385">
            <v>301065991</v>
          </cell>
          <cell r="U2385" t="str">
            <v>SJW CORPORATION (FDBA: SAN JOSE WATER)</v>
          </cell>
          <cell r="V2385">
            <v>100496</v>
          </cell>
          <cell r="W2385" t="str">
            <v>SJW CORPORATION (FDBA: SAN JOSE WATER)</v>
          </cell>
          <cell r="X2385" t="str">
            <v>Existing Principal</v>
          </cell>
          <cell r="Y2385" t="str">
            <v>Public - Do Not Score</v>
          </cell>
          <cell r="Z2385" t="str">
            <v>UTILITIES NEC</v>
          </cell>
          <cell r="AA2385" t="str">
            <v>United States</v>
          </cell>
          <cell r="AB2385">
            <v>100496</v>
          </cell>
          <cell r="AC2385">
            <v>784305</v>
          </cell>
          <cell r="AD2385">
            <v>100496</v>
          </cell>
          <cell r="AE2385" t="str">
            <v>Core Commercial</v>
          </cell>
          <cell r="AF2385" t="str">
            <v>Electric, Gas &amp; Water Utilities</v>
          </cell>
        </row>
        <row r="2386">
          <cell r="T2386">
            <v>976420112</v>
          </cell>
          <cell r="U2386" t="str">
            <v>MTR GAMING GROUP</v>
          </cell>
          <cell r="V2386">
            <v>99183</v>
          </cell>
          <cell r="W2386" t="str">
            <v>Eldorado Resorts, Inc. (MTR GAMING GROUP)</v>
          </cell>
          <cell r="X2386" t="str">
            <v>Existing Principal</v>
          </cell>
          <cell r="Y2386" t="str">
            <v>Public - Do Not Score</v>
          </cell>
          <cell r="Z2386" t="str">
            <v>ENTERTAINMENT &amp; LEISURE</v>
          </cell>
          <cell r="AA2386" t="str">
            <v>United States</v>
          </cell>
          <cell r="AB2386">
            <v>99183</v>
          </cell>
          <cell r="AC2386" t="str">
            <v>N25598</v>
          </cell>
          <cell r="AD2386">
            <v>99183</v>
          </cell>
          <cell r="AE2386" t="str">
            <v>Core Commercial</v>
          </cell>
        </row>
        <row r="2387">
          <cell r="T2387">
            <v>135340021</v>
          </cell>
          <cell r="U2387" t="str">
            <v>TRIBUNE COMPANY</v>
          </cell>
          <cell r="V2387">
            <v>99197</v>
          </cell>
          <cell r="W2387" t="str">
            <v>TRIBUNE COMPANY</v>
          </cell>
          <cell r="X2387" t="str">
            <v>Existing Principal</v>
          </cell>
          <cell r="Y2387" t="str">
            <v>Public - Do Not Score</v>
          </cell>
          <cell r="Z2387" t="str">
            <v>BROADCAST MEDIA</v>
          </cell>
          <cell r="AA2387" t="str">
            <v>United States</v>
          </cell>
          <cell r="AB2387">
            <v>99197</v>
          </cell>
          <cell r="AC2387">
            <v>896047</v>
          </cell>
          <cell r="AD2387">
            <v>99197</v>
          </cell>
          <cell r="AE2387" t="str">
            <v>Core Commercial</v>
          </cell>
          <cell r="AF2387" t="str">
            <v>Entertainment &amp; Cable</v>
          </cell>
        </row>
        <row r="2388">
          <cell r="T2388">
            <v>685377221</v>
          </cell>
          <cell r="U2388" t="str">
            <v>Stanley Black &amp; Decker, Inc.</v>
          </cell>
          <cell r="V2388">
            <v>99212</v>
          </cell>
          <cell r="W2388" t="str">
            <v>Stanley Black &amp; Decker, Inc.</v>
          </cell>
          <cell r="X2388" t="str">
            <v>Existing Principal</v>
          </cell>
          <cell r="Y2388" t="str">
            <v>Public - Do Not Score</v>
          </cell>
          <cell r="Z2388" t="str">
            <v>MACHINERY &amp; EQUIPMENT</v>
          </cell>
          <cell r="AA2388" t="str">
            <v>United States</v>
          </cell>
          <cell r="AB2388">
            <v>99212</v>
          </cell>
          <cell r="AC2388">
            <v>854616</v>
          </cell>
          <cell r="AD2388">
            <v>99212</v>
          </cell>
          <cell r="AE2388" t="str">
            <v>Core Commercial</v>
          </cell>
          <cell r="AF2388" t="str">
            <v>Machinery &amp; Industrial</v>
          </cell>
        </row>
        <row r="2389">
          <cell r="T2389">
            <v>141066491</v>
          </cell>
          <cell r="U2389" t="str">
            <v>TREEHOUSE FOODS, INC.</v>
          </cell>
          <cell r="V2389">
            <v>99222</v>
          </cell>
          <cell r="W2389" t="str">
            <v>TreeHouse Foods, Inc.</v>
          </cell>
          <cell r="X2389" t="str">
            <v>Existing Principal</v>
          </cell>
          <cell r="Y2389" t="str">
            <v>Public - Do Not Score</v>
          </cell>
          <cell r="Z2389" t="str">
            <v>FOOD &amp; BEVERAGE</v>
          </cell>
          <cell r="AA2389" t="str">
            <v>United States</v>
          </cell>
          <cell r="AB2389">
            <v>99222</v>
          </cell>
          <cell r="AC2389" t="str">
            <v>N11133</v>
          </cell>
          <cell r="AD2389">
            <v>99222</v>
          </cell>
          <cell r="AE2389" t="str">
            <v>Core Commercial</v>
          </cell>
          <cell r="AF2389" t="str">
            <v>Food Processing &amp; Distribution</v>
          </cell>
        </row>
        <row r="2390">
          <cell r="T2390">
            <v>141066591</v>
          </cell>
          <cell r="U2390" t="str">
            <v>WABTEC CORPORATION</v>
          </cell>
          <cell r="V2390">
            <v>99223</v>
          </cell>
          <cell r="W2390" t="str">
            <v>WABTEC CORPORATION</v>
          </cell>
          <cell r="X2390" t="str">
            <v>Existing Principal</v>
          </cell>
          <cell r="Y2390" t="str">
            <v>Public - Do Not Score</v>
          </cell>
          <cell r="Z2390" t="str">
            <v>TRANSPORTATION EQUIPMENT</v>
          </cell>
          <cell r="AA2390" t="str">
            <v>United States</v>
          </cell>
          <cell r="AB2390">
            <v>99223</v>
          </cell>
          <cell r="AC2390" t="str">
            <v>N01267</v>
          </cell>
          <cell r="AD2390">
            <v>99223</v>
          </cell>
          <cell r="AE2390" t="str">
            <v>Core Commercial</v>
          </cell>
          <cell r="AF2390" t="str">
            <v>Automotive / Auto Parts MFG</v>
          </cell>
        </row>
        <row r="2391">
          <cell r="T2391">
            <v>141066991</v>
          </cell>
          <cell r="U2391" t="str">
            <v>FIDELITY NATIONAL FINANCIAL, INC.</v>
          </cell>
          <cell r="V2391">
            <v>99227</v>
          </cell>
          <cell r="W2391" t="str">
            <v>FIDELITY NATIONAL FINANCIAL, INC.</v>
          </cell>
          <cell r="X2391" t="str">
            <v>Existing Principal</v>
          </cell>
          <cell r="Y2391" t="str">
            <v>Public - Do Not Score</v>
          </cell>
          <cell r="Z2391" t="str">
            <v>FINANCE NEC</v>
          </cell>
          <cell r="AA2391" t="str">
            <v>United States</v>
          </cell>
          <cell r="AB2391">
            <v>99227</v>
          </cell>
          <cell r="AC2391" t="str">
            <v>N11422</v>
          </cell>
          <cell r="AD2391">
            <v>99227</v>
          </cell>
          <cell r="AE2391" t="str">
            <v>Core Commercial</v>
          </cell>
          <cell r="AF2391" t="str">
            <v>Insurance &amp; Financial Services</v>
          </cell>
        </row>
        <row r="2392">
          <cell r="T2392">
            <v>335341221</v>
          </cell>
          <cell r="U2392" t="str">
            <v>American Reprographics Company and Subsidiaries</v>
          </cell>
          <cell r="V2392">
            <v>100809</v>
          </cell>
          <cell r="W2392" t="str">
            <v>AMERICAN REPROGRAPHICS COMPANY AND SUBSIDIARIES</v>
          </cell>
          <cell r="X2392" t="str">
            <v>Existing Principal</v>
          </cell>
          <cell r="Y2392" t="str">
            <v>Public - Do Not Score</v>
          </cell>
          <cell r="Z2392" t="str">
            <v>BUSINESS SERVICES</v>
          </cell>
          <cell r="AA2392" t="str">
            <v>United States</v>
          </cell>
          <cell r="AB2392">
            <v>100809</v>
          </cell>
          <cell r="AC2392" t="str">
            <v>N10660</v>
          </cell>
          <cell r="AD2392">
            <v>100809</v>
          </cell>
          <cell r="AE2392" t="str">
            <v>Core Commercial</v>
          </cell>
          <cell r="AF2392" t="str">
            <v>Business Services</v>
          </cell>
        </row>
        <row r="2393">
          <cell r="T2393">
            <v>976420412</v>
          </cell>
          <cell r="U2393" t="str">
            <v>SENECA FOODS CORPORATION</v>
          </cell>
          <cell r="V2393">
            <v>99254</v>
          </cell>
          <cell r="W2393" t="str">
            <v>SENECA FOODS CORPORATION</v>
          </cell>
          <cell r="X2393" t="str">
            <v>Existing Principal</v>
          </cell>
          <cell r="Y2393" t="str">
            <v>Public - Do Not Score</v>
          </cell>
          <cell r="Z2393" t="str">
            <v>FOOD &amp; BEVERAGE</v>
          </cell>
          <cell r="AA2393" t="str">
            <v>United States</v>
          </cell>
          <cell r="AB2393">
            <v>99254</v>
          </cell>
          <cell r="AC2393">
            <v>817070</v>
          </cell>
          <cell r="AD2393">
            <v>99254</v>
          </cell>
          <cell r="AE2393" t="str">
            <v>Core Commercial</v>
          </cell>
        </row>
        <row r="2394">
          <cell r="T2394">
            <v>145338421</v>
          </cell>
          <cell r="U2394" t="str">
            <v>R.R. DONNELLEY &amp; SONS COMPANY</v>
          </cell>
          <cell r="V2394">
            <v>99261</v>
          </cell>
          <cell r="W2394" t="str">
            <v>R.R. DONNELLEY &amp; SONS COMPANY</v>
          </cell>
          <cell r="X2394" t="str">
            <v>Existing Principal</v>
          </cell>
          <cell r="Y2394" t="str">
            <v>Public - Do Not Score</v>
          </cell>
          <cell r="Z2394" t="str">
            <v>PRINTING</v>
          </cell>
          <cell r="AA2394" t="str">
            <v>United States</v>
          </cell>
          <cell r="AB2394">
            <v>99261</v>
          </cell>
          <cell r="AC2394" t="str">
            <v>25786A</v>
          </cell>
          <cell r="AD2394">
            <v>99261</v>
          </cell>
          <cell r="AE2394" t="str">
            <v>Core Commercial</v>
          </cell>
          <cell r="AF2394" t="str">
            <v>Publishing</v>
          </cell>
        </row>
        <row r="2395">
          <cell r="T2395">
            <v>645173051</v>
          </cell>
          <cell r="U2395" t="str">
            <v>Otter Tail Corporation</v>
          </cell>
          <cell r="V2395">
            <v>99280</v>
          </cell>
          <cell r="W2395" t="str">
            <v>Otter Tail Corporation</v>
          </cell>
          <cell r="X2395" t="str">
            <v>Existing Principal</v>
          </cell>
          <cell r="Y2395" t="str">
            <v>Public - Do Not Score</v>
          </cell>
          <cell r="Z2395" t="str">
            <v>UTILITIES, ELECTRIC</v>
          </cell>
          <cell r="AA2395" t="str">
            <v>United States</v>
          </cell>
          <cell r="AB2395">
            <v>99280</v>
          </cell>
          <cell r="AC2395">
            <v>689648</v>
          </cell>
          <cell r="AD2395">
            <v>99280</v>
          </cell>
          <cell r="AE2395" t="str">
            <v>Specialty Contract</v>
          </cell>
          <cell r="AF2395" t="str">
            <v>Electric, Gas &amp; Water Utilities</v>
          </cell>
        </row>
        <row r="2396">
          <cell r="T2396">
            <v>976420812</v>
          </cell>
          <cell r="U2396" t="str">
            <v>Exelon Generation Company, LLC (AON)</v>
          </cell>
          <cell r="V2396">
            <v>99300</v>
          </cell>
          <cell r="W2396" t="str">
            <v>Exelon Generation Company, LLC (AON)</v>
          </cell>
          <cell r="X2396" t="str">
            <v>Existing Principal</v>
          </cell>
          <cell r="Y2396" t="str">
            <v>Public - Do Not Score</v>
          </cell>
          <cell r="Z2396" t="str">
            <v>UTILITIES, ELECTRIC</v>
          </cell>
          <cell r="AA2396" t="str">
            <v>United States</v>
          </cell>
          <cell r="AB2396">
            <v>99300</v>
          </cell>
          <cell r="AC2396">
            <v>717537</v>
          </cell>
          <cell r="AD2396">
            <v>99300</v>
          </cell>
          <cell r="AE2396" t="str">
            <v>Core Commercial</v>
          </cell>
          <cell r="AF2396" t="str">
            <v>Electric, Gas &amp; Water Utilities</v>
          </cell>
        </row>
        <row r="2397">
          <cell r="T2397">
            <v>15263351</v>
          </cell>
          <cell r="U2397" t="str">
            <v>AXA Equitable Life Insurance Company</v>
          </cell>
          <cell r="V2397">
            <v>99304</v>
          </cell>
          <cell r="W2397" t="str">
            <v>AXA FINANCIAL, INC.  (FORMERLY THE EQUITABLE COMPANIES INC.)</v>
          </cell>
          <cell r="X2397" t="str">
            <v>Existing Principal</v>
          </cell>
          <cell r="Y2397" t="str">
            <v>Public - Do Not Score</v>
          </cell>
          <cell r="Z2397" t="str">
            <v>INSURANCE - LIFE</v>
          </cell>
          <cell r="AA2397" t="str">
            <v>United States</v>
          </cell>
          <cell r="AB2397">
            <v>99304</v>
          </cell>
          <cell r="AC2397" t="str">
            <v>G13220</v>
          </cell>
          <cell r="AD2397">
            <v>99304</v>
          </cell>
          <cell r="AE2397" t="str">
            <v>Core Commercial</v>
          </cell>
          <cell r="AF2397" t="str">
            <v>Insurance &amp; Financial Services</v>
          </cell>
        </row>
        <row r="2398">
          <cell r="T2398">
            <v>151068491</v>
          </cell>
          <cell r="U2398" t="str">
            <v>UNITED STATES CELLULAR CORPORATION</v>
          </cell>
          <cell r="V2398">
            <v>99322</v>
          </cell>
          <cell r="W2398" t="str">
            <v>UNITED STATES CELLULAR CORPORATION</v>
          </cell>
          <cell r="X2398" t="str">
            <v>Existing Principal</v>
          </cell>
          <cell r="Y2398" t="str">
            <v>Public - Do Not Score</v>
          </cell>
          <cell r="Z2398" t="str">
            <v>TELEPHONE</v>
          </cell>
          <cell r="AA2398" t="str">
            <v>United States</v>
          </cell>
          <cell r="AB2398">
            <v>99322</v>
          </cell>
          <cell r="AC2398">
            <v>911684</v>
          </cell>
          <cell r="AD2398">
            <v>99322</v>
          </cell>
          <cell r="AE2398" t="str">
            <v>Core Commercial</v>
          </cell>
          <cell r="AF2398" t="str">
            <v>Telecom Equipment &amp; Utility Services</v>
          </cell>
        </row>
        <row r="2399">
          <cell r="T2399">
            <v>35360812</v>
          </cell>
          <cell r="U2399" t="str">
            <v>AEGON USA INCORPORATED &amp; TRANSAMERICA CORPORATION</v>
          </cell>
          <cell r="V2399">
            <v>99332</v>
          </cell>
          <cell r="W2399" t="str">
            <v>AEGON USA, INC. &amp; TRANSAMERICA CORPORATION</v>
          </cell>
          <cell r="X2399" t="str">
            <v>Existing Principal</v>
          </cell>
          <cell r="Y2399" t="str">
            <v>Public - Do Not Score</v>
          </cell>
          <cell r="Z2399" t="str">
            <v>INSURANCE - LIFE</v>
          </cell>
          <cell r="AA2399" t="str">
            <v>United States</v>
          </cell>
          <cell r="AB2399">
            <v>99332</v>
          </cell>
          <cell r="AC2399" t="str">
            <v>G12895</v>
          </cell>
          <cell r="AD2399">
            <v>99332</v>
          </cell>
          <cell r="AE2399" t="str">
            <v>Core Commercial</v>
          </cell>
          <cell r="AF2399" t="str">
            <v>Insurance &amp; Financial Services</v>
          </cell>
        </row>
        <row r="2400">
          <cell r="T2400">
            <v>155340621</v>
          </cell>
          <cell r="U2400" t="str">
            <v>DTE ENERGY COMPANY</v>
          </cell>
          <cell r="V2400">
            <v>99363</v>
          </cell>
          <cell r="W2400" t="str">
            <v>DTE Energy Company</v>
          </cell>
          <cell r="X2400" t="str">
            <v>Existing Principal</v>
          </cell>
          <cell r="Y2400" t="str">
            <v>Public - Do Not Score</v>
          </cell>
          <cell r="Z2400" t="str">
            <v>UTILITIES, ELECTRIC</v>
          </cell>
          <cell r="AA2400" t="str">
            <v>United States</v>
          </cell>
          <cell r="AB2400">
            <v>99363</v>
          </cell>
          <cell r="AC2400">
            <v>250847</v>
          </cell>
          <cell r="AD2400">
            <v>99363</v>
          </cell>
          <cell r="AE2400" t="str">
            <v>Core Commercial</v>
          </cell>
          <cell r="AF2400" t="str">
            <v>Electric, Gas &amp; Water Utilities</v>
          </cell>
        </row>
        <row r="2401">
          <cell r="T2401">
            <v>155341121</v>
          </cell>
          <cell r="U2401" t="str">
            <v>HORMEL FOODS CORPORATION</v>
          </cell>
          <cell r="V2401">
            <v>99368</v>
          </cell>
          <cell r="W2401" t="str">
            <v>HORMEL FOODS CORPORATION</v>
          </cell>
          <cell r="X2401" t="str">
            <v>Existing Principal</v>
          </cell>
          <cell r="Y2401" t="str">
            <v>Public - Do Not Score</v>
          </cell>
          <cell r="Z2401" t="str">
            <v>FOOD &amp; BEVERAGE</v>
          </cell>
          <cell r="AA2401" t="str">
            <v>United States</v>
          </cell>
          <cell r="AB2401">
            <v>99368</v>
          </cell>
          <cell r="AC2401">
            <v>440452</v>
          </cell>
          <cell r="AD2401">
            <v>99368</v>
          </cell>
          <cell r="AE2401" t="str">
            <v>Core Commercial</v>
          </cell>
          <cell r="AF2401" t="str">
            <v>Food Processing &amp; Distribution</v>
          </cell>
        </row>
        <row r="2402">
          <cell r="T2402">
            <v>976421012</v>
          </cell>
          <cell r="U2402" t="str">
            <v>CBRE Group, Inc.</v>
          </cell>
          <cell r="V2402">
            <v>99373</v>
          </cell>
          <cell r="W2402" t="str">
            <v>CBRE Group, Inc.</v>
          </cell>
          <cell r="X2402" t="str">
            <v>Existing Principal</v>
          </cell>
          <cell r="Y2402" t="str">
            <v>Public - Do Not Score</v>
          </cell>
          <cell r="Z2402" t="str">
            <v/>
          </cell>
          <cell r="AA2402" t="str">
            <v>United States</v>
          </cell>
          <cell r="AB2402">
            <v>99373</v>
          </cell>
          <cell r="AE2402" t="str">
            <v>Core Commercial</v>
          </cell>
        </row>
        <row r="2403">
          <cell r="T2403">
            <v>25317112</v>
          </cell>
          <cell r="U2403" t="str">
            <v>ALASKA AIR GROUP INCORPORATED</v>
          </cell>
          <cell r="V2403">
            <v>99376</v>
          </cell>
          <cell r="W2403" t="str">
            <v>ALASKA AIR GROUP, INC.</v>
          </cell>
          <cell r="X2403" t="str">
            <v>Existing Principal</v>
          </cell>
          <cell r="Y2403" t="str">
            <v>Public - Do Not Score</v>
          </cell>
          <cell r="Z2403" t="str">
            <v>AIR TRANSPORTATION</v>
          </cell>
          <cell r="AA2403" t="str">
            <v>United States</v>
          </cell>
          <cell r="AB2403">
            <v>99376</v>
          </cell>
          <cell r="AC2403">
            <v>11659</v>
          </cell>
          <cell r="AD2403">
            <v>99376</v>
          </cell>
          <cell r="AE2403" t="str">
            <v>Core Commercial</v>
          </cell>
          <cell r="AF2403" t="str">
            <v>Air Transport</v>
          </cell>
        </row>
        <row r="2404">
          <cell r="T2404">
            <v>361066891</v>
          </cell>
          <cell r="U2404" t="str">
            <v>DARDEN RESTAURANTS, INC.</v>
          </cell>
          <cell r="V2404">
            <v>100986</v>
          </cell>
          <cell r="W2404" t="str">
            <v>DARDEN RESTAURANTS, INC.</v>
          </cell>
          <cell r="X2404" t="str">
            <v>Existing Principal</v>
          </cell>
          <cell r="Y2404" t="str">
            <v>Public - Do Not Score</v>
          </cell>
          <cell r="Z2404" t="str">
            <v>HOTELS &amp; RESTAURANTS</v>
          </cell>
          <cell r="AA2404" t="str">
            <v>United States</v>
          </cell>
          <cell r="AB2404">
            <v>100986</v>
          </cell>
          <cell r="AC2404" t="str">
            <v>N01046</v>
          </cell>
          <cell r="AD2404">
            <v>100986</v>
          </cell>
          <cell r="AE2404" t="str">
            <v>Core Commercial</v>
          </cell>
          <cell r="AF2404" t="str">
            <v>Hospitality &amp; Gaming</v>
          </cell>
        </row>
        <row r="2405">
          <cell r="T2405">
            <v>841877242</v>
          </cell>
          <cell r="U2405" t="str">
            <v>Unibail-Rodamco-Westfield</v>
          </cell>
          <cell r="V2405">
            <v>99397</v>
          </cell>
          <cell r="W2405" t="str">
            <v>WESTFIELD AMERICA, INC.</v>
          </cell>
          <cell r="X2405" t="str">
            <v>Existing Principal</v>
          </cell>
          <cell r="Y2405" t="str">
            <v>Public - Do Not Score</v>
          </cell>
          <cell r="Z2405" t="str">
            <v>REAL ESTATE</v>
          </cell>
          <cell r="AA2405" t="str">
            <v>United States</v>
          </cell>
          <cell r="AB2405">
            <v>99397</v>
          </cell>
          <cell r="AC2405" t="str">
            <v>W34395</v>
          </cell>
          <cell r="AD2405">
            <v>99397</v>
          </cell>
          <cell r="AE2405" t="str">
            <v>Core Commercial</v>
          </cell>
          <cell r="AF2405" t="str">
            <v>Real Estate &amp; REITs</v>
          </cell>
        </row>
        <row r="2406">
          <cell r="T2406">
            <v>361069291</v>
          </cell>
          <cell r="U2406" t="str">
            <v>PITNEY BOWES INC.</v>
          </cell>
          <cell r="V2406">
            <v>101010</v>
          </cell>
          <cell r="W2406" t="str">
            <v>PITNEY BOWES INC.</v>
          </cell>
          <cell r="X2406" t="str">
            <v>Existing Principal</v>
          </cell>
          <cell r="Y2406" t="str">
            <v>Public - Do Not Score</v>
          </cell>
          <cell r="Z2406" t="str">
            <v>COMPUTER HARDWARE</v>
          </cell>
          <cell r="AA2406" t="str">
            <v>United States</v>
          </cell>
          <cell r="AB2406">
            <v>101010</v>
          </cell>
          <cell r="AC2406">
            <v>724479</v>
          </cell>
          <cell r="AD2406">
            <v>101010</v>
          </cell>
          <cell r="AE2406" t="str">
            <v>Core Commercial</v>
          </cell>
        </row>
        <row r="2407">
          <cell r="T2407">
            <v>265611521</v>
          </cell>
          <cell r="U2407" t="str">
            <v>Bridge Terminal Transport Services, Inc.</v>
          </cell>
          <cell r="V2407">
            <v>101132</v>
          </cell>
          <cell r="W2407" t="str">
            <v>XPO Logistics, Inc.</v>
          </cell>
          <cell r="X2407" t="str">
            <v>Existing Principal</v>
          </cell>
          <cell r="Y2407" t="str">
            <v>Public - Do Not Score</v>
          </cell>
          <cell r="Z2407" t="str">
            <v>TRANSPORTATION</v>
          </cell>
          <cell r="AA2407" t="str">
            <v>United States</v>
          </cell>
          <cell r="AB2407">
            <v>101132</v>
          </cell>
          <cell r="AC2407" t="str">
            <v>N10322</v>
          </cell>
          <cell r="AD2407">
            <v>101132</v>
          </cell>
          <cell r="AE2407" t="str">
            <v>Core Commercial</v>
          </cell>
          <cell r="AF2407" t="str">
            <v>Rail, Trucking &amp; Transport Services</v>
          </cell>
        </row>
        <row r="2408">
          <cell r="T2408">
            <v>736329312</v>
          </cell>
          <cell r="U2408" t="str">
            <v>MONDELEZ INTERNATIONAL, INC.</v>
          </cell>
          <cell r="V2408">
            <v>99415</v>
          </cell>
          <cell r="W2408" t="str">
            <v>Mondelez International, Inc.</v>
          </cell>
          <cell r="X2408" t="str">
            <v>Existing Principal</v>
          </cell>
          <cell r="Y2408" t="str">
            <v>Public - Do Not Score</v>
          </cell>
          <cell r="Z2408" t="str">
            <v>FOOD &amp; BEVERAGE</v>
          </cell>
          <cell r="AA2408" t="str">
            <v>United States</v>
          </cell>
          <cell r="AB2408">
            <v>99415</v>
          </cell>
          <cell r="AC2408" t="str">
            <v>N07468</v>
          </cell>
          <cell r="AD2408">
            <v>99415</v>
          </cell>
          <cell r="AE2408" t="str">
            <v>Core Commercial</v>
          </cell>
          <cell r="AF2408" t="str">
            <v>Food Processing &amp; Distribution</v>
          </cell>
        </row>
        <row r="2409">
          <cell r="T2409">
            <v>165338421</v>
          </cell>
          <cell r="U2409" t="str">
            <v>POLARIS INDUSTRIES, INC.</v>
          </cell>
          <cell r="V2409">
            <v>99421</v>
          </cell>
          <cell r="W2409" t="str">
            <v>POLARIS INDUSTRIES, INC.</v>
          </cell>
          <cell r="X2409" t="str">
            <v>Existing Principal</v>
          </cell>
          <cell r="Y2409" t="str">
            <v>Public - Do Not Score</v>
          </cell>
          <cell r="Z2409" t="str">
            <v>AUTOMOTIVE</v>
          </cell>
          <cell r="AA2409" t="str">
            <v>United States</v>
          </cell>
          <cell r="AB2409">
            <v>99421</v>
          </cell>
          <cell r="AC2409">
            <v>731069</v>
          </cell>
          <cell r="AD2409">
            <v>99421</v>
          </cell>
          <cell r="AE2409" t="str">
            <v>Core Commercial</v>
          </cell>
          <cell r="AF2409" t="str">
            <v>Automotive / Auto Parts MFG</v>
          </cell>
        </row>
        <row r="2410">
          <cell r="T2410">
            <v>859167732</v>
          </cell>
          <cell r="U2410" t="str">
            <v>UNILEVER BRASIL LTDA</v>
          </cell>
          <cell r="V2410">
            <v>191812</v>
          </cell>
          <cell r="W2410" t="str">
            <v>UNILEVER BRASIL GROUP</v>
          </cell>
          <cell r="X2410" t="str">
            <v>Existing Principal</v>
          </cell>
          <cell r="Y2410" t="str">
            <v>Public - Do Not Score</v>
          </cell>
          <cell r="Z2410" t="str">
            <v>CONSUMER PRODUCTS</v>
          </cell>
          <cell r="AA2410" t="str">
            <v>Brazil</v>
          </cell>
          <cell r="AB2410">
            <v>99447</v>
          </cell>
          <cell r="AC2410" t="str">
            <v>G14857</v>
          </cell>
          <cell r="AD2410">
            <v>99447</v>
          </cell>
          <cell r="AE2410" t="str">
            <v>Specialty Commercial</v>
          </cell>
          <cell r="AF2410" t="str">
            <v>Retail</v>
          </cell>
        </row>
        <row r="2411">
          <cell r="T2411">
            <v>976421312</v>
          </cell>
          <cell r="U2411" t="str">
            <v>UNILEVER UNITED STATES, INC.</v>
          </cell>
          <cell r="V2411">
            <v>99447</v>
          </cell>
          <cell r="W2411" t="str">
            <v>UNILEVER UNITED STATES, INC.</v>
          </cell>
          <cell r="X2411" t="str">
            <v>Existing Principal</v>
          </cell>
          <cell r="Y2411" t="str">
            <v>Public - Do Not Score</v>
          </cell>
          <cell r="Z2411" t="str">
            <v>CONSUMER PRODUCTS</v>
          </cell>
          <cell r="AA2411" t="str">
            <v>United States</v>
          </cell>
          <cell r="AB2411">
            <v>99447</v>
          </cell>
          <cell r="AC2411" t="str">
            <v>G14857</v>
          </cell>
          <cell r="AD2411">
            <v>99447</v>
          </cell>
          <cell r="AE2411" t="str">
            <v>Core Commercial</v>
          </cell>
          <cell r="AF2411" t="str">
            <v>Retail</v>
          </cell>
        </row>
        <row r="2412">
          <cell r="T2412">
            <v>171066591</v>
          </cell>
          <cell r="U2412" t="str">
            <v>LINCOLN NATIONAL CORPORATION</v>
          </cell>
          <cell r="V2412">
            <v>99463</v>
          </cell>
          <cell r="W2412" t="str">
            <v>LINCOLN NATIONAL CORPORATION</v>
          </cell>
          <cell r="X2412" t="str">
            <v>Existing Principal</v>
          </cell>
          <cell r="Y2412" t="str">
            <v>Public - Do Not Score</v>
          </cell>
          <cell r="Z2412" t="str">
            <v>INSURANCE - LIFE</v>
          </cell>
          <cell r="AA2412" t="str">
            <v>United States</v>
          </cell>
          <cell r="AB2412">
            <v>99463</v>
          </cell>
          <cell r="AC2412">
            <v>534187</v>
          </cell>
          <cell r="AD2412">
            <v>99463</v>
          </cell>
          <cell r="AE2412" t="str">
            <v>Core Commercial</v>
          </cell>
          <cell r="AF2412" t="str">
            <v>Insurance &amp; Financial Services</v>
          </cell>
        </row>
        <row r="2413">
          <cell r="T2413">
            <v>171067791</v>
          </cell>
          <cell r="U2413" t="str">
            <v>PIER 1 IMPORTS</v>
          </cell>
          <cell r="V2413">
            <v>99475</v>
          </cell>
          <cell r="W2413" t="str">
            <v>PIER 1 IMPORTS</v>
          </cell>
          <cell r="X2413" t="str">
            <v>Existing Principal</v>
          </cell>
          <cell r="Y2413" t="str">
            <v>Public - Do Not Score</v>
          </cell>
          <cell r="Z2413" t="str">
            <v>CONSUMER DURABLES RETL/WHSL</v>
          </cell>
          <cell r="AA2413" t="str">
            <v>United States</v>
          </cell>
          <cell r="AB2413">
            <v>99475</v>
          </cell>
          <cell r="AC2413">
            <v>720279</v>
          </cell>
          <cell r="AD2413">
            <v>99475</v>
          </cell>
          <cell r="AE2413" t="str">
            <v>Core Commercial</v>
          </cell>
          <cell r="AF2413" t="str">
            <v>Retail</v>
          </cell>
        </row>
        <row r="2414">
          <cell r="T2414">
            <v>171068491</v>
          </cell>
          <cell r="U2414" t="str">
            <v>EBAY INC.</v>
          </cell>
          <cell r="V2414">
            <v>99482</v>
          </cell>
          <cell r="W2414" t="str">
            <v>EBAY INC.</v>
          </cell>
          <cell r="X2414" t="str">
            <v>Existing Principal</v>
          </cell>
          <cell r="Y2414" t="str">
            <v>Public - Do Not Score</v>
          </cell>
          <cell r="Z2414" t="str">
            <v>BUSINESS SERVICES</v>
          </cell>
          <cell r="AA2414" t="str">
            <v>United States</v>
          </cell>
          <cell r="AB2414">
            <v>99482</v>
          </cell>
          <cell r="AC2414" t="str">
            <v>N05054</v>
          </cell>
          <cell r="AD2414">
            <v>99482</v>
          </cell>
          <cell r="AE2414" t="str">
            <v>Core Commercial</v>
          </cell>
          <cell r="AF2414" t="str">
            <v>Business Services</v>
          </cell>
        </row>
        <row r="2415">
          <cell r="T2415">
            <v>171068691</v>
          </cell>
          <cell r="U2415" t="str">
            <v>BOARDWALK PIPELINES, LLC</v>
          </cell>
          <cell r="V2415">
            <v>99484</v>
          </cell>
          <cell r="W2415" t="str">
            <v>BOARDWALK PIPELINE PARTNERS, LP</v>
          </cell>
          <cell r="X2415" t="str">
            <v>Existing Principal</v>
          </cell>
          <cell r="Y2415" t="str">
            <v>Public - Do Not Score</v>
          </cell>
          <cell r="Z2415" t="str">
            <v>UTILITIES, GAS</v>
          </cell>
          <cell r="AA2415" t="str">
            <v>United States</v>
          </cell>
          <cell r="AB2415">
            <v>99484</v>
          </cell>
          <cell r="AC2415" t="str">
            <v>N11369</v>
          </cell>
          <cell r="AD2415">
            <v>99484</v>
          </cell>
          <cell r="AE2415" t="str">
            <v>Core Commercial</v>
          </cell>
          <cell r="AF2415" t="str">
            <v>Electric, Gas &amp; Water Utilities</v>
          </cell>
        </row>
        <row r="2416">
          <cell r="T2416">
            <v>171069291</v>
          </cell>
          <cell r="U2416" t="str">
            <v>EQUIFAX INC</v>
          </cell>
          <cell r="V2416">
            <v>99490</v>
          </cell>
          <cell r="W2416" t="str">
            <v>EQUIFAX INC</v>
          </cell>
          <cell r="X2416" t="str">
            <v>Existing Principal</v>
          </cell>
          <cell r="Y2416" t="str">
            <v>Public - Do Not Score</v>
          </cell>
          <cell r="Z2416" t="str">
            <v>BUSINESS SERVICES</v>
          </cell>
          <cell r="AA2416" t="str">
            <v>United States</v>
          </cell>
          <cell r="AB2416">
            <v>99490</v>
          </cell>
          <cell r="AC2416">
            <v>294429</v>
          </cell>
          <cell r="AD2416">
            <v>99490</v>
          </cell>
          <cell r="AE2416" t="str">
            <v>Core Commercial</v>
          </cell>
          <cell r="AF2416" t="str">
            <v>Business Services</v>
          </cell>
        </row>
        <row r="2417">
          <cell r="T2417">
            <v>175339821</v>
          </cell>
          <cell r="U2417" t="str">
            <v>DOW Chemical Company</v>
          </cell>
          <cell r="V2417">
            <v>99515</v>
          </cell>
          <cell r="W2417" t="str">
            <v>DOW CHEMICAL COMPANY</v>
          </cell>
          <cell r="X2417" t="str">
            <v>Existing Principal</v>
          </cell>
          <cell r="Y2417" t="str">
            <v>Public - Do Not Score</v>
          </cell>
          <cell r="Z2417" t="str">
            <v>CHEMICALS</v>
          </cell>
          <cell r="AA2417" t="str">
            <v>United States</v>
          </cell>
          <cell r="AB2417">
            <v>99515</v>
          </cell>
          <cell r="AC2417">
            <v>260543</v>
          </cell>
          <cell r="AD2417">
            <v>99515</v>
          </cell>
          <cell r="AE2417" t="str">
            <v>Core Commercial</v>
          </cell>
          <cell r="AF2417" t="str">
            <v>Chemical Industry</v>
          </cell>
        </row>
        <row r="2418">
          <cell r="T2418">
            <v>385339821</v>
          </cell>
          <cell r="U2418" t="str">
            <v>CYTEC INDUSTRIES INC.</v>
          </cell>
          <cell r="V2418">
            <v>101195</v>
          </cell>
          <cell r="W2418" t="str">
            <v>CYTEC INDUSTRIES INC.</v>
          </cell>
          <cell r="X2418" t="str">
            <v>Existing Principal</v>
          </cell>
          <cell r="Y2418" t="str">
            <v>Public - Do Not Score</v>
          </cell>
          <cell r="Z2418" t="str">
            <v>CHEMICALS</v>
          </cell>
          <cell r="AA2418" t="str">
            <v>United States</v>
          </cell>
          <cell r="AB2418">
            <v>101195</v>
          </cell>
          <cell r="AC2418">
            <v>232820</v>
          </cell>
          <cell r="AD2418">
            <v>101195</v>
          </cell>
          <cell r="AE2418" t="str">
            <v>Core Commercial</v>
          </cell>
          <cell r="AF2418" t="str">
            <v>Chemical Industry</v>
          </cell>
        </row>
        <row r="2419">
          <cell r="T2419">
            <v>151766542</v>
          </cell>
          <cell r="U2419" t="str">
            <v>Alabama Power Company (Ivan Allen Jr. Blvd.</v>
          </cell>
          <cell r="V2419">
            <v>99538</v>
          </cell>
          <cell r="W2419" t="str">
            <v>ALABAMA POWER COMPANY (AN ALABAMA CORPORATION)</v>
          </cell>
          <cell r="X2419" t="str">
            <v>Existing Principal</v>
          </cell>
          <cell r="Y2419" t="str">
            <v>Public - Do Not Score</v>
          </cell>
          <cell r="Z2419" t="str">
            <v>UTILITIES, ELECTRIC</v>
          </cell>
          <cell r="AA2419" t="str">
            <v>United States</v>
          </cell>
          <cell r="AB2419">
            <v>99538</v>
          </cell>
          <cell r="AC2419">
            <v>842587</v>
          </cell>
          <cell r="AD2419">
            <v>99538</v>
          </cell>
          <cell r="AE2419" t="str">
            <v>Core Commercial</v>
          </cell>
          <cell r="AF2419" t="str">
            <v>Electric, Gas &amp; Water Utilities</v>
          </cell>
        </row>
        <row r="2420">
          <cell r="T2420">
            <v>181066291</v>
          </cell>
          <cell r="U2420" t="str">
            <v>TEXAS INSTRUMENTS INC</v>
          </cell>
          <cell r="V2420">
            <v>99540</v>
          </cell>
          <cell r="W2420" t="str">
            <v>TEXAS INSTRUMENTS INC</v>
          </cell>
          <cell r="X2420" t="str">
            <v>Existing Principal</v>
          </cell>
          <cell r="Y2420" t="str">
            <v>Public - Do Not Score</v>
          </cell>
          <cell r="Z2420" t="str">
            <v>SEMICONDUCTORS</v>
          </cell>
          <cell r="AA2420" t="str">
            <v>United States</v>
          </cell>
          <cell r="AB2420">
            <v>99540</v>
          </cell>
          <cell r="AC2420">
            <v>882508</v>
          </cell>
          <cell r="AD2420">
            <v>99540</v>
          </cell>
          <cell r="AE2420" t="str">
            <v>Core Commercial</v>
          </cell>
          <cell r="AF2420" t="str">
            <v>Electronics &amp; Semiconductor</v>
          </cell>
        </row>
        <row r="2421">
          <cell r="T2421">
            <v>185338521</v>
          </cell>
          <cell r="U2421" t="str">
            <v>Spire, Inc.</v>
          </cell>
          <cell r="V2421">
            <v>99582</v>
          </cell>
          <cell r="W2421" t="str">
            <v>Spire Inc.</v>
          </cell>
          <cell r="X2421" t="str">
            <v>Existing Principal</v>
          </cell>
          <cell r="Y2421" t="str">
            <v>Public - Do Not Score</v>
          </cell>
          <cell r="Z2421" t="str">
            <v>UTILITIES, GAS</v>
          </cell>
          <cell r="AA2421" t="str">
            <v>United States</v>
          </cell>
          <cell r="AB2421">
            <v>99582</v>
          </cell>
          <cell r="AC2421">
            <v>505588</v>
          </cell>
          <cell r="AD2421">
            <v>99582</v>
          </cell>
          <cell r="AE2421" t="str">
            <v>Core Commercial</v>
          </cell>
          <cell r="AF2421" t="str">
            <v>Electric, Gas &amp; Water Utilities</v>
          </cell>
        </row>
        <row r="2422">
          <cell r="T2422">
            <v>185339521</v>
          </cell>
          <cell r="U2422" t="str">
            <v>3M COMPANY</v>
          </cell>
          <cell r="V2422">
            <v>99592</v>
          </cell>
          <cell r="W2422" t="str">
            <v>3M COMPANY</v>
          </cell>
          <cell r="X2422" t="str">
            <v>Existing Principal</v>
          </cell>
          <cell r="Y2422" t="str">
            <v>Public - Do Not Score</v>
          </cell>
          <cell r="Z2422" t="str">
            <v>PAPER</v>
          </cell>
          <cell r="AA2422" t="str">
            <v>United States</v>
          </cell>
          <cell r="AB2422">
            <v>99592</v>
          </cell>
          <cell r="AC2422">
            <v>604059</v>
          </cell>
          <cell r="AD2422">
            <v>99592</v>
          </cell>
          <cell r="AE2422" t="str">
            <v>Core Commercial</v>
          </cell>
          <cell r="AF2422" t="str">
            <v>Packaging Container &amp; Forest Products</v>
          </cell>
        </row>
        <row r="2423">
          <cell r="T2423">
            <v>65367112</v>
          </cell>
          <cell r="U2423" t="str">
            <v>PHH CORPORATION</v>
          </cell>
          <cell r="V2423">
            <v>99616</v>
          </cell>
          <cell r="W2423" t="str">
            <v>PHH CORPORATION</v>
          </cell>
          <cell r="X2423" t="str">
            <v>Existing Principal</v>
          </cell>
          <cell r="Y2423" t="str">
            <v>Public - Do Not Score</v>
          </cell>
          <cell r="Z2423" t="str">
            <v>FINANCE NEC</v>
          </cell>
          <cell r="AA2423" t="str">
            <v>United States</v>
          </cell>
          <cell r="AB2423">
            <v>99616</v>
          </cell>
          <cell r="AC2423">
            <v>693320</v>
          </cell>
          <cell r="AD2423">
            <v>99616</v>
          </cell>
          <cell r="AE2423" t="str">
            <v>Core Commercial</v>
          </cell>
          <cell r="AF2423" t="str">
            <v>Insurance &amp; Financial Services</v>
          </cell>
        </row>
        <row r="2424">
          <cell r="T2424">
            <v>5327912</v>
          </cell>
          <cell r="U2424" t="str">
            <v>SWEDISH MATCH NORTH AMERICA INCORPORATED</v>
          </cell>
          <cell r="V2424">
            <v>99628</v>
          </cell>
          <cell r="W2424" t="str">
            <v>SWEDISH MATCH NORTH AMERICA INC.</v>
          </cell>
          <cell r="X2424" t="str">
            <v>Existing Principal</v>
          </cell>
          <cell r="Y2424" t="str">
            <v>Public - Do Not Score</v>
          </cell>
          <cell r="Z2424" t="str">
            <v>TOBACCO</v>
          </cell>
          <cell r="AA2424" t="str">
            <v>United States</v>
          </cell>
          <cell r="AB2424">
            <v>99628</v>
          </cell>
          <cell r="AC2424" t="str">
            <v>G10468</v>
          </cell>
          <cell r="AD2424">
            <v>99628</v>
          </cell>
          <cell r="AE2424" t="str">
            <v>Core Commercial</v>
          </cell>
          <cell r="AF2424" t="str">
            <v>Retail</v>
          </cell>
        </row>
        <row r="2425">
          <cell r="T2425">
            <v>191067791</v>
          </cell>
          <cell r="U2425" t="str">
            <v>DISCOVER FINANCIAL SERVICES, INC.</v>
          </cell>
          <cell r="V2425">
            <v>99635</v>
          </cell>
          <cell r="W2425" t="str">
            <v>DISCOVER FINANCIAL SERVICES, INC.</v>
          </cell>
          <cell r="X2425" t="str">
            <v>Existing Principal</v>
          </cell>
          <cell r="Y2425" t="str">
            <v>Public - Do Not Score</v>
          </cell>
          <cell r="Z2425" t="str">
            <v>FINANCE COMPANIES</v>
          </cell>
          <cell r="AA2425" t="str">
            <v>United States</v>
          </cell>
          <cell r="AB2425">
            <v>99635</v>
          </cell>
          <cell r="AC2425" t="str">
            <v>N13002</v>
          </cell>
          <cell r="AD2425">
            <v>99635</v>
          </cell>
          <cell r="AE2425" t="str">
            <v>Core Commercial</v>
          </cell>
          <cell r="AF2425" t="str">
            <v>Insurance &amp; Financial Services</v>
          </cell>
        </row>
        <row r="2426">
          <cell r="T2426">
            <v>61903542</v>
          </cell>
          <cell r="U2426" t="str">
            <v>Solvay Holding Inc.</v>
          </cell>
          <cell r="V2426">
            <v>99639</v>
          </cell>
          <cell r="W2426" t="str">
            <v>SOLVAY HOLDING INC.</v>
          </cell>
          <cell r="X2426" t="str">
            <v>Existing Principal</v>
          </cell>
          <cell r="Y2426" t="str">
            <v>Public - Do Not Score</v>
          </cell>
          <cell r="Z2426" t="str">
            <v>CHEMICALS</v>
          </cell>
          <cell r="AA2426" t="str">
            <v>United States</v>
          </cell>
          <cell r="AB2426">
            <v>99639</v>
          </cell>
          <cell r="AC2426" t="str">
            <v>G10705</v>
          </cell>
          <cell r="AD2426">
            <v>99639</v>
          </cell>
          <cell r="AE2426" t="str">
            <v>Core Commercial</v>
          </cell>
          <cell r="AF2426" t="str">
            <v>Chemical Industry</v>
          </cell>
        </row>
        <row r="2427">
          <cell r="T2427">
            <v>955338212</v>
          </cell>
          <cell r="U2427" t="str">
            <v>FirstEnergy Corporation and its Subsidiaries</v>
          </cell>
          <cell r="V2427">
            <v>101246</v>
          </cell>
          <cell r="W2427" t="str">
            <v>First Energy Corp.</v>
          </cell>
          <cell r="X2427" t="str">
            <v>Existing Principal</v>
          </cell>
          <cell r="Y2427" t="str">
            <v>Public - Do Not Score</v>
          </cell>
          <cell r="Z2427" t="str">
            <v>UTILITIES, ELECTRIC</v>
          </cell>
          <cell r="AA2427" t="str">
            <v>United States</v>
          </cell>
          <cell r="AB2427">
            <v>101246</v>
          </cell>
          <cell r="AC2427">
            <v>677347</v>
          </cell>
          <cell r="AD2427">
            <v>101246</v>
          </cell>
          <cell r="AE2427" t="str">
            <v>Core Commercial</v>
          </cell>
          <cell r="AF2427" t="str">
            <v>Electric, Gas &amp; Water Utilities</v>
          </cell>
        </row>
        <row r="2428">
          <cell r="T2428">
            <v>191069291</v>
          </cell>
          <cell r="U2428" t="str">
            <v>TELEPHONE AND DATA SYSTEMS, INC.</v>
          </cell>
          <cell r="V2428">
            <v>99650</v>
          </cell>
          <cell r="W2428" t="str">
            <v>TELEPHONE AND DATA SYSTEMS, INC.</v>
          </cell>
          <cell r="X2428" t="str">
            <v>Existing Principal</v>
          </cell>
          <cell r="Y2428" t="str">
            <v>Public - Do Not Score</v>
          </cell>
          <cell r="Z2428" t="str">
            <v>TELEPHONE</v>
          </cell>
          <cell r="AA2428" t="str">
            <v>United States</v>
          </cell>
          <cell r="AB2428">
            <v>99650</v>
          </cell>
          <cell r="AC2428">
            <v>879433</v>
          </cell>
          <cell r="AD2428">
            <v>99650</v>
          </cell>
          <cell r="AE2428" t="str">
            <v>Core Commercial</v>
          </cell>
          <cell r="AF2428" t="str">
            <v>Telecom Equipment &amp; Utility Services</v>
          </cell>
        </row>
        <row r="2429">
          <cell r="T2429">
            <v>195337821</v>
          </cell>
          <cell r="U2429" t="str">
            <v>PACCAR Inc</v>
          </cell>
          <cell r="V2429">
            <v>99655</v>
          </cell>
          <cell r="W2429" t="str">
            <v>PACCAR Inc</v>
          </cell>
          <cell r="X2429" t="str">
            <v>Existing Principal</v>
          </cell>
          <cell r="Y2429" t="str">
            <v>Public - Do Not Score</v>
          </cell>
          <cell r="Z2429" t="str">
            <v>AUTOMOTIVE</v>
          </cell>
          <cell r="AA2429" t="str">
            <v>United States</v>
          </cell>
          <cell r="AB2429">
            <v>99655</v>
          </cell>
          <cell r="AC2429" t="str">
            <v>69371A</v>
          </cell>
          <cell r="AD2429">
            <v>99655</v>
          </cell>
          <cell r="AE2429" t="str">
            <v>Core Commercial</v>
          </cell>
          <cell r="AF2429" t="str">
            <v>Automotive / Auto Parts MFG</v>
          </cell>
        </row>
        <row r="2430">
          <cell r="T2430">
            <v>195339721</v>
          </cell>
          <cell r="U2430" t="str">
            <v>CHIPOTLE MEXICAN GRILL, INC.</v>
          </cell>
          <cell r="V2430">
            <v>99674</v>
          </cell>
          <cell r="W2430" t="str">
            <v>CHIPOTLE MEXICAN GRILL, INC.</v>
          </cell>
          <cell r="X2430" t="str">
            <v>Existing Principal</v>
          </cell>
          <cell r="Y2430" t="str">
            <v>Public - Do Not Score</v>
          </cell>
          <cell r="Z2430" t="str">
            <v>HOTELS &amp; RESTAURANTS</v>
          </cell>
          <cell r="AA2430" t="str">
            <v>United States</v>
          </cell>
          <cell r="AB2430">
            <v>99674</v>
          </cell>
          <cell r="AC2430" t="str">
            <v>N11621</v>
          </cell>
          <cell r="AD2430">
            <v>99674</v>
          </cell>
          <cell r="AE2430" t="str">
            <v>Core Commercial</v>
          </cell>
          <cell r="AF2430" t="str">
            <v>Hospitality &amp; Gaming</v>
          </cell>
        </row>
        <row r="2431">
          <cell r="T2431">
            <v>745380521</v>
          </cell>
          <cell r="U2431" t="str">
            <v>Gardner Denver, Inc.</v>
          </cell>
          <cell r="V2431">
            <v>99682</v>
          </cell>
          <cell r="W2431" t="str">
            <v>Gardner Denver, Inc.</v>
          </cell>
          <cell r="X2431" t="str">
            <v>Existing Principal</v>
          </cell>
          <cell r="Y2431" t="str">
            <v>Public - Do Not Score</v>
          </cell>
          <cell r="Z2431" t="str">
            <v>MACHINERY &amp; EQUIPMENT</v>
          </cell>
          <cell r="AA2431" t="str">
            <v>United States</v>
          </cell>
          <cell r="AB2431">
            <v>99682</v>
          </cell>
          <cell r="AC2431" t="str">
            <v>N00022</v>
          </cell>
          <cell r="AD2431">
            <v>99682</v>
          </cell>
          <cell r="AE2431" t="str">
            <v>Core Commercial</v>
          </cell>
          <cell r="AF2431" t="str">
            <v>Machinery &amp; Industrial</v>
          </cell>
        </row>
        <row r="2432">
          <cell r="T2432">
            <v>976421912</v>
          </cell>
          <cell r="U2432" t="str">
            <v>CACI INTERNATIONAL INC.</v>
          </cell>
          <cell r="V2432">
            <v>99695</v>
          </cell>
          <cell r="W2432" t="str">
            <v>CACI INTERNATIONAL INC.</v>
          </cell>
          <cell r="X2432" t="str">
            <v>Existing Principal</v>
          </cell>
          <cell r="Y2432" t="str">
            <v>Public - Do Not Score</v>
          </cell>
          <cell r="Z2432" t="str">
            <v>BUSINESS SERVICES</v>
          </cell>
          <cell r="AA2432" t="str">
            <v>United States</v>
          </cell>
          <cell r="AB2432">
            <v>99695</v>
          </cell>
          <cell r="AC2432">
            <v>127190</v>
          </cell>
          <cell r="AD2432">
            <v>99695</v>
          </cell>
          <cell r="AE2432" t="str">
            <v>Core Commercial</v>
          </cell>
          <cell r="AF2432" t="str">
            <v>Business Services</v>
          </cell>
        </row>
        <row r="2433">
          <cell r="T2433">
            <v>976422012</v>
          </cell>
          <cell r="U2433" t="str">
            <v>DUN AND BRADSTREET CORPORATION</v>
          </cell>
          <cell r="V2433">
            <v>99706</v>
          </cell>
          <cell r="W2433" t="str">
            <v>DUN AND BRADSTREET CORPORATION</v>
          </cell>
          <cell r="X2433" t="str">
            <v>Existing Principal</v>
          </cell>
          <cell r="Y2433" t="str">
            <v>Public - Do Not Score</v>
          </cell>
          <cell r="Z2433" t="str">
            <v>BUSINESS SERVICES</v>
          </cell>
          <cell r="AA2433" t="str">
            <v>United States</v>
          </cell>
          <cell r="AB2433">
            <v>99706</v>
          </cell>
          <cell r="AC2433">
            <v>264830</v>
          </cell>
          <cell r="AD2433">
            <v>99706</v>
          </cell>
          <cell r="AE2433" t="str">
            <v>Core Commercial</v>
          </cell>
          <cell r="AF2433" t="str">
            <v>Business Services</v>
          </cell>
        </row>
        <row r="2434">
          <cell r="T2434">
            <v>201067491</v>
          </cell>
          <cell r="U2434" t="str">
            <v>EMPLOYERS HOLDINGS, INC.</v>
          </cell>
          <cell r="V2434">
            <v>99711</v>
          </cell>
          <cell r="W2434" t="str">
            <v>EMPLOYERS HOLDINGS, INC.</v>
          </cell>
          <cell r="X2434" t="str">
            <v>Existing Principal</v>
          </cell>
          <cell r="Y2434" t="str">
            <v>Public - Do Not Score</v>
          </cell>
          <cell r="Z2434" t="str">
            <v>INSURANCE - PROP/CAS/HEALTH</v>
          </cell>
          <cell r="AA2434" t="str">
            <v>United States</v>
          </cell>
          <cell r="AB2434">
            <v>99711</v>
          </cell>
          <cell r="AC2434" t="str">
            <v>N12611</v>
          </cell>
          <cell r="AD2434">
            <v>99711</v>
          </cell>
          <cell r="AE2434" t="str">
            <v>Core Commercial</v>
          </cell>
          <cell r="AF2434" t="str">
            <v>Insurance &amp; Financial Services</v>
          </cell>
        </row>
        <row r="2435">
          <cell r="T2435">
            <v>205339421</v>
          </cell>
          <cell r="U2435" t="str">
            <v>CENTENE CORPORATION</v>
          </cell>
          <cell r="V2435">
            <v>99750</v>
          </cell>
          <cell r="W2435" t="str">
            <v>CENTENE CORPORATION</v>
          </cell>
          <cell r="X2435" t="str">
            <v>Existing Principal</v>
          </cell>
          <cell r="Y2435" t="str">
            <v>Public - Do Not Score</v>
          </cell>
          <cell r="Z2435" t="str">
            <v>INSURANCE - PROP/CAS/HEALTH</v>
          </cell>
          <cell r="AA2435" t="str">
            <v>United States</v>
          </cell>
          <cell r="AB2435">
            <v>99750</v>
          </cell>
          <cell r="AC2435" t="str">
            <v>N08093</v>
          </cell>
          <cell r="AD2435">
            <v>99750</v>
          </cell>
          <cell r="AE2435" t="str">
            <v>Core Commercial</v>
          </cell>
          <cell r="AF2435" t="str">
            <v>Insurance &amp; Financial Services</v>
          </cell>
        </row>
        <row r="2436">
          <cell r="T2436">
            <v>774190311</v>
          </cell>
          <cell r="U2436" t="str">
            <v>Bio-Rad Laboratories, Inc</v>
          </cell>
          <cell r="V2436">
            <v>102333</v>
          </cell>
          <cell r="W2436" t="str">
            <v>BIO-RAD LABORATORIES INC</v>
          </cell>
          <cell r="X2436" t="str">
            <v>Existing Principal</v>
          </cell>
          <cell r="Y2436" t="str">
            <v>Public - Do Not Score</v>
          </cell>
          <cell r="Z2436" t="str">
            <v>MEASURE &amp; TEST EQUIPMENT</v>
          </cell>
          <cell r="AA2436" t="str">
            <v>United States</v>
          </cell>
          <cell r="AB2436">
            <v>102333</v>
          </cell>
          <cell r="AC2436">
            <v>90572</v>
          </cell>
          <cell r="AD2436">
            <v>102333</v>
          </cell>
          <cell r="AE2436" t="str">
            <v>Core Commercial</v>
          </cell>
          <cell r="AF2436" t="str">
            <v>Machinery &amp; Industrial</v>
          </cell>
        </row>
        <row r="2437">
          <cell r="T2437">
            <v>205339621</v>
          </cell>
          <cell r="U2437" t="str">
            <v>HEWLETT-PACKARD COMPANY, INC.</v>
          </cell>
          <cell r="V2437">
            <v>99752</v>
          </cell>
          <cell r="W2437" t="str">
            <v>HP Inc. (fka HEWLETT-PACKARD COMPANY, INC.)</v>
          </cell>
          <cell r="X2437" t="str">
            <v>Existing Principal</v>
          </cell>
          <cell r="Y2437" t="str">
            <v>Public - Do Not Score</v>
          </cell>
          <cell r="Z2437" t="str">
            <v/>
          </cell>
          <cell r="AA2437" t="str">
            <v>United States</v>
          </cell>
          <cell r="AB2437">
            <v>99752</v>
          </cell>
          <cell r="AE2437" t="str">
            <v>Core Commercial</v>
          </cell>
        </row>
        <row r="2438">
          <cell r="T2438">
            <v>205340421</v>
          </cell>
          <cell r="U2438" t="str">
            <v>Meredith Corporation</v>
          </cell>
          <cell r="V2438">
            <v>99760</v>
          </cell>
          <cell r="W2438" t="str">
            <v>MEREDITH CORPORATION</v>
          </cell>
          <cell r="X2438" t="str">
            <v>Existing Principal</v>
          </cell>
          <cell r="Y2438" t="str">
            <v>Public - Do Not Score</v>
          </cell>
          <cell r="Z2438" t="str">
            <v>PUBLISHING</v>
          </cell>
          <cell r="AA2438" t="str">
            <v>United States</v>
          </cell>
          <cell r="AB2438">
            <v>99760</v>
          </cell>
          <cell r="AC2438">
            <v>589433</v>
          </cell>
          <cell r="AD2438">
            <v>99760</v>
          </cell>
          <cell r="AE2438" t="str">
            <v>Core Commercial</v>
          </cell>
          <cell r="AF2438" t="str">
            <v>Publishing</v>
          </cell>
        </row>
        <row r="2439">
          <cell r="T2439">
            <v>135322412</v>
          </cell>
          <cell r="U2439" t="str">
            <v>SEARS HOLDINGS CORPORATION</v>
          </cell>
          <cell r="V2439">
            <v>99778</v>
          </cell>
          <cell r="W2439" t="str">
            <v>SEARS HOLDINGS CORPORATION</v>
          </cell>
          <cell r="X2439" t="str">
            <v>Existing Principal</v>
          </cell>
          <cell r="Y2439" t="str">
            <v>Public - Do Not Score</v>
          </cell>
          <cell r="Z2439" t="str">
            <v>CONSUMER PRODUCTS RETL/WHSL</v>
          </cell>
          <cell r="AA2439" t="str">
            <v>United States</v>
          </cell>
          <cell r="AB2439">
            <v>99778</v>
          </cell>
          <cell r="AC2439">
            <v>482584</v>
          </cell>
          <cell r="AD2439">
            <v>99778</v>
          </cell>
          <cell r="AE2439" t="str">
            <v>Core Commercial</v>
          </cell>
          <cell r="AF2439" t="str">
            <v>Retail</v>
          </cell>
        </row>
        <row r="2440">
          <cell r="T2440">
            <v>215338521</v>
          </cell>
          <cell r="U2440" t="str">
            <v>ARCH COAL, INC.</v>
          </cell>
          <cell r="V2440">
            <v>99821</v>
          </cell>
          <cell r="W2440" t="str">
            <v>ARCH COAL, INC.</v>
          </cell>
          <cell r="X2440" t="str">
            <v>Existing Principal</v>
          </cell>
          <cell r="Y2440" t="str">
            <v>Public - Do Not Score</v>
          </cell>
          <cell r="Z2440" t="str">
            <v>OIL, GAS &amp; COAL EXPL/PROD</v>
          </cell>
          <cell r="AA2440" t="str">
            <v>United States</v>
          </cell>
          <cell r="AB2440">
            <v>99821</v>
          </cell>
          <cell r="AC2440">
            <v>43906</v>
          </cell>
          <cell r="AD2440">
            <v>99821</v>
          </cell>
          <cell r="AE2440" t="str">
            <v>Core Commercial</v>
          </cell>
          <cell r="AF2440" t="str">
            <v>Oil, Gas &amp; Coal Expl/Prod</v>
          </cell>
        </row>
        <row r="2441">
          <cell r="T2441">
            <v>45305451</v>
          </cell>
          <cell r="U2441" t="str">
            <v>RAYONIER INCORPORATED</v>
          </cell>
          <cell r="V2441">
            <v>99851</v>
          </cell>
          <cell r="W2441" t="str">
            <v>RAYONIER INC.</v>
          </cell>
          <cell r="X2441" t="str">
            <v>Existing Principal</v>
          </cell>
          <cell r="Y2441" t="str">
            <v>Public - Do Not Score</v>
          </cell>
          <cell r="Z2441" t="str">
            <v>REAL ESTATE INVESTMENT TRUSTS</v>
          </cell>
          <cell r="AA2441" t="str">
            <v>United States</v>
          </cell>
          <cell r="AB2441">
            <v>99851</v>
          </cell>
          <cell r="AC2441">
            <v>450682</v>
          </cell>
          <cell r="AD2441">
            <v>99851</v>
          </cell>
          <cell r="AE2441" t="str">
            <v>Core Commercial</v>
          </cell>
          <cell r="AF2441" t="str">
            <v>Real Estate &amp; REITs</v>
          </cell>
        </row>
        <row r="2442">
          <cell r="T2442">
            <v>221067091</v>
          </cell>
          <cell r="U2442" t="str">
            <v>WATERS CORPORATION</v>
          </cell>
          <cell r="V2442">
            <v>99867</v>
          </cell>
          <cell r="W2442" t="str">
            <v>WATERS CORPORATION</v>
          </cell>
          <cell r="X2442" t="str">
            <v>Existing Principal</v>
          </cell>
          <cell r="Y2442" t="str">
            <v>Public - Do Not Score</v>
          </cell>
          <cell r="Z2442" t="str">
            <v>MEASURE &amp; TEST EQUIPMENT</v>
          </cell>
          <cell r="AA2442" t="str">
            <v>United States</v>
          </cell>
          <cell r="AB2442">
            <v>99867</v>
          </cell>
          <cell r="AC2442" t="str">
            <v>N01843</v>
          </cell>
          <cell r="AD2442">
            <v>99867</v>
          </cell>
          <cell r="AE2442" t="str">
            <v>Core Commercial</v>
          </cell>
          <cell r="AF2442" t="str">
            <v>Machinery &amp; Industrial</v>
          </cell>
        </row>
        <row r="2443">
          <cell r="T2443">
            <v>221069391</v>
          </cell>
          <cell r="U2443" t="str">
            <v>KANSAS CITY SOUTHERN</v>
          </cell>
          <cell r="V2443">
            <v>99890</v>
          </cell>
          <cell r="W2443" t="str">
            <v>KANSAS CITY SOUTHERN</v>
          </cell>
          <cell r="X2443" t="str">
            <v>Existing Principal</v>
          </cell>
          <cell r="Y2443" t="str">
            <v>Public - Do Not Score</v>
          </cell>
          <cell r="Z2443" t="str">
            <v>TRANSPORTATION</v>
          </cell>
          <cell r="AA2443" t="str">
            <v>United States</v>
          </cell>
          <cell r="AB2443">
            <v>99890</v>
          </cell>
          <cell r="AC2443">
            <v>485170</v>
          </cell>
          <cell r="AD2443">
            <v>99890</v>
          </cell>
          <cell r="AE2443" t="str">
            <v>Core Commercial</v>
          </cell>
          <cell r="AF2443" t="str">
            <v>Rail, Trucking &amp; Transport Services</v>
          </cell>
        </row>
        <row r="2444">
          <cell r="T2444">
            <v>635340021</v>
          </cell>
          <cell r="U2444" t="str">
            <v>KITE REALTY GROUP TRUST</v>
          </cell>
          <cell r="V2444">
            <v>102619</v>
          </cell>
          <cell r="W2444" t="str">
            <v>KITE REALTY GROUP TRUST</v>
          </cell>
          <cell r="X2444" t="str">
            <v>Existing Principal</v>
          </cell>
          <cell r="Y2444" t="str">
            <v>Public - Do Not Score</v>
          </cell>
          <cell r="Z2444" t="str">
            <v>CONSTRUCTION</v>
          </cell>
          <cell r="AA2444" t="str">
            <v>United States</v>
          </cell>
          <cell r="AB2444">
            <v>102619</v>
          </cell>
          <cell r="AC2444" t="str">
            <v>N10312</v>
          </cell>
          <cell r="AD2444">
            <v>102619</v>
          </cell>
          <cell r="AE2444" t="str">
            <v>Core Commercial</v>
          </cell>
          <cell r="AF2444" t="str">
            <v>Engineering &amp; Construction</v>
          </cell>
        </row>
        <row r="2445">
          <cell r="T2445">
            <v>165146151</v>
          </cell>
          <cell r="U2445" t="str">
            <v>FEDERATED INVESTORS INCORPORATED</v>
          </cell>
          <cell r="V2445">
            <v>99900</v>
          </cell>
          <cell r="W2445" t="str">
            <v>FEDERATED INVESTORS, INC.</v>
          </cell>
          <cell r="X2445" t="str">
            <v>Existing Principal</v>
          </cell>
          <cell r="Y2445" t="str">
            <v>Public - Do Not Score</v>
          </cell>
          <cell r="Z2445" t="str">
            <v>INVESTMENT MANAGEMENT</v>
          </cell>
          <cell r="AA2445" t="str">
            <v>United States</v>
          </cell>
          <cell r="AB2445">
            <v>99900</v>
          </cell>
          <cell r="AC2445" t="str">
            <v>N04719</v>
          </cell>
          <cell r="AD2445">
            <v>99900</v>
          </cell>
          <cell r="AE2445" t="str">
            <v>Core Commercial</v>
          </cell>
          <cell r="AF2445" t="str">
            <v>Insurance &amp; Financial Services</v>
          </cell>
        </row>
        <row r="2446">
          <cell r="T2446">
            <v>225339121</v>
          </cell>
          <cell r="U2446" t="str">
            <v>Dole Food Company, Inc.</v>
          </cell>
          <cell r="V2446">
            <v>99907</v>
          </cell>
          <cell r="W2446" t="str">
            <v>DOLE FOOD COMPANY, INC.</v>
          </cell>
          <cell r="X2446" t="str">
            <v>Existing Principal</v>
          </cell>
          <cell r="Y2446" t="str">
            <v>Public - Do Not Score</v>
          </cell>
          <cell r="Z2446" t="str">
            <v>AGRICULTURE</v>
          </cell>
          <cell r="AA2446" t="str">
            <v>United States</v>
          </cell>
          <cell r="AB2446">
            <v>99907</v>
          </cell>
          <cell r="AC2446">
            <v>148429</v>
          </cell>
          <cell r="AD2446">
            <v>99907</v>
          </cell>
          <cell r="AE2446" t="str">
            <v>Core Commercial</v>
          </cell>
          <cell r="AF2446" t="str">
            <v>Food Processing &amp; Distribution</v>
          </cell>
        </row>
        <row r="2447">
          <cell r="T2447">
            <v>225339821</v>
          </cell>
          <cell r="U2447" t="str">
            <v>MAERSK INC. AND SUBSIDIARIES</v>
          </cell>
          <cell r="V2447">
            <v>99914</v>
          </cell>
          <cell r="W2447" t="str">
            <v>MAERSK INC. AND SUBSIDIARIES</v>
          </cell>
          <cell r="X2447" t="str">
            <v>Existing Principal</v>
          </cell>
          <cell r="Y2447" t="str">
            <v>Public - Do Not Score</v>
          </cell>
          <cell r="Z2447" t="str">
            <v>TRANSPORTATION</v>
          </cell>
          <cell r="AA2447" t="str">
            <v>United States</v>
          </cell>
          <cell r="AB2447">
            <v>99914</v>
          </cell>
          <cell r="AC2447" t="str">
            <v>W34356</v>
          </cell>
          <cell r="AD2447">
            <v>99914</v>
          </cell>
          <cell r="AE2447" t="str">
            <v>Core Commercial</v>
          </cell>
          <cell r="AF2447" t="str">
            <v>Rail, Trucking &amp; Transport Services</v>
          </cell>
        </row>
        <row r="2448">
          <cell r="T2448">
            <v>115324312</v>
          </cell>
          <cell r="U2448" t="str">
            <v>NISSAN NORTH AMERICA INCORPORATED</v>
          </cell>
          <cell r="V2448">
            <v>99930</v>
          </cell>
          <cell r="W2448" t="str">
            <v>NISSAN NORTH AMERICA, INC.</v>
          </cell>
          <cell r="X2448" t="str">
            <v>Existing Principal</v>
          </cell>
          <cell r="Y2448" t="str">
            <v>Public - Do Not Score</v>
          </cell>
          <cell r="Z2448" t="str">
            <v>AUTOMOTIVE</v>
          </cell>
          <cell r="AA2448" t="str">
            <v>United States</v>
          </cell>
          <cell r="AB2448">
            <v>99930</v>
          </cell>
          <cell r="AC2448" t="str">
            <v>G13284</v>
          </cell>
          <cell r="AD2448">
            <v>99930</v>
          </cell>
          <cell r="AE2448" t="str">
            <v>Core Commercial</v>
          </cell>
          <cell r="AF2448" t="str">
            <v>Automotive / Auto Parts MFG</v>
          </cell>
        </row>
        <row r="2449">
          <cell r="T2449">
            <v>231067191</v>
          </cell>
          <cell r="U2449" t="str">
            <v>CHURCH AND DWIGHT CO., INC.</v>
          </cell>
          <cell r="V2449">
            <v>99949</v>
          </cell>
          <cell r="W2449" t="str">
            <v>CHURCH &amp; DWIGHT CO., INC.</v>
          </cell>
          <cell r="X2449" t="str">
            <v>Existing Principal</v>
          </cell>
          <cell r="Y2449" t="str">
            <v>Public - Do Not Score</v>
          </cell>
          <cell r="Z2449" t="str">
            <v>CONSUMER PRODUCTS</v>
          </cell>
          <cell r="AA2449" t="str">
            <v>United States</v>
          </cell>
          <cell r="AB2449">
            <v>99949</v>
          </cell>
          <cell r="AC2449">
            <v>171340</v>
          </cell>
          <cell r="AD2449">
            <v>99949</v>
          </cell>
          <cell r="AE2449" t="str">
            <v>Core Commercial</v>
          </cell>
        </row>
        <row r="2450">
          <cell r="T2450">
            <v>231067691</v>
          </cell>
          <cell r="U2450" t="str">
            <v>BRINKER INTERNATIONAL, INC.</v>
          </cell>
          <cell r="V2450">
            <v>99954</v>
          </cell>
          <cell r="W2450" t="str">
            <v>BRINKER INTERNATIONAL, INC.</v>
          </cell>
          <cell r="X2450" t="str">
            <v>Existing Principal</v>
          </cell>
          <cell r="Y2450" t="str">
            <v>Public - Do Not Score</v>
          </cell>
          <cell r="Z2450" t="str">
            <v>HOTELS &amp; RESTAURANTS</v>
          </cell>
          <cell r="AA2450" t="str">
            <v>United States</v>
          </cell>
          <cell r="AB2450">
            <v>99954</v>
          </cell>
          <cell r="AC2450">
            <v>169055</v>
          </cell>
          <cell r="AD2450">
            <v>99954</v>
          </cell>
          <cell r="AE2450" t="str">
            <v>Core Commercial</v>
          </cell>
          <cell r="AF2450" t="str">
            <v>Hospitality &amp; Gaming</v>
          </cell>
        </row>
        <row r="2451">
          <cell r="T2451">
            <v>666508412</v>
          </cell>
          <cell r="U2451" t="str">
            <v>Medtronic PLC</v>
          </cell>
          <cell r="V2451">
            <v>100000</v>
          </cell>
          <cell r="W2451" t="str">
            <v>MEDTRONIC, PLC</v>
          </cell>
          <cell r="X2451" t="str">
            <v>Existing Principal</v>
          </cell>
          <cell r="Y2451" t="str">
            <v>Public - Do Not Score</v>
          </cell>
          <cell r="Z2451" t="str">
            <v>MEDICAL EQUIPMENT</v>
          </cell>
          <cell r="AA2451" t="str">
            <v>United States</v>
          </cell>
          <cell r="AB2451">
            <v>100000</v>
          </cell>
          <cell r="AC2451">
            <v>585055</v>
          </cell>
          <cell r="AD2451">
            <v>100000</v>
          </cell>
          <cell r="AE2451" t="str">
            <v>Core Commercial</v>
          </cell>
          <cell r="AF2451" t="str">
            <v>Machinery &amp; Industrial</v>
          </cell>
        </row>
        <row r="2452">
          <cell r="T2452">
            <v>986385912</v>
          </cell>
          <cell r="U2452" t="str">
            <v>BOSTON PRIVATE FINANCIAL HOLDINGS, INC.</v>
          </cell>
          <cell r="V2452">
            <v>120677</v>
          </cell>
          <cell r="W2452" t="str">
            <v>BOSTON PRIVATE FINANCIAL HOLDINGS, INC.</v>
          </cell>
          <cell r="X2452" t="str">
            <v>Existing Principal</v>
          </cell>
          <cell r="Y2452" t="str">
            <v>Public - Do Not Score</v>
          </cell>
          <cell r="Z2452" t="str">
            <v>BANKS AND S&amp;LS</v>
          </cell>
          <cell r="AA2452" t="str">
            <v>United States</v>
          </cell>
          <cell r="AB2452">
            <v>120677</v>
          </cell>
          <cell r="AC2452" t="str">
            <v>N00104</v>
          </cell>
          <cell r="AD2452">
            <v>120677</v>
          </cell>
          <cell r="AE2452" t="str">
            <v>Core Commercial</v>
          </cell>
          <cell r="AF2452" t="str">
            <v>Banks, National &amp; Regional</v>
          </cell>
        </row>
        <row r="2453">
          <cell r="T2453">
            <v>235341121</v>
          </cell>
          <cell r="U2453" t="str">
            <v>WALGREEN CO.</v>
          </cell>
          <cell r="V2453">
            <v>100008</v>
          </cell>
          <cell r="W2453" t="str">
            <v>WALGREEN CO.</v>
          </cell>
          <cell r="X2453" t="str">
            <v>Existing Principal</v>
          </cell>
          <cell r="Y2453" t="str">
            <v>Public - Do Not Score</v>
          </cell>
          <cell r="Z2453" t="str">
            <v>CONSUMER PRODUCTS RETL/WHSL</v>
          </cell>
          <cell r="AA2453" t="str">
            <v>United States</v>
          </cell>
          <cell r="AB2453">
            <v>100008</v>
          </cell>
          <cell r="AC2453">
            <v>931422</v>
          </cell>
          <cell r="AD2453">
            <v>100008</v>
          </cell>
          <cell r="AE2453" t="str">
            <v>Core Commercial</v>
          </cell>
          <cell r="AF2453" t="str">
            <v>Retail</v>
          </cell>
        </row>
        <row r="2454">
          <cell r="T2454">
            <v>235341221</v>
          </cell>
          <cell r="U2454" t="str">
            <v>DUQUESNE LIGHT HOLDINGS, INC. (FORMERLY DQE, INC.)</v>
          </cell>
          <cell r="V2454">
            <v>100009</v>
          </cell>
          <cell r="W2454" t="str">
            <v>DUQUESNE LIGHT HOLDINGS, INC. (FORMERLY DQE, INC.)</v>
          </cell>
          <cell r="X2454" t="str">
            <v>Existing Principal</v>
          </cell>
          <cell r="Y2454" t="str">
            <v>Public - Do Not Score</v>
          </cell>
          <cell r="Z2454" t="str">
            <v>UTILITIES, ELECTRIC</v>
          </cell>
          <cell r="AA2454" t="str">
            <v>United States</v>
          </cell>
          <cell r="AB2454">
            <v>100009</v>
          </cell>
          <cell r="AC2454">
            <v>266228</v>
          </cell>
          <cell r="AD2454">
            <v>100009</v>
          </cell>
          <cell r="AE2454" t="str">
            <v>Core Commercial</v>
          </cell>
          <cell r="AF2454" t="str">
            <v>Electric, Gas &amp; Water Utilities</v>
          </cell>
        </row>
        <row r="2455">
          <cell r="T2455">
            <v>241066791</v>
          </cell>
          <cell r="U2455" t="str">
            <v>BECTON, DICKINSON &amp; CO.</v>
          </cell>
          <cell r="V2455">
            <v>100025</v>
          </cell>
          <cell r="W2455" t="str">
            <v>BECTON, DICKINSON &amp; CO.</v>
          </cell>
          <cell r="X2455" t="str">
            <v>Existing Principal</v>
          </cell>
          <cell r="Y2455" t="str">
            <v>Public - Do Not Score</v>
          </cell>
          <cell r="Z2455" t="str">
            <v>MEDICAL EQUIPMENT</v>
          </cell>
          <cell r="AA2455" t="str">
            <v>United States</v>
          </cell>
          <cell r="AB2455">
            <v>100025</v>
          </cell>
          <cell r="AC2455">
            <v>75887</v>
          </cell>
          <cell r="AD2455">
            <v>100025</v>
          </cell>
          <cell r="AE2455" t="str">
            <v>Core Commercial</v>
          </cell>
          <cell r="AF2455" t="str">
            <v>Machinery &amp; Industrial</v>
          </cell>
        </row>
        <row r="2456">
          <cell r="T2456">
            <v>241067091</v>
          </cell>
          <cell r="U2456" t="str">
            <v>LEGGETT &amp; PLATT, INC. (CARTHAGE, MO)</v>
          </cell>
          <cell r="V2456">
            <v>100028</v>
          </cell>
          <cell r="W2456" t="str">
            <v>LEGGETT &amp; PLATT, INC.</v>
          </cell>
          <cell r="X2456" t="str">
            <v>Existing Principal</v>
          </cell>
          <cell r="Y2456" t="str">
            <v>Public - Do Not Score</v>
          </cell>
          <cell r="Z2456" t="str">
            <v>FURNITURE &amp; APPLIANCES</v>
          </cell>
          <cell r="AA2456" t="str">
            <v>United States</v>
          </cell>
          <cell r="AB2456">
            <v>100028</v>
          </cell>
          <cell r="AC2456">
            <v>524660</v>
          </cell>
          <cell r="AD2456">
            <v>100028</v>
          </cell>
          <cell r="AE2456" t="str">
            <v>Core Commercial</v>
          </cell>
          <cell r="AF2456" t="str">
            <v>Retail</v>
          </cell>
        </row>
        <row r="2457">
          <cell r="T2457">
            <v>205383812</v>
          </cell>
          <cell r="U2457" t="str">
            <v>CABOT OIL &amp; GAS CORPORATION</v>
          </cell>
          <cell r="V2457">
            <v>100033</v>
          </cell>
          <cell r="W2457" t="str">
            <v>CABOT OIL &amp; GAS CORPORATION</v>
          </cell>
          <cell r="X2457" t="str">
            <v>Existing Principal</v>
          </cell>
          <cell r="Y2457" t="str">
            <v>Public - Do Not Score</v>
          </cell>
          <cell r="Z2457" t="str">
            <v>OIL, GAS &amp; COAL EXPL/PROD</v>
          </cell>
          <cell r="AA2457" t="str">
            <v>United States</v>
          </cell>
          <cell r="AB2457">
            <v>100033</v>
          </cell>
          <cell r="AC2457">
            <v>127097</v>
          </cell>
          <cell r="AD2457">
            <v>100033</v>
          </cell>
          <cell r="AE2457" t="str">
            <v>Core Commercial</v>
          </cell>
          <cell r="AF2457" t="str">
            <v>Oil, Gas &amp; Coal Expl/Prod</v>
          </cell>
        </row>
        <row r="2458">
          <cell r="T2458">
            <v>241068291</v>
          </cell>
          <cell r="U2458" t="str">
            <v>OMNICOM GROUP, INC.</v>
          </cell>
          <cell r="V2458">
            <v>100040</v>
          </cell>
          <cell r="W2458" t="str">
            <v>OMNICOM GROUP, INC.</v>
          </cell>
          <cell r="X2458" t="str">
            <v>Existing Principal</v>
          </cell>
          <cell r="Y2458" t="str">
            <v>Public - Do Not Score</v>
          </cell>
          <cell r="Z2458" t="str">
            <v>BUSINESS SERVICES</v>
          </cell>
          <cell r="AA2458" t="str">
            <v>United States</v>
          </cell>
          <cell r="AB2458">
            <v>100040</v>
          </cell>
          <cell r="AC2458">
            <v>681919</v>
          </cell>
          <cell r="AD2458">
            <v>100040</v>
          </cell>
          <cell r="AE2458" t="str">
            <v>Core Commercial</v>
          </cell>
          <cell r="AF2458" t="str">
            <v>Business Services</v>
          </cell>
        </row>
        <row r="2459">
          <cell r="T2459">
            <v>241069391</v>
          </cell>
          <cell r="U2459" t="str">
            <v>EXCO RESOURCES, INC.</v>
          </cell>
          <cell r="V2459">
            <v>100051</v>
          </cell>
          <cell r="W2459" t="str">
            <v>EXCO RESOURCES, INC.</v>
          </cell>
          <cell r="X2459" t="str">
            <v>Existing Principal</v>
          </cell>
          <cell r="Y2459" t="str">
            <v>Public - Do Not Score</v>
          </cell>
          <cell r="Z2459" t="str">
            <v>OIL REFINING</v>
          </cell>
          <cell r="AA2459" t="str">
            <v>United States</v>
          </cell>
          <cell r="AB2459">
            <v>100051</v>
          </cell>
          <cell r="AC2459">
            <v>602830</v>
          </cell>
          <cell r="AD2459">
            <v>100051</v>
          </cell>
          <cell r="AE2459" t="str">
            <v>Core Commercial</v>
          </cell>
        </row>
        <row r="2460">
          <cell r="T2460">
            <v>245338521</v>
          </cell>
          <cell r="U2460" t="str">
            <v>Teledyne Technologies, Inc.</v>
          </cell>
          <cell r="V2460">
            <v>100062</v>
          </cell>
          <cell r="W2460" t="str">
            <v>TELEDYNE TECHNOLOGIES INC.</v>
          </cell>
          <cell r="X2460" t="str">
            <v>Existing Principal</v>
          </cell>
          <cell r="Y2460" t="str">
            <v>Public - Do Not Score</v>
          </cell>
          <cell r="Z2460" t="str">
            <v>AEROSPACE &amp; DEFENSE</v>
          </cell>
          <cell r="AA2460" t="str">
            <v>United States</v>
          </cell>
          <cell r="AB2460">
            <v>100062</v>
          </cell>
          <cell r="AC2460" t="str">
            <v>N05913</v>
          </cell>
          <cell r="AD2460">
            <v>100062</v>
          </cell>
          <cell r="AE2460" t="str">
            <v>Core Commercial</v>
          </cell>
          <cell r="AF2460" t="str">
            <v>Aerospace / Defense</v>
          </cell>
        </row>
        <row r="2461">
          <cell r="T2461">
            <v>245338821</v>
          </cell>
          <cell r="U2461" t="str">
            <v>CREDIT SUISSE (USA) INC.</v>
          </cell>
          <cell r="V2461">
            <v>100065</v>
          </cell>
          <cell r="W2461" t="str">
            <v>CREDIT SUISSE (USA) INC.</v>
          </cell>
          <cell r="X2461" t="str">
            <v>Existing Principal</v>
          </cell>
          <cell r="Y2461" t="str">
            <v>Public - Do Not Score</v>
          </cell>
          <cell r="Z2461" t="str">
            <v>BANKS AND S&amp;LS</v>
          </cell>
          <cell r="AA2461" t="str">
            <v>United States</v>
          </cell>
          <cell r="AB2461">
            <v>100065</v>
          </cell>
          <cell r="AC2461" t="str">
            <v>G13914</v>
          </cell>
          <cell r="AD2461">
            <v>100065</v>
          </cell>
          <cell r="AE2461" t="str">
            <v>Core Commercial</v>
          </cell>
          <cell r="AF2461" t="str">
            <v>Banks, National &amp; Regional</v>
          </cell>
        </row>
        <row r="2462">
          <cell r="T2462">
            <v>245339521</v>
          </cell>
          <cell r="U2462" t="str">
            <v>SONY CORPORATION OF AMERICA</v>
          </cell>
          <cell r="V2462">
            <v>100072</v>
          </cell>
          <cell r="W2462" t="str">
            <v>SONY CORPORATION OF AMERICA</v>
          </cell>
          <cell r="X2462" t="str">
            <v>Existing Principal</v>
          </cell>
          <cell r="Y2462" t="str">
            <v>Public - Do Not Score</v>
          </cell>
          <cell r="Z2462" t="str">
            <v>ELECTRONIC EQUIPMENT</v>
          </cell>
          <cell r="AA2462" t="str">
            <v>United States</v>
          </cell>
          <cell r="AB2462">
            <v>100072</v>
          </cell>
          <cell r="AC2462" t="str">
            <v>G13514</v>
          </cell>
          <cell r="AD2462">
            <v>100072</v>
          </cell>
          <cell r="AE2462" t="str">
            <v>Core Commercial</v>
          </cell>
          <cell r="AF2462" t="str">
            <v>Electronics &amp; Semiconductor</v>
          </cell>
        </row>
        <row r="2463">
          <cell r="T2463">
            <v>976423212</v>
          </cell>
          <cell r="U2463" t="str">
            <v>UNUM GROUP</v>
          </cell>
          <cell r="V2463">
            <v>100077</v>
          </cell>
          <cell r="W2463" t="str">
            <v>UNUM GROUP</v>
          </cell>
          <cell r="X2463" t="str">
            <v>Existing Principal</v>
          </cell>
          <cell r="Y2463" t="str">
            <v>Public - Do Not Score</v>
          </cell>
          <cell r="Z2463" t="str">
            <v>INSURANCE - PROP/CAS/HEALTH</v>
          </cell>
          <cell r="AA2463" t="str">
            <v>United States</v>
          </cell>
          <cell r="AB2463">
            <v>100077</v>
          </cell>
          <cell r="AC2463">
            <v>903192</v>
          </cell>
          <cell r="AD2463">
            <v>100077</v>
          </cell>
          <cell r="AE2463" t="str">
            <v>Core Commercial</v>
          </cell>
          <cell r="AF2463" t="str">
            <v>Insurance &amp; Financial Services</v>
          </cell>
        </row>
        <row r="2464">
          <cell r="T2464">
            <v>251067091</v>
          </cell>
          <cell r="U2464" t="str">
            <v>OLIN CORPORATION</v>
          </cell>
          <cell r="V2464">
            <v>100108</v>
          </cell>
          <cell r="W2464" t="str">
            <v>OLIN CORPORATION</v>
          </cell>
          <cell r="X2464" t="str">
            <v>Existing Principal</v>
          </cell>
          <cell r="Y2464" t="str">
            <v>Public - Do Not Score</v>
          </cell>
          <cell r="Z2464" t="str">
            <v>CHEMICALS</v>
          </cell>
          <cell r="AA2464" t="str">
            <v>United States</v>
          </cell>
          <cell r="AB2464">
            <v>100108</v>
          </cell>
          <cell r="AC2464">
            <v>680665</v>
          </cell>
          <cell r="AD2464">
            <v>100108</v>
          </cell>
          <cell r="AE2464" t="str">
            <v>Core Commercial</v>
          </cell>
          <cell r="AF2464" t="str">
            <v>Chemical Industry</v>
          </cell>
        </row>
        <row r="2465">
          <cell r="T2465">
            <v>976423812</v>
          </cell>
          <cell r="U2465" t="str">
            <v>ING US, Inc. (fna: ING AMERICA INSURANCE HOLDINGS, INC.)</v>
          </cell>
          <cell r="V2465">
            <v>100140</v>
          </cell>
          <cell r="W2465" t="str">
            <v>VOYA (fna: ING US, INC.)</v>
          </cell>
          <cell r="X2465" t="str">
            <v>Existing Principal</v>
          </cell>
          <cell r="Y2465" t="str">
            <v>Public - Do Not Score</v>
          </cell>
          <cell r="Z2465" t="str">
            <v>INSURANCE - LIFE</v>
          </cell>
          <cell r="AA2465" t="str">
            <v>United States</v>
          </cell>
          <cell r="AB2465">
            <v>100140</v>
          </cell>
          <cell r="AC2465" t="str">
            <v>N23404</v>
          </cell>
          <cell r="AD2465">
            <v>100140</v>
          </cell>
          <cell r="AE2465" t="str">
            <v>Core Commercial</v>
          </cell>
          <cell r="AF2465" t="str">
            <v>Insurance &amp; Financial Services</v>
          </cell>
        </row>
        <row r="2466">
          <cell r="T2466">
            <v>976423912</v>
          </cell>
          <cell r="U2466" t="str">
            <v>Oracle Corporation</v>
          </cell>
          <cell r="V2466">
            <v>100142</v>
          </cell>
          <cell r="W2466" t="str">
            <v>Oracle Corporation</v>
          </cell>
          <cell r="X2466" t="str">
            <v>Existing Principal</v>
          </cell>
          <cell r="Y2466" t="str">
            <v>Public - Do Not Score</v>
          </cell>
          <cell r="Z2466" t="str">
            <v/>
          </cell>
          <cell r="AA2466" t="str">
            <v>United States</v>
          </cell>
          <cell r="AB2466">
            <v>100142</v>
          </cell>
          <cell r="AE2466" t="str">
            <v>Core Commercial</v>
          </cell>
        </row>
        <row r="2467">
          <cell r="T2467">
            <v>255339621</v>
          </cell>
          <cell r="U2467" t="str">
            <v>HILL-ROM HOLDINGS, INC.</v>
          </cell>
          <cell r="V2467">
            <v>100153</v>
          </cell>
          <cell r="W2467" t="str">
            <v>HILL-ROM HOLDINGS, INC.</v>
          </cell>
          <cell r="X2467" t="str">
            <v>Existing Principal</v>
          </cell>
          <cell r="Y2467" t="str">
            <v>Public - Do Not Score</v>
          </cell>
          <cell r="Z2467" t="str">
            <v>FURNITURE &amp; APPLIANCES</v>
          </cell>
          <cell r="AA2467" t="str">
            <v>United States</v>
          </cell>
          <cell r="AB2467">
            <v>100153</v>
          </cell>
          <cell r="AC2467">
            <v>431573</v>
          </cell>
          <cell r="AD2467">
            <v>100153</v>
          </cell>
          <cell r="AE2467" t="str">
            <v>Core Commercial</v>
          </cell>
          <cell r="AF2467" t="str">
            <v>Retail</v>
          </cell>
        </row>
        <row r="2468">
          <cell r="T2468">
            <v>255339721</v>
          </cell>
          <cell r="U2468" t="str">
            <v>HEINEKEN USA INCORPORATED</v>
          </cell>
          <cell r="V2468">
            <v>100154</v>
          </cell>
          <cell r="W2468" t="str">
            <v>HEINEKEN USA INCORPORATED</v>
          </cell>
          <cell r="X2468" t="str">
            <v>Existing Principal</v>
          </cell>
          <cell r="Y2468" t="str">
            <v>Public - Do Not Score</v>
          </cell>
          <cell r="Z2468" t="str">
            <v>FOOD &amp; BEVERAGE</v>
          </cell>
          <cell r="AA2468" t="str">
            <v>United States</v>
          </cell>
          <cell r="AB2468">
            <v>100154</v>
          </cell>
          <cell r="AC2468" t="str">
            <v>G17710</v>
          </cell>
          <cell r="AD2468">
            <v>100154</v>
          </cell>
          <cell r="AE2468" t="str">
            <v>Core Commercial</v>
          </cell>
          <cell r="AF2468" t="str">
            <v>Food Processing &amp; Distribution</v>
          </cell>
        </row>
        <row r="2469">
          <cell r="T2469">
            <v>255340621</v>
          </cell>
          <cell r="U2469" t="str">
            <v>SCHNEIDER NATIONAL, INC. &amp; SUBSIDIARIES</v>
          </cell>
          <cell r="V2469">
            <v>100163</v>
          </cell>
          <cell r="W2469" t="str">
            <v>SCHNEIDER NATIONAL, INC. &amp; SUBSIDIARIES</v>
          </cell>
          <cell r="X2469" t="str">
            <v>Existing Principal</v>
          </cell>
          <cell r="Y2469" t="str">
            <v>Public - Do Not Score</v>
          </cell>
          <cell r="Z2469" t="str">
            <v>TRUCKING</v>
          </cell>
          <cell r="AA2469" t="str">
            <v>United States</v>
          </cell>
          <cell r="AB2469">
            <v>100163</v>
          </cell>
          <cell r="AC2469" t="str">
            <v>N27469</v>
          </cell>
          <cell r="AD2469">
            <v>100163</v>
          </cell>
          <cell r="AE2469" t="str">
            <v>Core Commercial</v>
          </cell>
          <cell r="AF2469" t="str">
            <v>Rail, Trucking &amp; Transport Services</v>
          </cell>
        </row>
        <row r="2470">
          <cell r="T2470">
            <v>255340821</v>
          </cell>
          <cell r="U2470" t="str">
            <v>ONEOK, INC. &amp; SUBSIDIARIES</v>
          </cell>
          <cell r="V2470">
            <v>100165</v>
          </cell>
          <cell r="W2470" t="str">
            <v>ONEOK, INC. &amp; SUBSIDIARIES</v>
          </cell>
          <cell r="X2470" t="str">
            <v>Existing Principal</v>
          </cell>
          <cell r="Y2470" t="str">
            <v>Public - Do Not Score</v>
          </cell>
          <cell r="Z2470" t="str">
            <v>UTILITIES, GAS</v>
          </cell>
          <cell r="AA2470" t="str">
            <v>United States</v>
          </cell>
          <cell r="AB2470">
            <v>100165</v>
          </cell>
          <cell r="AC2470">
            <v>682678</v>
          </cell>
          <cell r="AD2470">
            <v>100165</v>
          </cell>
          <cell r="AE2470" t="str">
            <v>Core Commercial</v>
          </cell>
          <cell r="AF2470" t="str">
            <v>Electric, Gas &amp; Water Utilities</v>
          </cell>
        </row>
        <row r="2471">
          <cell r="T2471">
            <v>65118751</v>
          </cell>
          <cell r="U2471" t="str">
            <v>Charles Schwab &amp; Co., Inc.</v>
          </cell>
          <cell r="V2471">
            <v>100188</v>
          </cell>
          <cell r="W2471" t="str">
            <v>CHARLES SCHWAB &amp; CO., INC.</v>
          </cell>
          <cell r="X2471" t="str">
            <v>Existing Principal</v>
          </cell>
          <cell r="Y2471" t="str">
            <v>Public - Do Not Score</v>
          </cell>
          <cell r="Z2471" t="str">
            <v>INVESTMENT MANAGEMENT</v>
          </cell>
          <cell r="AA2471" t="str">
            <v>United States</v>
          </cell>
          <cell r="AB2471">
            <v>100188</v>
          </cell>
          <cell r="AC2471">
            <v>808513</v>
          </cell>
          <cell r="AD2471">
            <v>100188</v>
          </cell>
          <cell r="AE2471" t="str">
            <v>Core Commercial</v>
          </cell>
          <cell r="AF2471" t="str">
            <v>Insurance &amp; Financial Services</v>
          </cell>
        </row>
        <row r="2472">
          <cell r="T2472">
            <v>976424212</v>
          </cell>
          <cell r="U2472" t="str">
            <v>AMEREN CORPORATION</v>
          </cell>
          <cell r="V2472">
            <v>100193</v>
          </cell>
          <cell r="W2472" t="str">
            <v>AMEREN CORPORATION</v>
          </cell>
          <cell r="X2472" t="str">
            <v>Existing Principal</v>
          </cell>
          <cell r="Y2472" t="str">
            <v>Public - Do Not Score</v>
          </cell>
          <cell r="Z2472" t="str">
            <v>UTILITIES, ELECTRIC</v>
          </cell>
          <cell r="AA2472" t="str">
            <v>United States</v>
          </cell>
          <cell r="AB2472">
            <v>100193</v>
          </cell>
          <cell r="AC2472">
            <v>906548</v>
          </cell>
          <cell r="AD2472">
            <v>100193</v>
          </cell>
          <cell r="AE2472" t="str">
            <v>Core Commercial</v>
          </cell>
          <cell r="AF2472" t="str">
            <v>Electric, Gas &amp; Water Utilities</v>
          </cell>
        </row>
        <row r="2473">
          <cell r="T2473">
            <v>265337821</v>
          </cell>
          <cell r="U2473" t="str">
            <v>FARMER BROS. CO.</v>
          </cell>
          <cell r="V2473">
            <v>100215</v>
          </cell>
          <cell r="W2473" t="str">
            <v>FARMER BROS. CO.</v>
          </cell>
          <cell r="X2473" t="str">
            <v>Existing Principal</v>
          </cell>
          <cell r="Y2473" t="str">
            <v>Public - Do Not Score</v>
          </cell>
          <cell r="Z2473" t="str">
            <v>FOOD &amp; BEVERAGE</v>
          </cell>
          <cell r="AA2473" t="str">
            <v>United States</v>
          </cell>
          <cell r="AB2473">
            <v>100215</v>
          </cell>
          <cell r="AC2473">
            <v>307675</v>
          </cell>
          <cell r="AD2473">
            <v>100215</v>
          </cell>
          <cell r="AE2473" t="str">
            <v>Core Commercial</v>
          </cell>
          <cell r="AF2473" t="str">
            <v>Food Processing &amp; Distribution</v>
          </cell>
        </row>
        <row r="2474">
          <cell r="T2474">
            <v>265339421</v>
          </cell>
          <cell r="U2474" t="str">
            <v>MINE SAFETY APPLIANCES COMPANY</v>
          </cell>
          <cell r="V2474">
            <v>100231</v>
          </cell>
          <cell r="W2474" t="str">
            <v>MSA Safety Inc.</v>
          </cell>
          <cell r="X2474" t="str">
            <v>Existing Principal</v>
          </cell>
          <cell r="Y2474" t="str">
            <v>Public - Do Not Score</v>
          </cell>
          <cell r="Z2474" t="str">
            <v>MEDICAL EQUIPMENT</v>
          </cell>
          <cell r="AA2474" t="str">
            <v>United States</v>
          </cell>
          <cell r="AB2474">
            <v>100231</v>
          </cell>
          <cell r="AC2474">
            <v>602720</v>
          </cell>
          <cell r="AD2474">
            <v>100231</v>
          </cell>
          <cell r="AE2474" t="str">
            <v>Core Commercial</v>
          </cell>
          <cell r="AF2474" t="str">
            <v>Machinery &amp; Industrial</v>
          </cell>
        </row>
        <row r="2475">
          <cell r="T2475">
            <v>976424412</v>
          </cell>
          <cell r="U2475" t="str">
            <v>CONOCOPHILLIPS</v>
          </cell>
          <cell r="V2475">
            <v>100244</v>
          </cell>
          <cell r="W2475" t="str">
            <v>CONOCOPHILLIPS</v>
          </cell>
          <cell r="X2475" t="str">
            <v>Existing Principal</v>
          </cell>
          <cell r="Y2475" t="str">
            <v>Public - Do Not Score</v>
          </cell>
          <cell r="Z2475" t="str">
            <v>OIL, GAS &amp; COAL EXPL/PROD</v>
          </cell>
          <cell r="AA2475" t="str">
            <v>United States</v>
          </cell>
          <cell r="AB2475">
            <v>100244</v>
          </cell>
          <cell r="AC2475">
            <v>718507</v>
          </cell>
          <cell r="AD2475">
            <v>100244</v>
          </cell>
          <cell r="AE2475" t="str">
            <v>Core Commercial</v>
          </cell>
          <cell r="AF2475" t="str">
            <v>Oil, Gas &amp; Coal Expl/Prod</v>
          </cell>
        </row>
        <row r="2476">
          <cell r="T2476">
            <v>555507821</v>
          </cell>
          <cell r="U2476" t="str">
            <v>Caesars Entertainment Corporation</v>
          </cell>
          <cell r="V2476">
            <v>100322</v>
          </cell>
          <cell r="W2476" t="str">
            <v>CAESARS ENTERTAINMENT CORPORATION</v>
          </cell>
          <cell r="X2476" t="str">
            <v>Existing Principal</v>
          </cell>
          <cell r="Y2476" t="str">
            <v>Public - Do Not Score</v>
          </cell>
          <cell r="Z2476" t="str">
            <v>ENTERTAINMENT &amp; LEISURE</v>
          </cell>
          <cell r="AA2476" t="str">
            <v>United States</v>
          </cell>
          <cell r="AB2476">
            <v>100322</v>
          </cell>
          <cell r="AC2476" t="str">
            <v>74342A</v>
          </cell>
          <cell r="AD2476">
            <v>100322</v>
          </cell>
          <cell r="AE2476" t="str">
            <v>Core Commercial</v>
          </cell>
          <cell r="AF2476" t="str">
            <v>Hospitality &amp; Gaming</v>
          </cell>
        </row>
        <row r="2477">
          <cell r="T2477">
            <v>945243951</v>
          </cell>
          <cell r="U2477" t="str">
            <v>SunPower Corporation</v>
          </cell>
          <cell r="V2477">
            <v>130961</v>
          </cell>
          <cell r="W2477" t="str">
            <v>SunPower Corporation</v>
          </cell>
          <cell r="X2477" t="str">
            <v>Existing Principal</v>
          </cell>
          <cell r="Y2477" t="str">
            <v>Public - Do Not Score</v>
          </cell>
          <cell r="Z2477" t="str">
            <v>SEMICONDUCTORS</v>
          </cell>
          <cell r="AA2477" t="str">
            <v>United States</v>
          </cell>
          <cell r="AB2477">
            <v>130961</v>
          </cell>
          <cell r="AC2477" t="str">
            <v>N11373</v>
          </cell>
          <cell r="AD2477">
            <v>130961</v>
          </cell>
          <cell r="AE2477" t="str">
            <v>Core Commercial</v>
          </cell>
        </row>
        <row r="2478">
          <cell r="T2478">
            <v>976425412</v>
          </cell>
          <cell r="U2478" t="str">
            <v>SIGMA-ALDRICH CORPORATION</v>
          </cell>
          <cell r="V2478">
            <v>100376</v>
          </cell>
          <cell r="W2478" t="str">
            <v>SIGMA-ALDRICH CORPORATION</v>
          </cell>
          <cell r="X2478" t="str">
            <v>Existing Principal</v>
          </cell>
          <cell r="Y2478" t="str">
            <v>Public - Do Not Score</v>
          </cell>
          <cell r="Z2478" t="str">
            <v>PHARMACEUTICALS</v>
          </cell>
          <cell r="AA2478" t="str">
            <v>United States</v>
          </cell>
          <cell r="AB2478">
            <v>100376</v>
          </cell>
          <cell r="AC2478" t="str">
            <v>G16458</v>
          </cell>
          <cell r="AD2478">
            <v>100376</v>
          </cell>
          <cell r="AE2478" t="str">
            <v>Core Commercial</v>
          </cell>
          <cell r="AF2478" t="str">
            <v>Drug &amp; Pharmacy Services</v>
          </cell>
        </row>
        <row r="2479">
          <cell r="T2479">
            <v>976425612</v>
          </cell>
          <cell r="U2479" t="str">
            <v>NORTHWEST NATURAL GAS COMPANY</v>
          </cell>
          <cell r="V2479">
            <v>100381</v>
          </cell>
          <cell r="W2479" t="str">
            <v>NORTHWEST NATURAL GAS COMPANY</v>
          </cell>
          <cell r="X2479" t="str">
            <v>Existing Principal</v>
          </cell>
          <cell r="Y2479" t="str">
            <v>Public - Do Not Score</v>
          </cell>
          <cell r="Z2479" t="str">
            <v>UTILITIES, GAS</v>
          </cell>
          <cell r="AA2479" t="str">
            <v>United States</v>
          </cell>
          <cell r="AB2479">
            <v>100381</v>
          </cell>
          <cell r="AC2479">
            <v>667655</v>
          </cell>
          <cell r="AD2479">
            <v>100381</v>
          </cell>
          <cell r="AE2479" t="str">
            <v>Core Commercial</v>
          </cell>
          <cell r="AF2479" t="str">
            <v>Electric, Gas &amp; Water Utilities</v>
          </cell>
        </row>
        <row r="2480">
          <cell r="T2480">
            <v>285340221</v>
          </cell>
          <cell r="U2480" t="str">
            <v>JOHN CRANE INC.</v>
          </cell>
          <cell r="V2480">
            <v>100399</v>
          </cell>
          <cell r="W2480" t="str">
            <v>JOHN CRANE INC.</v>
          </cell>
          <cell r="X2480" t="str">
            <v>Existing Principal</v>
          </cell>
          <cell r="Y2480" t="str">
            <v>Public - Do Not Score</v>
          </cell>
          <cell r="Z2480" t="str">
            <v>MACHINERY &amp; EQUIPMENT</v>
          </cell>
          <cell r="AA2480" t="str">
            <v>United States</v>
          </cell>
          <cell r="AB2480">
            <v>100399</v>
          </cell>
          <cell r="AC2480" t="str">
            <v>G14715</v>
          </cell>
          <cell r="AD2480">
            <v>100399</v>
          </cell>
          <cell r="AE2480" t="str">
            <v>Core Commercial</v>
          </cell>
          <cell r="AF2480" t="str">
            <v>Machinery &amp; Industrial</v>
          </cell>
        </row>
        <row r="2481">
          <cell r="T2481">
            <v>943942711</v>
          </cell>
          <cell r="U2481" t="str">
            <v>Hess Corporation</v>
          </cell>
          <cell r="V2481">
            <v>100409</v>
          </cell>
          <cell r="W2481" t="str">
            <v>HESS CORPORATION</v>
          </cell>
          <cell r="X2481" t="str">
            <v>Existing Principal</v>
          </cell>
          <cell r="Y2481" t="str">
            <v>Public - Do Not Score</v>
          </cell>
          <cell r="Z2481" t="str">
            <v>OIL, GAS &amp; COAL EXPL/PROD</v>
          </cell>
          <cell r="AA2481" t="str">
            <v>United States</v>
          </cell>
          <cell r="AB2481">
            <v>100409</v>
          </cell>
          <cell r="AC2481">
            <v>23551</v>
          </cell>
          <cell r="AD2481">
            <v>100409</v>
          </cell>
          <cell r="AE2481" t="str">
            <v>Core Commercial</v>
          </cell>
          <cell r="AF2481" t="str">
            <v>Oil, Gas &amp; Coal Expl/Prod</v>
          </cell>
        </row>
        <row r="2482">
          <cell r="T2482">
            <v>976426012</v>
          </cell>
          <cell r="U2482" t="str">
            <v>TECK RESOURCES LIMITED</v>
          </cell>
          <cell r="V2482">
            <v>100430</v>
          </cell>
          <cell r="W2482" t="str">
            <v>TECK RESOURCES LIMITED</v>
          </cell>
          <cell r="X2482" t="str">
            <v>Existing Principal</v>
          </cell>
          <cell r="Y2482" t="str">
            <v>Public - Do Not Score</v>
          </cell>
          <cell r="Z2482" t="str">
            <v>MINING</v>
          </cell>
          <cell r="AA2482" t="str">
            <v>Canada</v>
          </cell>
          <cell r="AB2482" t="str">
            <v>CAN1080</v>
          </cell>
          <cell r="AC2482" t="str">
            <v>C10318</v>
          </cell>
          <cell r="AD2482">
            <v>100430</v>
          </cell>
          <cell r="AE2482" t="str">
            <v>Core Commercial</v>
          </cell>
          <cell r="AF2482" t="str">
            <v>Metals &amp; Mining Industry</v>
          </cell>
        </row>
        <row r="2483">
          <cell r="T2483">
            <v>445214951</v>
          </cell>
          <cell r="U2483" t="str">
            <v>HYATT HOTELS CORPORATION</v>
          </cell>
          <cell r="V2483">
            <v>100441</v>
          </cell>
          <cell r="W2483" t="str">
            <v>HYATT HOTELS CORPORATION</v>
          </cell>
          <cell r="X2483" t="str">
            <v>Existing Principal</v>
          </cell>
          <cell r="Y2483" t="str">
            <v>Public - Do Not Score</v>
          </cell>
          <cell r="Z2483" t="str">
            <v>HOTELS &amp; RESTAURANTS</v>
          </cell>
          <cell r="AA2483" t="str">
            <v>United States</v>
          </cell>
          <cell r="AB2483">
            <v>100441</v>
          </cell>
          <cell r="AC2483" t="str">
            <v>N19537</v>
          </cell>
          <cell r="AD2483">
            <v>100441</v>
          </cell>
          <cell r="AE2483" t="str">
            <v>Core Commercial</v>
          </cell>
          <cell r="AF2483" t="str">
            <v>Hospitality &amp; Gaming</v>
          </cell>
        </row>
        <row r="2484">
          <cell r="T2484">
            <v>976426112</v>
          </cell>
          <cell r="U2484" t="str">
            <v>HEXCEL CORPORATION</v>
          </cell>
          <cell r="V2484">
            <v>100449</v>
          </cell>
          <cell r="W2484" t="str">
            <v>HEXCEL CORPORATION</v>
          </cell>
          <cell r="X2484" t="str">
            <v>Existing Principal</v>
          </cell>
          <cell r="Y2484" t="str">
            <v>Public - Do Not Score</v>
          </cell>
          <cell r="Z2484" t="str">
            <v>CHEMICALS</v>
          </cell>
          <cell r="AA2484" t="str">
            <v>United States</v>
          </cell>
          <cell r="AB2484">
            <v>100449</v>
          </cell>
          <cell r="AC2484">
            <v>428290</v>
          </cell>
          <cell r="AD2484">
            <v>100449</v>
          </cell>
          <cell r="AE2484" t="str">
            <v>Core Commercial</v>
          </cell>
          <cell r="AF2484" t="str">
            <v>Chemical Industry</v>
          </cell>
        </row>
        <row r="2485">
          <cell r="T2485">
            <v>976426212</v>
          </cell>
          <cell r="U2485" t="str">
            <v>Wex Inc.</v>
          </cell>
          <cell r="V2485">
            <v>100456</v>
          </cell>
          <cell r="W2485" t="str">
            <v>Wex Inc.</v>
          </cell>
          <cell r="X2485" t="str">
            <v>Existing Principal</v>
          </cell>
          <cell r="Y2485" t="str">
            <v>Public - Do Not Score</v>
          </cell>
          <cell r="Z2485" t="str">
            <v>BUSINESS SERVICES</v>
          </cell>
          <cell r="AA2485" t="str">
            <v>United States</v>
          </cell>
          <cell r="AB2485">
            <v>100456</v>
          </cell>
          <cell r="AC2485" t="str">
            <v>N10780</v>
          </cell>
          <cell r="AD2485">
            <v>100456</v>
          </cell>
          <cell r="AE2485" t="str">
            <v>Core Commercial</v>
          </cell>
          <cell r="AF2485" t="str">
            <v>Business Services</v>
          </cell>
        </row>
        <row r="2486">
          <cell r="T2486">
            <v>976426312</v>
          </cell>
          <cell r="U2486" t="str">
            <v>PULTEGROUP, INC.</v>
          </cell>
          <cell r="V2486">
            <v>100458</v>
          </cell>
          <cell r="W2486" t="str">
            <v>PULTEGROUP, INC.</v>
          </cell>
          <cell r="X2486" t="str">
            <v>Existing Principal</v>
          </cell>
          <cell r="Y2486" t="str">
            <v>Public - Do Not Score</v>
          </cell>
          <cell r="Z2486" t="str">
            <v/>
          </cell>
          <cell r="AA2486" t="str">
            <v>United States</v>
          </cell>
          <cell r="AB2486">
            <v>100458</v>
          </cell>
          <cell r="AE2486" t="str">
            <v>Specialty Contract</v>
          </cell>
        </row>
        <row r="2487">
          <cell r="T2487">
            <v>295340621</v>
          </cell>
          <cell r="U2487" t="str">
            <v>UNIVERSAL CORPORATION</v>
          </cell>
          <cell r="V2487">
            <v>100483</v>
          </cell>
          <cell r="W2487" t="str">
            <v>UNIVERSAL CORPORATION</v>
          </cell>
          <cell r="X2487" t="str">
            <v>Existing Principal</v>
          </cell>
          <cell r="Y2487" t="str">
            <v>Public - Do Not Score</v>
          </cell>
          <cell r="Z2487" t="str">
            <v>FOOD &amp; BEVERAGE RETL/WHSL</v>
          </cell>
          <cell r="AA2487" t="str">
            <v>United States</v>
          </cell>
          <cell r="AB2487">
            <v>100483</v>
          </cell>
          <cell r="AC2487">
            <v>913456</v>
          </cell>
          <cell r="AD2487">
            <v>100483</v>
          </cell>
          <cell r="AE2487" t="str">
            <v>Core Commercial</v>
          </cell>
          <cell r="AF2487" t="str">
            <v>Beverage Industry</v>
          </cell>
        </row>
        <row r="2488">
          <cell r="T2488">
            <v>763925611</v>
          </cell>
          <cell r="U2488" t="str">
            <v>AdTran, Inc.</v>
          </cell>
          <cell r="V2488">
            <v>142552</v>
          </cell>
          <cell r="W2488" t="str">
            <v>AdTran Inc.</v>
          </cell>
          <cell r="X2488" t="str">
            <v>Existing Principal</v>
          </cell>
          <cell r="Y2488" t="str">
            <v>Public - Do Not Score</v>
          </cell>
          <cell r="Z2488" t="str">
            <v>ELECTRONIC EQUIPMENT</v>
          </cell>
          <cell r="AA2488" t="str">
            <v>United States</v>
          </cell>
          <cell r="AB2488">
            <v>142552</v>
          </cell>
          <cell r="AC2488" t="str">
            <v>N00795</v>
          </cell>
          <cell r="AD2488">
            <v>142552</v>
          </cell>
          <cell r="AE2488" t="str">
            <v>Core Commercial</v>
          </cell>
        </row>
        <row r="2489">
          <cell r="T2489">
            <v>305338221</v>
          </cell>
          <cell r="U2489" t="str">
            <v>APARTMENT INVESTMENT AND MANAGEMENT COMPANY (AIMCO)</v>
          </cell>
          <cell r="V2489">
            <v>100538</v>
          </cell>
          <cell r="W2489" t="str">
            <v>APARTMENT INVESTMENT AND MANAGEMENT COMPANY (AIMCO)</v>
          </cell>
          <cell r="X2489" t="str">
            <v>Existing Principal</v>
          </cell>
          <cell r="Y2489" t="str">
            <v>Public - Do Not Score</v>
          </cell>
          <cell r="Z2489" t="str">
            <v>REAL ESTATE INVESTMENT TRUSTS</v>
          </cell>
          <cell r="AA2489" t="str">
            <v>United States</v>
          </cell>
          <cell r="AB2489">
            <v>100538</v>
          </cell>
          <cell r="AC2489" t="str">
            <v>N00689</v>
          </cell>
          <cell r="AD2489">
            <v>100538</v>
          </cell>
          <cell r="AE2489" t="str">
            <v>Core Commercial</v>
          </cell>
          <cell r="AF2489" t="str">
            <v>Real Estate &amp; REITs</v>
          </cell>
        </row>
        <row r="2490">
          <cell r="T2490">
            <v>305339021</v>
          </cell>
          <cell r="U2490" t="str">
            <v>HAWAIIAN ELECTRIC INDUSTRIES, INC.</v>
          </cell>
          <cell r="V2490">
            <v>100546</v>
          </cell>
          <cell r="W2490" t="str">
            <v>HAWAIIAN ELECTRIC INDUSTRIES, INC.</v>
          </cell>
          <cell r="X2490" t="str">
            <v>Existing Principal</v>
          </cell>
          <cell r="Y2490" t="str">
            <v>Public - Do Not Score</v>
          </cell>
          <cell r="Z2490" t="str">
            <v>UTILITIES, ELECTRIC</v>
          </cell>
          <cell r="AA2490" t="str">
            <v>United States</v>
          </cell>
          <cell r="AB2490">
            <v>100546</v>
          </cell>
          <cell r="AC2490">
            <v>419870</v>
          </cell>
          <cell r="AD2490">
            <v>100546</v>
          </cell>
          <cell r="AE2490" t="str">
            <v>Core Commercial</v>
          </cell>
          <cell r="AF2490" t="str">
            <v>Electric, Gas &amp; Water Utilities</v>
          </cell>
        </row>
        <row r="2491">
          <cell r="T2491">
            <v>105407412</v>
          </cell>
          <cell r="U2491" t="str">
            <v>COMPUTER SCIENCES CORPORATION</v>
          </cell>
          <cell r="V2491">
            <v>100573</v>
          </cell>
          <cell r="W2491" t="str">
            <v>COMPUTER SCIENCES CORPORATION</v>
          </cell>
          <cell r="X2491" t="str">
            <v>Existing Principal</v>
          </cell>
          <cell r="Y2491" t="str">
            <v>Public - Do Not Score</v>
          </cell>
          <cell r="Z2491" t="str">
            <v>BUSINESS SERVICES</v>
          </cell>
          <cell r="AA2491" t="str">
            <v>United States</v>
          </cell>
          <cell r="AB2491">
            <v>100573</v>
          </cell>
          <cell r="AC2491">
            <v>205363</v>
          </cell>
          <cell r="AD2491">
            <v>100573</v>
          </cell>
          <cell r="AE2491" t="str">
            <v>Core Commercial</v>
          </cell>
          <cell r="AF2491" t="str">
            <v>Business Services</v>
          </cell>
        </row>
        <row r="2492">
          <cell r="T2492">
            <v>175312551</v>
          </cell>
          <cell r="U2492" t="str">
            <v>TRONOX INCORPORATED</v>
          </cell>
          <cell r="V2492">
            <v>100584</v>
          </cell>
          <cell r="W2492" t="str">
            <v>TRONOX INCORPORATED</v>
          </cell>
          <cell r="X2492" t="str">
            <v>Existing Principal</v>
          </cell>
          <cell r="Y2492" t="str">
            <v>Public - Do Not Score</v>
          </cell>
          <cell r="Z2492" t="str">
            <v>CHEMICALS</v>
          </cell>
          <cell r="AA2492" t="str">
            <v>United States</v>
          </cell>
          <cell r="AB2492">
            <v>100584</v>
          </cell>
          <cell r="AC2492" t="str">
            <v>N11276</v>
          </cell>
          <cell r="AD2492">
            <v>100584</v>
          </cell>
          <cell r="AE2492" t="str">
            <v>Core Commercial</v>
          </cell>
          <cell r="AF2492" t="str">
            <v>Chemical Industry</v>
          </cell>
        </row>
        <row r="2493">
          <cell r="T2493">
            <v>465135651</v>
          </cell>
          <cell r="U2493" t="str">
            <v>DONALDSON COMPANY INCORPORATED</v>
          </cell>
          <cell r="V2493">
            <v>100600</v>
          </cell>
          <cell r="W2493" t="str">
            <v>DONALDSON COMPANY</v>
          </cell>
          <cell r="X2493" t="str">
            <v>Existing Principal</v>
          </cell>
          <cell r="Y2493" t="str">
            <v>Public - Do Not Score</v>
          </cell>
          <cell r="Z2493" t="str">
            <v>AUTOMOTIVE</v>
          </cell>
          <cell r="AA2493" t="str">
            <v>United States</v>
          </cell>
          <cell r="AB2493">
            <v>100600</v>
          </cell>
          <cell r="AC2493">
            <v>257651</v>
          </cell>
          <cell r="AD2493">
            <v>100600</v>
          </cell>
          <cell r="AE2493" t="str">
            <v>Core Commercial</v>
          </cell>
          <cell r="AF2493" t="str">
            <v>Automotive / Auto Parts MFG</v>
          </cell>
        </row>
        <row r="2494">
          <cell r="T2494">
            <v>311068491</v>
          </cell>
          <cell r="U2494" t="str">
            <v>BIG LOTS, INC.</v>
          </cell>
          <cell r="V2494">
            <v>100601</v>
          </cell>
          <cell r="W2494" t="str">
            <v>BIG LOTS, INC.</v>
          </cell>
          <cell r="X2494" t="str">
            <v>Existing Principal</v>
          </cell>
          <cell r="Y2494" t="str">
            <v>Public - Do Not Score</v>
          </cell>
          <cell r="Z2494" t="str">
            <v>CONSUMER PRODUCTS RETL/WHSL</v>
          </cell>
          <cell r="AA2494" t="str">
            <v>United States</v>
          </cell>
          <cell r="AB2494">
            <v>100601</v>
          </cell>
          <cell r="AC2494">
            <v>210149</v>
          </cell>
          <cell r="AD2494">
            <v>100601</v>
          </cell>
          <cell r="AE2494" t="str">
            <v>Core Commercial</v>
          </cell>
          <cell r="AF2494" t="str">
            <v>Retail</v>
          </cell>
        </row>
        <row r="2495">
          <cell r="T2495">
            <v>315338321</v>
          </cell>
          <cell r="U2495" t="str">
            <v>ARKEMA DELAWARE INC.</v>
          </cell>
          <cell r="V2495">
            <v>100619</v>
          </cell>
          <cell r="W2495" t="str">
            <v>ARKEMA DELAWARE INC.</v>
          </cell>
          <cell r="X2495" t="str">
            <v>Existing Principal</v>
          </cell>
          <cell r="Y2495" t="str">
            <v>Public - Do Not Score</v>
          </cell>
          <cell r="Z2495" t="str">
            <v>CHEMICALS</v>
          </cell>
          <cell r="AA2495" t="str">
            <v>United States</v>
          </cell>
          <cell r="AB2495">
            <v>100619</v>
          </cell>
          <cell r="AC2495" t="str">
            <v>W39098</v>
          </cell>
          <cell r="AD2495">
            <v>100619</v>
          </cell>
          <cell r="AE2495" t="str">
            <v>Core Commercial</v>
          </cell>
          <cell r="AF2495" t="str">
            <v>Chemical Industry</v>
          </cell>
        </row>
        <row r="2496">
          <cell r="T2496">
            <v>245233051</v>
          </cell>
          <cell r="U2496" t="str">
            <v>EQT CORPORATION</v>
          </cell>
          <cell r="V2496">
            <v>100644</v>
          </cell>
          <cell r="W2496" t="str">
            <v>EQT Corporation</v>
          </cell>
          <cell r="X2496" t="str">
            <v>Existing Principal</v>
          </cell>
          <cell r="Y2496" t="str">
            <v>Public - Do Not Score</v>
          </cell>
          <cell r="Z2496" t="str">
            <v>UTILITIES, GAS</v>
          </cell>
          <cell r="AA2496" t="str">
            <v>United States</v>
          </cell>
          <cell r="AB2496">
            <v>100644</v>
          </cell>
          <cell r="AC2496">
            <v>294549</v>
          </cell>
          <cell r="AD2496">
            <v>100644</v>
          </cell>
          <cell r="AE2496" t="str">
            <v>Core Commercial</v>
          </cell>
          <cell r="AF2496" t="str">
            <v>Electric, Gas &amp; Water Utilities</v>
          </cell>
        </row>
        <row r="2497">
          <cell r="T2497">
            <v>361737942</v>
          </cell>
          <cell r="U2497" t="str">
            <v>Georgia Power Company (Londonberry Way)</v>
          </cell>
          <cell r="V2497">
            <v>100670</v>
          </cell>
          <cell r="W2497" t="str">
            <v>GEORGIA POWER COMPANY (A GEORGIA CORPORATION)</v>
          </cell>
          <cell r="X2497" t="str">
            <v>Existing Principal</v>
          </cell>
          <cell r="Y2497" t="str">
            <v>Public - Do Not Score</v>
          </cell>
          <cell r="Z2497" t="str">
            <v>UTILITIES, ELECTRIC</v>
          </cell>
          <cell r="AA2497" t="str">
            <v>United States</v>
          </cell>
          <cell r="AB2497">
            <v>100670</v>
          </cell>
          <cell r="AC2497">
            <v>842587</v>
          </cell>
          <cell r="AD2497">
            <v>100670</v>
          </cell>
          <cell r="AE2497" t="str">
            <v>Core Commercial</v>
          </cell>
          <cell r="AF2497" t="str">
            <v>Electric, Gas &amp; Water Utilities</v>
          </cell>
        </row>
        <row r="2498">
          <cell r="T2498">
            <v>515174451</v>
          </cell>
          <cell r="U2498" t="str">
            <v>Martin Marietta Materials, Inc.</v>
          </cell>
          <cell r="V2498">
            <v>100672</v>
          </cell>
          <cell r="W2498" t="str">
            <v>MARTIN MARIETTA MATERIALS, INC.</v>
          </cell>
          <cell r="X2498" t="str">
            <v>Existing Principal</v>
          </cell>
          <cell r="Y2498" t="str">
            <v>Public - Do Not Score</v>
          </cell>
          <cell r="Z2498" t="str">
            <v>MINING</v>
          </cell>
          <cell r="AA2498" t="str">
            <v>United States</v>
          </cell>
          <cell r="AB2498">
            <v>100672</v>
          </cell>
          <cell r="AC2498">
            <v>573284</v>
          </cell>
          <cell r="AD2498">
            <v>100672</v>
          </cell>
          <cell r="AE2498" t="str">
            <v>Core Commercial</v>
          </cell>
          <cell r="AF2498" t="str">
            <v>Metals &amp; Mining Industry</v>
          </cell>
        </row>
        <row r="2499">
          <cell r="T2499">
            <v>235121351</v>
          </cell>
          <cell r="U2499" t="str">
            <v>NOBLE ENERGY INCORPORATED</v>
          </cell>
          <cell r="V2499">
            <v>100680</v>
          </cell>
          <cell r="W2499" t="str">
            <v>NOBLE ENERGY, INC.</v>
          </cell>
          <cell r="X2499" t="str">
            <v>Existing Principal</v>
          </cell>
          <cell r="Y2499" t="str">
            <v>Public - Do Not Score</v>
          </cell>
          <cell r="Z2499" t="str">
            <v>OIL, GAS &amp; COAL EXPL/PROD</v>
          </cell>
          <cell r="AA2499" t="str">
            <v>United States</v>
          </cell>
          <cell r="AB2499">
            <v>100680</v>
          </cell>
          <cell r="AC2499">
            <v>654894</v>
          </cell>
          <cell r="AD2499">
            <v>100680</v>
          </cell>
          <cell r="AE2499" t="str">
            <v>Core Commercial</v>
          </cell>
          <cell r="AF2499" t="str">
            <v>Oil, Gas &amp; Coal Expl/Prod</v>
          </cell>
        </row>
        <row r="2500">
          <cell r="T2500">
            <v>901178900</v>
          </cell>
          <cell r="U2500" t="str">
            <v>Wyndham Worldwide Corporation</v>
          </cell>
          <cell r="V2500">
            <v>100713</v>
          </cell>
          <cell r="W2500" t="str">
            <v>WYNDHAM DESTINATIONS, INC.</v>
          </cell>
          <cell r="X2500" t="str">
            <v>Existing Principal</v>
          </cell>
          <cell r="Y2500" t="str">
            <v>Public - Do Not Score</v>
          </cell>
          <cell r="Z2500" t="str">
            <v/>
          </cell>
          <cell r="AA2500" t="str">
            <v>United States</v>
          </cell>
          <cell r="AB2500">
            <v>100713</v>
          </cell>
          <cell r="AE2500" t="str">
            <v>Core Commercial</v>
          </cell>
        </row>
        <row r="2501">
          <cell r="T2501">
            <v>325341421</v>
          </cell>
          <cell r="U2501" t="str">
            <v>ASSURANT, INC.</v>
          </cell>
          <cell r="V2501">
            <v>100730</v>
          </cell>
          <cell r="W2501" t="str">
            <v>ASSURANT, INC.</v>
          </cell>
          <cell r="X2501" t="str">
            <v>Existing Principal</v>
          </cell>
          <cell r="Y2501" t="str">
            <v>Public - Do Not Score</v>
          </cell>
          <cell r="Z2501" t="str">
            <v>INSURANCE - PROP/CAS/HEALTH</v>
          </cell>
          <cell r="AA2501" t="str">
            <v>United States</v>
          </cell>
          <cell r="AB2501">
            <v>100730</v>
          </cell>
          <cell r="AC2501" t="str">
            <v>N10014</v>
          </cell>
          <cell r="AD2501">
            <v>100730</v>
          </cell>
          <cell r="AE2501" t="str">
            <v>Core Commercial</v>
          </cell>
          <cell r="AF2501" t="str">
            <v>Insurance &amp; Financial Services</v>
          </cell>
        </row>
        <row r="2502">
          <cell r="T2502">
            <v>115401012</v>
          </cell>
          <cell r="U2502" t="str">
            <v>NORDSTROM INCORPORATED</v>
          </cell>
          <cell r="V2502">
            <v>100731</v>
          </cell>
          <cell r="W2502" t="str">
            <v>NORDSTROM, INC</v>
          </cell>
          <cell r="X2502" t="str">
            <v>Existing Principal</v>
          </cell>
          <cell r="Y2502" t="str">
            <v>Public - Do Not Score</v>
          </cell>
          <cell r="Z2502" t="str">
            <v>CONSUMER PRODUCTS RETL/WHSL</v>
          </cell>
          <cell r="AA2502" t="str">
            <v>United States</v>
          </cell>
          <cell r="AB2502">
            <v>100731</v>
          </cell>
          <cell r="AC2502">
            <v>655664</v>
          </cell>
          <cell r="AD2502">
            <v>100731</v>
          </cell>
          <cell r="AE2502" t="str">
            <v>Core Commercial</v>
          </cell>
          <cell r="AF2502" t="str">
            <v>Retail</v>
          </cell>
        </row>
        <row r="2503">
          <cell r="T2503">
            <v>331065891</v>
          </cell>
          <cell r="U2503" t="str">
            <v>ALLIANCE DATA SYSTEMS</v>
          </cell>
          <cell r="V2503">
            <v>100736</v>
          </cell>
          <cell r="W2503" t="str">
            <v>ALLIANCE DATA SYSTEMS</v>
          </cell>
          <cell r="X2503" t="str">
            <v>Existing Principal</v>
          </cell>
          <cell r="Y2503" t="str">
            <v>Public - Do Not Score</v>
          </cell>
          <cell r="Z2503" t="str">
            <v>BUSINESS SERVICES</v>
          </cell>
          <cell r="AA2503" t="str">
            <v>United States</v>
          </cell>
          <cell r="AB2503">
            <v>100736</v>
          </cell>
          <cell r="AC2503" t="str">
            <v>N07629</v>
          </cell>
          <cell r="AD2503">
            <v>100736</v>
          </cell>
          <cell r="AE2503" t="str">
            <v>Core Commercial</v>
          </cell>
          <cell r="AF2503" t="str">
            <v>Business Services</v>
          </cell>
        </row>
        <row r="2504">
          <cell r="T2504">
            <v>976427712</v>
          </cell>
          <cell r="U2504" t="str">
            <v>ACE CASH EXPRESS</v>
          </cell>
          <cell r="V2504">
            <v>100741</v>
          </cell>
          <cell r="W2504" t="str">
            <v>ACE CASH EXPRESS</v>
          </cell>
          <cell r="X2504" t="str">
            <v>Existing Principal</v>
          </cell>
          <cell r="Y2504" t="str">
            <v>Public - Do Not Score</v>
          </cell>
          <cell r="Z2504" t="str">
            <v>FINANCE NEC</v>
          </cell>
          <cell r="AA2504" t="str">
            <v>United States</v>
          </cell>
          <cell r="AB2504">
            <v>100741</v>
          </cell>
          <cell r="AC2504">
            <v>4403</v>
          </cell>
          <cell r="AD2504">
            <v>100741</v>
          </cell>
          <cell r="AE2504" t="str">
            <v>Core Commercial</v>
          </cell>
          <cell r="AF2504" t="str">
            <v>Insurance &amp; Financial Services</v>
          </cell>
        </row>
        <row r="2505">
          <cell r="T2505">
            <v>976427812</v>
          </cell>
          <cell r="U2505" t="str">
            <v>HollyFrontier Corporation</v>
          </cell>
          <cell r="V2505">
            <v>100746</v>
          </cell>
          <cell r="W2505" t="str">
            <v>HollyFrontier Corporation</v>
          </cell>
          <cell r="X2505" t="str">
            <v>Existing Principal</v>
          </cell>
          <cell r="Y2505" t="str">
            <v>Public - Do Not Score</v>
          </cell>
          <cell r="Z2505" t="str">
            <v>OIL REFINING</v>
          </cell>
          <cell r="AA2505" t="str">
            <v>United States</v>
          </cell>
          <cell r="AB2505">
            <v>100746</v>
          </cell>
          <cell r="AC2505">
            <v>435758</v>
          </cell>
          <cell r="AD2505">
            <v>100746</v>
          </cell>
          <cell r="AE2505" t="str">
            <v>Core Commercial</v>
          </cell>
          <cell r="AF2505" t="str">
            <v>Oil, Gas &amp; Coal Expl/Prod</v>
          </cell>
        </row>
        <row r="2506">
          <cell r="T2506">
            <v>331067691</v>
          </cell>
          <cell r="U2506" t="str">
            <v>RYERSON INC.</v>
          </cell>
          <cell r="V2506">
            <v>100754</v>
          </cell>
          <cell r="W2506" t="str">
            <v>RYERSON INC.</v>
          </cell>
          <cell r="X2506" t="str">
            <v>Existing Principal</v>
          </cell>
          <cell r="Y2506" t="str">
            <v>Public - Do Not Score</v>
          </cell>
          <cell r="Z2506" t="str">
            <v>BUSINESS PRODUCTS WHSL</v>
          </cell>
          <cell r="AA2506" t="str">
            <v>United States</v>
          </cell>
          <cell r="AB2506">
            <v>100754</v>
          </cell>
          <cell r="AC2506">
            <v>457472</v>
          </cell>
          <cell r="AD2506">
            <v>100754</v>
          </cell>
          <cell r="AE2506" t="str">
            <v>Core Commercial</v>
          </cell>
          <cell r="AF2506" t="str">
            <v>Retail</v>
          </cell>
        </row>
        <row r="2507">
          <cell r="T2507">
            <v>861905342</v>
          </cell>
          <cell r="U2507" t="str">
            <v>Johnson Controls International plc</v>
          </cell>
          <cell r="V2507">
            <v>100764</v>
          </cell>
          <cell r="W2507" t="str">
            <v>Johnson Controls International plc</v>
          </cell>
          <cell r="X2507" t="str">
            <v>Existing Principal</v>
          </cell>
          <cell r="Y2507" t="str">
            <v>Public - Do Not Score</v>
          </cell>
          <cell r="Z2507" t="str">
            <v>BUSINESS PRODUCTS WHSL</v>
          </cell>
          <cell r="AA2507" t="str">
            <v>Ireland</v>
          </cell>
          <cell r="AB2507">
            <v>100764</v>
          </cell>
          <cell r="AC2507">
            <v>478366</v>
          </cell>
          <cell r="AD2507" t="str">
            <v>100764 and 77</v>
          </cell>
          <cell r="AE2507" t="str">
            <v>Specialty Contract</v>
          </cell>
        </row>
        <row r="2508">
          <cell r="T2508">
            <v>445207351</v>
          </cell>
          <cell r="U2508" t="str">
            <v>BROWN FORMAN CORPORATION</v>
          </cell>
          <cell r="V2508">
            <v>100767</v>
          </cell>
          <cell r="W2508" t="str">
            <v>BROWN-FORMAN CORPORATION</v>
          </cell>
          <cell r="X2508" t="str">
            <v>Existing Principal</v>
          </cell>
          <cell r="Y2508" t="str">
            <v>Public - Do Not Score</v>
          </cell>
          <cell r="Z2508" t="str">
            <v>FOOD &amp; BEVERAGE</v>
          </cell>
          <cell r="AA2508" t="str">
            <v>United States</v>
          </cell>
          <cell r="AB2508">
            <v>100767</v>
          </cell>
          <cell r="AC2508">
            <v>115637</v>
          </cell>
          <cell r="AD2508">
            <v>100767</v>
          </cell>
          <cell r="AE2508" t="str">
            <v>Core Commercial</v>
          </cell>
          <cell r="AF2508" t="str">
            <v>Food Processing &amp; Distribution</v>
          </cell>
        </row>
        <row r="2509">
          <cell r="T2509">
            <v>335339021</v>
          </cell>
          <cell r="U2509" t="str">
            <v>NCI BUILDING SYSTEMS, INC.</v>
          </cell>
          <cell r="V2509">
            <v>100787</v>
          </cell>
          <cell r="W2509" t="str">
            <v>NCI BUILDING SYSTEMS, INC.</v>
          </cell>
          <cell r="X2509" t="str">
            <v>Existing Principal</v>
          </cell>
          <cell r="Y2509" t="str">
            <v>Public - Do Not Score</v>
          </cell>
          <cell r="Z2509" t="str">
            <v>CONSTRUCTION MATERIALS</v>
          </cell>
          <cell r="AA2509" t="str">
            <v>United States</v>
          </cell>
          <cell r="AB2509">
            <v>100787</v>
          </cell>
          <cell r="AC2509">
            <v>628852</v>
          </cell>
          <cell r="AD2509">
            <v>100787</v>
          </cell>
          <cell r="AE2509" t="str">
            <v>Core Commercial</v>
          </cell>
          <cell r="AF2509" t="str">
            <v>Building Materials</v>
          </cell>
        </row>
        <row r="2510">
          <cell r="T2510">
            <v>215320812</v>
          </cell>
          <cell r="U2510" t="str">
            <v>ITT CORPORATION</v>
          </cell>
          <cell r="V2510">
            <v>100793</v>
          </cell>
          <cell r="W2510" t="str">
            <v>ITT Inc.</v>
          </cell>
          <cell r="X2510" t="str">
            <v>Existing Principal</v>
          </cell>
          <cell r="Y2510" t="str">
            <v>Public - Do Not Score</v>
          </cell>
          <cell r="Z2510" t="str">
            <v>MACHINERY &amp; EQUIPMENT</v>
          </cell>
          <cell r="AA2510" t="str">
            <v>United States</v>
          </cell>
          <cell r="AB2510">
            <v>100793</v>
          </cell>
          <cell r="AC2510">
            <v>450679</v>
          </cell>
          <cell r="AD2510">
            <v>100793</v>
          </cell>
          <cell r="AE2510" t="str">
            <v>Core Commercial</v>
          </cell>
          <cell r="AF2510" t="str">
            <v>Machinery &amp; Industrial</v>
          </cell>
        </row>
        <row r="2511">
          <cell r="T2511">
            <v>335339921</v>
          </cell>
          <cell r="U2511" t="str">
            <v>CVS/CAREMARK CORPORATION</v>
          </cell>
          <cell r="V2511">
            <v>100796</v>
          </cell>
          <cell r="W2511" t="str">
            <v>CVS/CAREMARK CORPORATION</v>
          </cell>
          <cell r="X2511" t="str">
            <v>Existing Principal</v>
          </cell>
          <cell r="Y2511" t="str">
            <v>Public - Do Not Score</v>
          </cell>
          <cell r="Z2511" t="str">
            <v>CONSUMER PRODUCTS RETL/WHSL</v>
          </cell>
          <cell r="AA2511" t="str">
            <v>United States</v>
          </cell>
          <cell r="AB2511">
            <v>100796</v>
          </cell>
          <cell r="AC2511">
            <v>585745</v>
          </cell>
          <cell r="AD2511">
            <v>100796</v>
          </cell>
          <cell r="AE2511" t="str">
            <v>Core Commercial</v>
          </cell>
          <cell r="AF2511" t="str">
            <v>Retail</v>
          </cell>
        </row>
        <row r="2512">
          <cell r="T2512">
            <v>335340221</v>
          </cell>
          <cell r="U2512" t="str">
            <v>MARMON HOLDINGS, INC.</v>
          </cell>
          <cell r="V2512">
            <v>100799</v>
          </cell>
          <cell r="W2512" t="str">
            <v>MARMON HOLDINGS, INC.</v>
          </cell>
          <cell r="X2512" t="str">
            <v>Existing Principal</v>
          </cell>
          <cell r="Y2512" t="str">
            <v>Public - Do Not Score</v>
          </cell>
          <cell r="Z2512" t="str">
            <v>MACHINERY &amp; EQUIPMENT</v>
          </cell>
          <cell r="AA2512" t="str">
            <v>United States</v>
          </cell>
          <cell r="AB2512">
            <v>100799</v>
          </cell>
          <cell r="AC2512">
            <v>84670</v>
          </cell>
          <cell r="AD2512">
            <v>100799</v>
          </cell>
          <cell r="AE2512" t="str">
            <v>Core Commercial</v>
          </cell>
          <cell r="AF2512" t="str">
            <v>Machinery &amp; Industrial</v>
          </cell>
        </row>
        <row r="2513">
          <cell r="T2513">
            <v>335340521</v>
          </cell>
          <cell r="U2513" t="str">
            <v>AIG GROUP INC. (AMERICAN INTERNATIONAL GROUP, INC.)</v>
          </cell>
          <cell r="V2513">
            <v>100802</v>
          </cell>
          <cell r="W2513" t="str">
            <v>AIG GROUP INC. (AMERICAN INTERNATIONAL GROUP, INC.)</v>
          </cell>
          <cell r="X2513" t="str">
            <v>Existing Principal</v>
          </cell>
          <cell r="Y2513" t="str">
            <v>Public - Do Not Score</v>
          </cell>
          <cell r="Z2513" t="str">
            <v>INSURANCE - PROP/CAS/HEALTH</v>
          </cell>
          <cell r="AA2513" t="str">
            <v>United States</v>
          </cell>
          <cell r="AB2513">
            <v>100802</v>
          </cell>
          <cell r="AC2513">
            <v>26874</v>
          </cell>
          <cell r="AD2513">
            <v>100802</v>
          </cell>
          <cell r="AE2513" t="str">
            <v>Core Commercial</v>
          </cell>
        </row>
        <row r="2514">
          <cell r="T2514">
            <v>335340521</v>
          </cell>
          <cell r="U2514" t="str">
            <v>AIG GROUP INC. (AMERICAN INTERNATIONAL GROUP, INC.)</v>
          </cell>
          <cell r="V2514">
            <v>100802</v>
          </cell>
          <cell r="W2514" t="str">
            <v>AIG GROUP INC. (AMERICAN INTERNATIONAL GROUP, INC.)</v>
          </cell>
          <cell r="X2514" t="str">
            <v>Existing Principal</v>
          </cell>
          <cell r="Y2514" t="str">
            <v>Public - Do Not Score</v>
          </cell>
          <cell r="Z2514" t="str">
            <v>INSURANCE - PROP/CAS/HEALTH</v>
          </cell>
          <cell r="AA2514" t="str">
            <v>United States</v>
          </cell>
          <cell r="AB2514">
            <v>100802</v>
          </cell>
          <cell r="AC2514">
            <v>26874</v>
          </cell>
          <cell r="AD2514">
            <v>100802</v>
          </cell>
          <cell r="AE2514" t="str">
            <v>Core Commercial</v>
          </cell>
        </row>
        <row r="2515">
          <cell r="T2515">
            <v>335340621</v>
          </cell>
          <cell r="U2515" t="str">
            <v>BRITISH AIRWAYS PLC</v>
          </cell>
          <cell r="V2515">
            <v>100803</v>
          </cell>
          <cell r="W2515" t="str">
            <v>BRITISH AIRWAYS PLC</v>
          </cell>
          <cell r="X2515" t="str">
            <v>Existing Principal</v>
          </cell>
          <cell r="Y2515" t="str">
            <v>Public - Do Not Score</v>
          </cell>
          <cell r="Z2515" t="str">
            <v>AIR TRANSPORTATION</v>
          </cell>
          <cell r="AA2515" t="str">
            <v>United Kingdom</v>
          </cell>
          <cell r="AB2515">
            <v>100803</v>
          </cell>
          <cell r="AC2515" t="str">
            <v>W53670</v>
          </cell>
          <cell r="AD2515">
            <v>100803</v>
          </cell>
          <cell r="AE2515" t="str">
            <v>Core Commercial</v>
          </cell>
          <cell r="AF2515" t="str">
            <v>Air Transport</v>
          </cell>
        </row>
        <row r="2516">
          <cell r="T2516">
            <v>805470821</v>
          </cell>
          <cell r="U2516" t="str">
            <v>SanDisk Corporation</v>
          </cell>
          <cell r="V2516">
            <v>165705</v>
          </cell>
          <cell r="W2516" t="str">
            <v>Western Digital Corporation</v>
          </cell>
          <cell r="X2516" t="str">
            <v>Existing Principal</v>
          </cell>
          <cell r="Y2516" t="str">
            <v>Public - Do Not Score</v>
          </cell>
          <cell r="Z2516" t="str">
            <v>COMPUTER HARDWARE</v>
          </cell>
          <cell r="AA2516" t="str">
            <v>United States</v>
          </cell>
          <cell r="AB2516">
            <v>165705</v>
          </cell>
          <cell r="AC2516">
            <v>958102</v>
          </cell>
          <cell r="AD2516">
            <v>165705</v>
          </cell>
          <cell r="AE2516" t="str">
            <v>Core Commercial</v>
          </cell>
          <cell r="AF2516" t="str">
            <v>Computer Hardware, Software</v>
          </cell>
        </row>
        <row r="2517">
          <cell r="T2517">
            <v>341066491</v>
          </cell>
          <cell r="U2517" t="str">
            <v>UNITEDHEALTH GROUP INCORPORATED</v>
          </cell>
          <cell r="V2517">
            <v>100822</v>
          </cell>
          <cell r="W2517" t="str">
            <v>UNITEDHEALTH GROUP INCORPORATED</v>
          </cell>
          <cell r="X2517" t="str">
            <v>Existing Principal</v>
          </cell>
          <cell r="Y2517" t="str">
            <v>Public - Do Not Score</v>
          </cell>
          <cell r="Z2517" t="str">
            <v>INSURANCE - PROP/CAS/HEALTH</v>
          </cell>
          <cell r="AA2517" t="str">
            <v>United States</v>
          </cell>
          <cell r="AB2517">
            <v>100822</v>
          </cell>
          <cell r="AC2517">
            <v>910581</v>
          </cell>
          <cell r="AD2517">
            <v>100822</v>
          </cell>
          <cell r="AE2517" t="str">
            <v>Core Commercial</v>
          </cell>
          <cell r="AF2517" t="str">
            <v>Insurance &amp; Financial Services</v>
          </cell>
        </row>
        <row r="2518">
          <cell r="T2518">
            <v>976428412</v>
          </cell>
          <cell r="U2518" t="str">
            <v>BLACK HILLS CORPORATION</v>
          </cell>
          <cell r="V2518">
            <v>100827</v>
          </cell>
          <cell r="W2518" t="str">
            <v>BLACK HILLS CORPORATION</v>
          </cell>
          <cell r="X2518" t="str">
            <v>Existing Principal</v>
          </cell>
          <cell r="Y2518" t="str">
            <v>Public - Do Not Score</v>
          </cell>
          <cell r="Z2518" t="str">
            <v/>
          </cell>
          <cell r="AA2518" t="str">
            <v>United States</v>
          </cell>
          <cell r="AB2518">
            <v>100827</v>
          </cell>
          <cell r="AE2518" t="str">
            <v>Core Commercial</v>
          </cell>
        </row>
        <row r="2519">
          <cell r="T2519">
            <v>341067091</v>
          </cell>
          <cell r="U2519" t="str">
            <v>GREAT PLAINS ENERGY</v>
          </cell>
          <cell r="V2519">
            <v>100828</v>
          </cell>
          <cell r="W2519" t="str">
            <v>GREAT PLAINS ENERGY</v>
          </cell>
          <cell r="X2519" t="str">
            <v>Existing Principal</v>
          </cell>
          <cell r="Y2519" t="str">
            <v>Public - Do Not Score</v>
          </cell>
          <cell r="Z2519" t="str">
            <v>UTILITIES, ELECTRIC</v>
          </cell>
          <cell r="AA2519" t="str">
            <v>United States</v>
          </cell>
          <cell r="AB2519">
            <v>100828</v>
          </cell>
          <cell r="AC2519">
            <v>485134</v>
          </cell>
          <cell r="AD2519">
            <v>100828</v>
          </cell>
          <cell r="AE2519" t="str">
            <v>Core Commercial</v>
          </cell>
          <cell r="AF2519" t="str">
            <v>Electric, Gas &amp; Water Utilities</v>
          </cell>
        </row>
        <row r="2520">
          <cell r="T2520">
            <v>976428512</v>
          </cell>
          <cell r="U2520" t="str">
            <v>ROBERT BOSCH NORTH AMERICA CORPORATION</v>
          </cell>
          <cell r="V2520">
            <v>100830</v>
          </cell>
          <cell r="W2520" t="str">
            <v>ROBERT BOSCH NORTH AMERICA CORPORATION</v>
          </cell>
          <cell r="X2520" t="str">
            <v>Existing Principal</v>
          </cell>
          <cell r="Y2520" t="str">
            <v>Public - Do Not Score</v>
          </cell>
          <cell r="Z2520" t="str">
            <v>AUTOMOTIVE</v>
          </cell>
          <cell r="AA2520" t="str">
            <v>United States</v>
          </cell>
          <cell r="AB2520">
            <v>100830</v>
          </cell>
          <cell r="AC2520" t="str">
            <v>None - Private</v>
          </cell>
          <cell r="AD2520">
            <v>100830</v>
          </cell>
          <cell r="AE2520" t="str">
            <v>Core Commercial</v>
          </cell>
          <cell r="AF2520" t="str">
            <v>Automotive / Auto Parts MFG</v>
          </cell>
        </row>
        <row r="2521">
          <cell r="T2521">
            <v>486342712</v>
          </cell>
          <cell r="U2521" t="str">
            <v>FirstGroup America, Inc.</v>
          </cell>
          <cell r="V2521">
            <v>100837</v>
          </cell>
          <cell r="W2521" t="str">
            <v>FIRSTGROUP America, Inc.</v>
          </cell>
          <cell r="X2521" t="str">
            <v>Existing Principal</v>
          </cell>
          <cell r="Y2521" t="str">
            <v>Public - Do Not Score</v>
          </cell>
          <cell r="Z2521" t="str">
            <v>TRANSPORTATION</v>
          </cell>
          <cell r="AA2521" t="str">
            <v>United States</v>
          </cell>
          <cell r="AB2521">
            <v>100837</v>
          </cell>
          <cell r="AC2521" t="str">
            <v>G19219</v>
          </cell>
          <cell r="AD2521">
            <v>100837</v>
          </cell>
          <cell r="AE2521" t="str">
            <v>Core Commercial</v>
          </cell>
          <cell r="AF2521" t="str">
            <v>Rail, Trucking &amp; Transport Services</v>
          </cell>
        </row>
        <row r="2522">
          <cell r="T2522">
            <v>976428712</v>
          </cell>
          <cell r="U2522" t="str">
            <v>GRAINGER, W.W., INC.</v>
          </cell>
          <cell r="V2522">
            <v>100844</v>
          </cell>
          <cell r="W2522" t="str">
            <v>GRAINGER, W.W., INC.</v>
          </cell>
          <cell r="X2522" t="str">
            <v>Existing Principal</v>
          </cell>
          <cell r="Y2522" t="str">
            <v>Public - Do Not Score</v>
          </cell>
          <cell r="Z2522" t="str">
            <v>BUSINESS PRODUCTS WHSL</v>
          </cell>
          <cell r="AA2522" t="str">
            <v>United States</v>
          </cell>
          <cell r="AB2522">
            <v>100844</v>
          </cell>
          <cell r="AC2522">
            <v>384802</v>
          </cell>
          <cell r="AD2522">
            <v>100844</v>
          </cell>
          <cell r="AE2522" t="str">
            <v>Core Commercial</v>
          </cell>
          <cell r="AF2522" t="str">
            <v>Retail</v>
          </cell>
        </row>
        <row r="2523">
          <cell r="T2523">
            <v>976428812</v>
          </cell>
          <cell r="U2523" t="str">
            <v>Zenith Energy U.S. LP</v>
          </cell>
          <cell r="V2523">
            <v>100849</v>
          </cell>
          <cell r="W2523" t="str">
            <v>Zenith Energy U.S., L.P.</v>
          </cell>
          <cell r="X2523" t="str">
            <v>Existing Principal</v>
          </cell>
          <cell r="Y2523" t="str">
            <v>Public - Do Not Score</v>
          </cell>
          <cell r="Z2523" t="str">
            <v>BUSINESS PRODUCTS WHSL</v>
          </cell>
          <cell r="AA2523" t="str">
            <v>United States</v>
          </cell>
          <cell r="AB2523">
            <v>100849</v>
          </cell>
          <cell r="AC2523" t="str">
            <v>N24455</v>
          </cell>
          <cell r="AD2523">
            <v>100849</v>
          </cell>
          <cell r="AE2523" t="str">
            <v>Core Commercial</v>
          </cell>
          <cell r="AF2523" t="str">
            <v>Retail</v>
          </cell>
        </row>
        <row r="2524">
          <cell r="T2524">
            <v>345338821</v>
          </cell>
          <cell r="U2524" t="str">
            <v>BJ'S WHOLESALE CLUB, INC.</v>
          </cell>
          <cell r="V2524">
            <v>100865</v>
          </cell>
          <cell r="W2524" t="str">
            <v>BJ'S WHOLESALE CLUB, INC.</v>
          </cell>
          <cell r="X2524" t="str">
            <v>Existing Principal</v>
          </cell>
          <cell r="Y2524" t="str">
            <v>Public - Do Not Score</v>
          </cell>
          <cell r="Z2524" t="str">
            <v>CONSUMER DURABLES RETL/WHSL</v>
          </cell>
          <cell r="AA2524" t="str">
            <v>United States</v>
          </cell>
          <cell r="AB2524">
            <v>100865</v>
          </cell>
          <cell r="AC2524" t="str">
            <v>N03671</v>
          </cell>
          <cell r="AD2524">
            <v>100865</v>
          </cell>
          <cell r="AE2524" t="str">
            <v>Core Commercial</v>
          </cell>
          <cell r="AF2524" t="str">
            <v>Retail</v>
          </cell>
        </row>
        <row r="2525">
          <cell r="T2525">
            <v>345339121</v>
          </cell>
          <cell r="U2525" t="str">
            <v>ACCO BRANDS CORPORATION</v>
          </cell>
          <cell r="V2525">
            <v>100868</v>
          </cell>
          <cell r="W2525" t="str">
            <v>ACCO BRANDS CORPORATION</v>
          </cell>
          <cell r="X2525" t="str">
            <v>Existing Principal</v>
          </cell>
          <cell r="Y2525" t="str">
            <v>Public - Do Not Score</v>
          </cell>
          <cell r="Z2525" t="str">
            <v>PRINTING</v>
          </cell>
          <cell r="AA2525" t="str">
            <v>United States</v>
          </cell>
          <cell r="AB2525">
            <v>100868</v>
          </cell>
          <cell r="AC2525" t="str">
            <v>N11286</v>
          </cell>
          <cell r="AD2525">
            <v>100868</v>
          </cell>
          <cell r="AE2525" t="str">
            <v>Core Commercial</v>
          </cell>
          <cell r="AF2525" t="str">
            <v>Publishing</v>
          </cell>
        </row>
        <row r="2526">
          <cell r="T2526">
            <v>345339621</v>
          </cell>
          <cell r="U2526" t="str">
            <v>ALTRIA GROUP, INC.</v>
          </cell>
          <cell r="V2526">
            <v>100873</v>
          </cell>
          <cell r="W2526" t="str">
            <v>ALTRIA GROUP, INC.</v>
          </cell>
          <cell r="X2526" t="str">
            <v>Existing Principal</v>
          </cell>
          <cell r="Y2526" t="str">
            <v>Public - Do Not Score</v>
          </cell>
          <cell r="Z2526" t="str">
            <v>TOBACCO</v>
          </cell>
          <cell r="AA2526" t="str">
            <v>United States</v>
          </cell>
          <cell r="AB2526">
            <v>100873</v>
          </cell>
          <cell r="AC2526" t="str">
            <v>71815A</v>
          </cell>
          <cell r="AD2526">
            <v>100873</v>
          </cell>
          <cell r="AE2526" t="str">
            <v>Core Commercial</v>
          </cell>
          <cell r="AF2526" t="str">
            <v>Retail</v>
          </cell>
        </row>
        <row r="2527">
          <cell r="T2527">
            <v>345339821</v>
          </cell>
          <cell r="U2527" t="str">
            <v>REINSURANCE GROUP OF AMERICA, INCORPORATED</v>
          </cell>
          <cell r="V2527">
            <v>100875</v>
          </cell>
          <cell r="W2527" t="str">
            <v>REINSURANCE GROUP OF AMERICA, INCORPORATED</v>
          </cell>
          <cell r="X2527" t="str">
            <v>Existing Principal</v>
          </cell>
          <cell r="Y2527" t="str">
            <v>Public - Do Not Score</v>
          </cell>
          <cell r="Z2527" t="str">
            <v>INSURANCE - LIFE</v>
          </cell>
          <cell r="AA2527" t="str">
            <v>United States</v>
          </cell>
          <cell r="AB2527">
            <v>100875</v>
          </cell>
          <cell r="AC2527">
            <v>759351</v>
          </cell>
          <cell r="AD2527">
            <v>100875</v>
          </cell>
          <cell r="AE2527" t="str">
            <v>Core Commercial</v>
          </cell>
          <cell r="AF2527" t="str">
            <v>Insurance &amp; Financial Services</v>
          </cell>
        </row>
        <row r="2528">
          <cell r="T2528">
            <v>345341021</v>
          </cell>
          <cell r="U2528" t="str">
            <v>FIDELITY NATIONAL INFORMATION SERVICES, INC.</v>
          </cell>
          <cell r="V2528">
            <v>100887</v>
          </cell>
          <cell r="W2528" t="str">
            <v>FIDELITY NATIONAL INFORMATION SERVICES, INC.</v>
          </cell>
          <cell r="X2528" t="str">
            <v>Existing Principal</v>
          </cell>
          <cell r="Y2528" t="str">
            <v>Public - Do Not Score</v>
          </cell>
          <cell r="Z2528" t="str">
            <v>BUSINESS SERVICES</v>
          </cell>
          <cell r="AA2528" t="str">
            <v>United States</v>
          </cell>
          <cell r="AB2528">
            <v>100887</v>
          </cell>
          <cell r="AC2528" t="str">
            <v>N11658</v>
          </cell>
          <cell r="AD2528">
            <v>100887</v>
          </cell>
          <cell r="AE2528" t="str">
            <v>Core Commercial</v>
          </cell>
          <cell r="AF2528" t="str">
            <v>Business Services</v>
          </cell>
        </row>
        <row r="2529">
          <cell r="T2529">
            <v>351066691</v>
          </cell>
          <cell r="U2529" t="str">
            <v>HOME DEPOT, INC., THE</v>
          </cell>
          <cell r="V2529">
            <v>100904</v>
          </cell>
          <cell r="W2529" t="str">
            <v>HOME DEPOT, INC., THE</v>
          </cell>
          <cell r="X2529" t="str">
            <v>Existing Principal</v>
          </cell>
          <cell r="Y2529" t="str">
            <v>Public - Do Not Score</v>
          </cell>
          <cell r="Z2529" t="str">
            <v>CONSUMER DURABLES RETL/WHSL</v>
          </cell>
          <cell r="AA2529" t="str">
            <v>United States</v>
          </cell>
          <cell r="AB2529">
            <v>100904</v>
          </cell>
          <cell r="AC2529">
            <v>437076</v>
          </cell>
          <cell r="AD2529">
            <v>100904</v>
          </cell>
          <cell r="AE2529" t="str">
            <v>Core Commercial</v>
          </cell>
          <cell r="AF2529" t="str">
            <v>Retail</v>
          </cell>
        </row>
        <row r="2530">
          <cell r="T2530">
            <v>351067091</v>
          </cell>
          <cell r="U2530" t="str">
            <v>MDC PARTNERS, INC.</v>
          </cell>
          <cell r="V2530">
            <v>100908</v>
          </cell>
          <cell r="W2530" t="str">
            <v>MDC PARTNERS, INC.</v>
          </cell>
          <cell r="X2530" t="str">
            <v>Existing Principal</v>
          </cell>
          <cell r="Y2530" t="str">
            <v>Public - Do Not Score</v>
          </cell>
          <cell r="Z2530" t="str">
            <v>BUSINESS SERVICES</v>
          </cell>
          <cell r="AA2530" t="str">
            <v>United States</v>
          </cell>
          <cell r="AB2530">
            <v>100908</v>
          </cell>
          <cell r="AC2530" t="str">
            <v>N00492</v>
          </cell>
          <cell r="AD2530">
            <v>100908</v>
          </cell>
          <cell r="AE2530" t="str">
            <v>Core Commercial</v>
          </cell>
          <cell r="AF2530" t="str">
            <v>Business Services</v>
          </cell>
        </row>
        <row r="2531">
          <cell r="T2531">
            <v>351068591</v>
          </cell>
          <cell r="U2531" t="str">
            <v>CHEVRON PHILLIPS CHEMICAL COMPANY LLC</v>
          </cell>
          <cell r="V2531">
            <v>100923</v>
          </cell>
          <cell r="W2531" t="str">
            <v>CHEVRON PHILLIPS CHEMICAL COMPANY LLC</v>
          </cell>
          <cell r="X2531" t="str">
            <v>Existing Principal</v>
          </cell>
          <cell r="Y2531" t="str">
            <v>Public - Do Not Score</v>
          </cell>
          <cell r="Z2531" t="str">
            <v>OIL REFINING</v>
          </cell>
          <cell r="AA2531" t="str">
            <v>United States</v>
          </cell>
          <cell r="AB2531">
            <v>100923</v>
          </cell>
          <cell r="AC2531">
            <v>166751</v>
          </cell>
          <cell r="AD2531">
            <v>100923</v>
          </cell>
          <cell r="AE2531" t="str">
            <v>Core Commercial</v>
          </cell>
          <cell r="AF2531" t="str">
            <v>Oil, Gas &amp; Coal Expl/Prod</v>
          </cell>
        </row>
        <row r="2532">
          <cell r="T2532">
            <v>355338421</v>
          </cell>
          <cell r="U2532" t="str">
            <v>TUPPERWARE BRANDS CORPORATION</v>
          </cell>
          <cell r="V2532">
            <v>100941</v>
          </cell>
          <cell r="W2532" t="str">
            <v>TUPPERWARE BRANDS CORPORATION</v>
          </cell>
          <cell r="X2532" t="str">
            <v>Existing Principal</v>
          </cell>
          <cell r="Y2532" t="str">
            <v>Public - Do Not Score</v>
          </cell>
          <cell r="Z2532" t="str">
            <v>PLASTIC &amp; RUBBER</v>
          </cell>
          <cell r="AA2532" t="str">
            <v>United States</v>
          </cell>
          <cell r="AB2532">
            <v>100941</v>
          </cell>
          <cell r="AC2532" t="str">
            <v>N01952</v>
          </cell>
          <cell r="AD2532">
            <v>100941</v>
          </cell>
          <cell r="AE2532" t="str">
            <v>Core Commercial</v>
          </cell>
          <cell r="AF2532" t="str">
            <v>Chemical Industry</v>
          </cell>
        </row>
        <row r="2533">
          <cell r="T2533">
            <v>976429312</v>
          </cell>
          <cell r="U2533" t="str">
            <v>INGERSOLL RAND plc</v>
          </cell>
          <cell r="V2533">
            <v>100968</v>
          </cell>
          <cell r="W2533" t="str">
            <v>INGERSOLL RAND plc</v>
          </cell>
          <cell r="X2533" t="str">
            <v>Existing Principal</v>
          </cell>
          <cell r="Y2533" t="str">
            <v>Public - Do Not Score</v>
          </cell>
          <cell r="Z2533" t="str">
            <v>MACHINERY &amp; EQUIPMENT</v>
          </cell>
          <cell r="AA2533" t="str">
            <v>United States</v>
          </cell>
          <cell r="AB2533">
            <v>100968</v>
          </cell>
          <cell r="AC2533">
            <v>456866</v>
          </cell>
          <cell r="AD2533">
            <v>100968</v>
          </cell>
          <cell r="AE2533" t="str">
            <v>Core Commercial</v>
          </cell>
          <cell r="AF2533" t="str">
            <v>Machinery &amp; Industrial</v>
          </cell>
        </row>
        <row r="2534">
          <cell r="T2534">
            <v>465213451</v>
          </cell>
          <cell r="U2534" t="str">
            <v>WELLCARE HEALTH PLANS INCORPORATED</v>
          </cell>
          <cell r="V2534">
            <v>100980</v>
          </cell>
          <cell r="W2534" t="str">
            <v>WELLCARE HEALTH PLANS, INC.</v>
          </cell>
          <cell r="X2534" t="str">
            <v>Existing Principal</v>
          </cell>
          <cell r="Y2534" t="str">
            <v>Public - Do Not Score</v>
          </cell>
          <cell r="Z2534" t="str">
            <v>INSURANCE - PROP/CAS/HEALTH</v>
          </cell>
          <cell r="AA2534" t="str">
            <v>United States</v>
          </cell>
          <cell r="AB2534">
            <v>100980</v>
          </cell>
          <cell r="AC2534" t="str">
            <v>N10205</v>
          </cell>
          <cell r="AD2534">
            <v>100980</v>
          </cell>
          <cell r="AE2534" t="str">
            <v>Core Commercial</v>
          </cell>
          <cell r="AF2534" t="str">
            <v>Insurance &amp; Financial Services</v>
          </cell>
        </row>
        <row r="2535">
          <cell r="T2535">
            <v>515523421</v>
          </cell>
          <cell r="U2535" t="str">
            <v>Evitts Resort, LLC</v>
          </cell>
          <cell r="V2535">
            <v>170346</v>
          </cell>
          <cell r="W2535" t="str">
            <v>Golden Entertainment, Inc.</v>
          </cell>
          <cell r="X2535" t="str">
            <v>Existing Principal</v>
          </cell>
          <cell r="Y2535" t="str">
            <v>Public - Do Not Score</v>
          </cell>
          <cell r="Z2535" t="str">
            <v>ENTERTAINMENT &amp; LEISURE</v>
          </cell>
          <cell r="AA2535" t="str">
            <v>United States</v>
          </cell>
          <cell r="AB2535">
            <v>170346</v>
          </cell>
          <cell r="AC2535" t="str">
            <v>N05193</v>
          </cell>
          <cell r="AD2535">
            <v>170346</v>
          </cell>
          <cell r="AE2535" t="str">
            <v>Core Commercial</v>
          </cell>
          <cell r="AF2535" t="str">
            <v>Hospitality &amp; Gaming</v>
          </cell>
        </row>
        <row r="2536">
          <cell r="T2536">
            <v>996369512</v>
          </cell>
          <cell r="U2536" t="str">
            <v>Albertson's Holdings LLC</v>
          </cell>
          <cell r="V2536">
            <v>170428</v>
          </cell>
          <cell r="W2536" t="str">
            <v>Albertsons Companies, Inc.</v>
          </cell>
          <cell r="X2536" t="str">
            <v>Existing Principal</v>
          </cell>
          <cell r="Y2536" t="str">
            <v>Public - Do Not Score</v>
          </cell>
          <cell r="Z2536" t="str">
            <v>FOOD &amp; BEVERAGE RETL/WHSL</v>
          </cell>
          <cell r="AA2536" t="str">
            <v>United States</v>
          </cell>
          <cell r="AB2536">
            <v>170428</v>
          </cell>
          <cell r="AC2536" t="str">
            <v>None - Private</v>
          </cell>
          <cell r="AD2536">
            <v>170428</v>
          </cell>
          <cell r="AE2536" t="str">
            <v>Core Commercial</v>
          </cell>
          <cell r="AF2536" t="str">
            <v>Beverage Industry</v>
          </cell>
        </row>
        <row r="2537">
          <cell r="T2537">
            <v>165254351</v>
          </cell>
          <cell r="U2537" t="str">
            <v>NATIONAL FUEL GAS COMPANY</v>
          </cell>
          <cell r="V2537">
            <v>101012</v>
          </cell>
          <cell r="W2537" t="str">
            <v>NATIONAL FUEL GAS COMPANY</v>
          </cell>
          <cell r="X2537" t="str">
            <v>Existing Principal</v>
          </cell>
          <cell r="Y2537" t="str">
            <v>Public - Do Not Score</v>
          </cell>
          <cell r="Z2537" t="str">
            <v>UTILITIES, GAS</v>
          </cell>
          <cell r="AA2537" t="str">
            <v>United States</v>
          </cell>
          <cell r="AB2537">
            <v>101012</v>
          </cell>
          <cell r="AC2537">
            <v>636180</v>
          </cell>
          <cell r="AD2537">
            <v>101012</v>
          </cell>
          <cell r="AE2537" t="str">
            <v>Core Commercial</v>
          </cell>
          <cell r="AF2537" t="str">
            <v>Electric, Gas &amp; Water Utilities</v>
          </cell>
        </row>
        <row r="2538">
          <cell r="T2538">
            <v>365338221</v>
          </cell>
          <cell r="U2538" t="str">
            <v>STEWART INFORMATION SERVICES CORPORATION</v>
          </cell>
          <cell r="V2538">
            <v>101019</v>
          </cell>
          <cell r="W2538" t="str">
            <v>STEWART INFORMATION SERVICES CORPORATION</v>
          </cell>
          <cell r="X2538" t="str">
            <v>Existing Principal</v>
          </cell>
          <cell r="Y2538" t="str">
            <v>Public - Do Not Score</v>
          </cell>
          <cell r="Z2538" t="str">
            <v>FINANCE NEC</v>
          </cell>
          <cell r="AA2538" t="str">
            <v>United States</v>
          </cell>
          <cell r="AB2538">
            <v>101019</v>
          </cell>
          <cell r="AC2538">
            <v>860372</v>
          </cell>
          <cell r="AD2538">
            <v>101019</v>
          </cell>
          <cell r="AE2538" t="str">
            <v>Core Commercial</v>
          </cell>
          <cell r="AF2538" t="str">
            <v>Insurance &amp; Financial Services</v>
          </cell>
        </row>
        <row r="2539">
          <cell r="T2539">
            <v>365338521</v>
          </cell>
          <cell r="U2539" t="str">
            <v>BASF AMERICAS CORPORATION</v>
          </cell>
          <cell r="V2539">
            <v>101022</v>
          </cell>
          <cell r="W2539" t="str">
            <v>BASF AMERICAS CORPORATION</v>
          </cell>
          <cell r="X2539" t="str">
            <v>Existing Principal</v>
          </cell>
          <cell r="Y2539" t="str">
            <v>Public - Do Not Score</v>
          </cell>
          <cell r="Z2539" t="str">
            <v>CHEMICALS</v>
          </cell>
          <cell r="AA2539" t="str">
            <v>United States</v>
          </cell>
          <cell r="AB2539">
            <v>101022</v>
          </cell>
          <cell r="AC2539" t="str">
            <v>G13238</v>
          </cell>
          <cell r="AD2539">
            <v>101022</v>
          </cell>
          <cell r="AE2539" t="str">
            <v>Core Commercial</v>
          </cell>
          <cell r="AF2539" t="str">
            <v>Chemical Industry</v>
          </cell>
        </row>
        <row r="2540">
          <cell r="T2540">
            <v>365338821</v>
          </cell>
          <cell r="U2540" t="str">
            <v>MORGAN STANLEY</v>
          </cell>
          <cell r="V2540">
            <v>101025</v>
          </cell>
          <cell r="W2540" t="str">
            <v>MORGAN STANLEY</v>
          </cell>
          <cell r="X2540" t="str">
            <v>Existing Principal</v>
          </cell>
          <cell r="Y2540" t="str">
            <v>Public - Do Not Score</v>
          </cell>
          <cell r="Z2540" t="str">
            <v/>
          </cell>
          <cell r="AA2540" t="str">
            <v>United States</v>
          </cell>
          <cell r="AB2540">
            <v>101025</v>
          </cell>
          <cell r="AE2540" t="str">
            <v>Core Commercial</v>
          </cell>
        </row>
        <row r="2541">
          <cell r="T2541">
            <v>365339021</v>
          </cell>
          <cell r="U2541" t="str">
            <v>ANIXTER INTERNATIONAL, INC.</v>
          </cell>
          <cell r="V2541">
            <v>101027</v>
          </cell>
          <cell r="W2541" t="str">
            <v>ANIXTER INTERNATIONAL, INC.</v>
          </cell>
          <cell r="X2541" t="str">
            <v>Existing Principal</v>
          </cell>
          <cell r="Y2541" t="str">
            <v>Public - Do Not Score</v>
          </cell>
          <cell r="Z2541" t="str">
            <v>BUSINESS PRODUCTS WHSL</v>
          </cell>
          <cell r="AA2541" t="str">
            <v>United States</v>
          </cell>
          <cell r="AB2541">
            <v>101027</v>
          </cell>
          <cell r="AC2541">
            <v>465642</v>
          </cell>
          <cell r="AD2541">
            <v>101027</v>
          </cell>
          <cell r="AE2541" t="str">
            <v>Core Commercial</v>
          </cell>
          <cell r="AF2541" t="str">
            <v>Retail</v>
          </cell>
        </row>
        <row r="2542">
          <cell r="T2542">
            <v>505284551</v>
          </cell>
          <cell r="U2542" t="str">
            <v>SUNTRUST BANKS INCORPORATED</v>
          </cell>
          <cell r="V2542">
            <v>101039</v>
          </cell>
          <cell r="W2542" t="str">
            <v>SUNTRUST BANKS, INC.</v>
          </cell>
          <cell r="X2542" t="str">
            <v>Existing Principal</v>
          </cell>
          <cell r="Y2542" t="str">
            <v>Public - Do Not Score</v>
          </cell>
          <cell r="Z2542" t="str">
            <v>BANKS AND S&amp;LS</v>
          </cell>
          <cell r="AA2542" t="str">
            <v>United States</v>
          </cell>
          <cell r="AB2542">
            <v>101039</v>
          </cell>
          <cell r="AC2542">
            <v>867914</v>
          </cell>
          <cell r="AD2542">
            <v>101039</v>
          </cell>
          <cell r="AE2542" t="str">
            <v>Core Commercial</v>
          </cell>
          <cell r="AF2542" t="str">
            <v>Banks, National &amp; Regional</v>
          </cell>
        </row>
        <row r="2543">
          <cell r="T2543">
            <v>105367012</v>
          </cell>
          <cell r="U2543" t="str">
            <v>GENERAL MOTORS COMPANY</v>
          </cell>
          <cell r="V2543">
            <v>101044</v>
          </cell>
          <cell r="W2543" t="str">
            <v>GENERAL MOTORS COMPANY</v>
          </cell>
          <cell r="X2543" t="str">
            <v>Existing Principal</v>
          </cell>
          <cell r="Y2543" t="str">
            <v>Public - Do Not Score</v>
          </cell>
          <cell r="Z2543" t="str">
            <v/>
          </cell>
          <cell r="AA2543" t="str">
            <v>United States</v>
          </cell>
          <cell r="AB2543">
            <v>101044</v>
          </cell>
          <cell r="AE2543" t="str">
            <v>Core Commercial</v>
          </cell>
        </row>
        <row r="2544">
          <cell r="T2544">
            <v>485290551</v>
          </cell>
          <cell r="U2544" t="str">
            <v>The Wendy's Company (Dave Thomas Blvd)</v>
          </cell>
          <cell r="V2544">
            <v>101065</v>
          </cell>
          <cell r="W2544" t="str">
            <v>The Wendy's Company</v>
          </cell>
          <cell r="X2544" t="str">
            <v>Existing Principal</v>
          </cell>
          <cell r="Y2544" t="str">
            <v>Public - Do Not Score</v>
          </cell>
          <cell r="Z2544" t="str">
            <v>HOTELS &amp; RESTAURANTS</v>
          </cell>
          <cell r="AA2544" t="str">
            <v>United States</v>
          </cell>
          <cell r="AB2544">
            <v>101065</v>
          </cell>
          <cell r="AC2544" t="str">
            <v>23335A</v>
          </cell>
          <cell r="AD2544">
            <v>101065</v>
          </cell>
          <cell r="AE2544" t="str">
            <v>Core Commercial</v>
          </cell>
          <cell r="AF2544" t="str">
            <v>Hospitality &amp; Gaming</v>
          </cell>
        </row>
        <row r="2545">
          <cell r="T2545">
            <v>375337921</v>
          </cell>
          <cell r="U2545" t="str">
            <v>HILLENBRAND, INC.</v>
          </cell>
          <cell r="V2545">
            <v>101096</v>
          </cell>
          <cell r="W2545" t="str">
            <v>HILLENBRAND, INC.</v>
          </cell>
          <cell r="X2545" t="str">
            <v>Existing Principal</v>
          </cell>
          <cell r="Y2545" t="str">
            <v>Public - Do Not Score</v>
          </cell>
          <cell r="Z2545" t="str">
            <v/>
          </cell>
          <cell r="AA2545" t="str">
            <v>United States</v>
          </cell>
          <cell r="AB2545">
            <v>101096</v>
          </cell>
          <cell r="AE2545" t="str">
            <v>Core Commercial</v>
          </cell>
        </row>
        <row r="2546">
          <cell r="T2546">
            <v>475308151</v>
          </cell>
          <cell r="U2546" t="str">
            <v>PIPER JAFFRAY COMPANIES</v>
          </cell>
          <cell r="V2546">
            <v>101101</v>
          </cell>
          <cell r="W2546" t="str">
            <v>PIPER JAFFRAY COMPANIES</v>
          </cell>
          <cell r="X2546" t="str">
            <v>Existing Principal</v>
          </cell>
          <cell r="Y2546" t="str">
            <v>Public - Do Not Score</v>
          </cell>
          <cell r="Z2546" t="str">
            <v>SECURITY BROKERS &amp; DEALERS</v>
          </cell>
          <cell r="AA2546" t="str">
            <v>United States</v>
          </cell>
          <cell r="AB2546">
            <v>101101</v>
          </cell>
          <cell r="AC2546">
            <v>724081</v>
          </cell>
          <cell r="AD2546">
            <v>101101</v>
          </cell>
          <cell r="AE2546" t="str">
            <v>Core Commercial</v>
          </cell>
          <cell r="AF2546" t="str">
            <v>Insurance &amp; Financial Services</v>
          </cell>
        </row>
        <row r="2547">
          <cell r="T2547">
            <v>976429812</v>
          </cell>
          <cell r="U2547" t="str">
            <v>BARRICK GOLD CORPORATION</v>
          </cell>
          <cell r="V2547">
            <v>101121</v>
          </cell>
          <cell r="W2547" t="str">
            <v>BARRICK GOLD CORPORATION</v>
          </cell>
          <cell r="X2547" t="str">
            <v>Existing Principal</v>
          </cell>
          <cell r="Y2547" t="str">
            <v>Public - Do Not Score</v>
          </cell>
          <cell r="Z2547" t="str">
            <v>MINING</v>
          </cell>
          <cell r="AA2547" t="str">
            <v>Canada</v>
          </cell>
          <cell r="AB2547">
            <v>101121</v>
          </cell>
          <cell r="AC2547" t="str">
            <v>C10381</v>
          </cell>
          <cell r="AD2547">
            <v>101121</v>
          </cell>
          <cell r="AE2547" t="str">
            <v>Core Commercial</v>
          </cell>
          <cell r="AF2547" t="str">
            <v>Metals &amp; Mining Industry</v>
          </cell>
        </row>
        <row r="2548">
          <cell r="T2548">
            <v>575543121</v>
          </cell>
          <cell r="U2548" t="str">
            <v>New Albertson's, Inc.</v>
          </cell>
          <cell r="V2548">
            <v>170428</v>
          </cell>
          <cell r="W2548" t="str">
            <v>Albertsons Companies, Inc.</v>
          </cell>
          <cell r="X2548" t="str">
            <v>Existing Principal</v>
          </cell>
          <cell r="Y2548" t="str">
            <v>Public - Do Not Score</v>
          </cell>
          <cell r="Z2548" t="str">
            <v>FOOD &amp; BEVERAGE RETL/WHSL</v>
          </cell>
          <cell r="AA2548" t="str">
            <v>United States</v>
          </cell>
          <cell r="AB2548">
            <v>170428</v>
          </cell>
          <cell r="AC2548" t="str">
            <v>None - Private</v>
          </cell>
          <cell r="AD2548">
            <v>170428</v>
          </cell>
          <cell r="AE2548" t="str">
            <v>Core Commercial</v>
          </cell>
          <cell r="AF2548" t="str">
            <v>Beverage Industry</v>
          </cell>
        </row>
        <row r="2549">
          <cell r="T2549">
            <v>475204551</v>
          </cell>
          <cell r="U2549" t="str">
            <v>XPO CNW, Inc. (Palo Alto, CA)</v>
          </cell>
          <cell r="V2549">
            <v>101132</v>
          </cell>
          <cell r="W2549" t="str">
            <v>XPO Logistics, Inc.</v>
          </cell>
          <cell r="X2549" t="str">
            <v>Existing Principal</v>
          </cell>
          <cell r="Y2549" t="str">
            <v>Public - Do Not Score</v>
          </cell>
          <cell r="Z2549" t="str">
            <v>TRANSPORTATION</v>
          </cell>
          <cell r="AA2549" t="str">
            <v>United States</v>
          </cell>
          <cell r="AB2549">
            <v>101132</v>
          </cell>
          <cell r="AC2549" t="str">
            <v>N10322</v>
          </cell>
          <cell r="AD2549">
            <v>101132</v>
          </cell>
          <cell r="AE2549" t="str">
            <v>Core Commercial</v>
          </cell>
          <cell r="AF2549" t="str">
            <v>Rail, Trucking &amp; Transport Services</v>
          </cell>
        </row>
        <row r="2550">
          <cell r="T2550">
            <v>381065591</v>
          </cell>
          <cell r="U2550" t="str">
            <v>SUNRISE SENIOR LIVING, INC</v>
          </cell>
          <cell r="V2550">
            <v>101133</v>
          </cell>
          <cell r="W2550" t="str">
            <v>SUNRISE SENIOR LIVING, LLC</v>
          </cell>
          <cell r="X2550" t="str">
            <v>Existing Principal</v>
          </cell>
          <cell r="Y2550" t="str">
            <v>Public - Do Not Score</v>
          </cell>
          <cell r="Z2550" t="str">
            <v>CONSUMER SERVICES</v>
          </cell>
          <cell r="AA2550" t="str">
            <v>United States</v>
          </cell>
          <cell r="AB2550">
            <v>101133</v>
          </cell>
          <cell r="AC2550" t="str">
            <v>N02094</v>
          </cell>
          <cell r="AD2550">
            <v>101133</v>
          </cell>
          <cell r="AE2550" t="str">
            <v>Core Commercial</v>
          </cell>
          <cell r="AF2550" t="str">
            <v>Retail</v>
          </cell>
        </row>
        <row r="2551">
          <cell r="T2551">
            <v>381066091</v>
          </cell>
          <cell r="U2551" t="str">
            <v>NEENAH PAPER, INC.</v>
          </cell>
          <cell r="V2551">
            <v>101138</v>
          </cell>
          <cell r="W2551" t="str">
            <v>NEENAH PAPER, INC.</v>
          </cell>
          <cell r="X2551" t="str">
            <v>Existing Principal</v>
          </cell>
          <cell r="Y2551" t="str">
            <v>Public - Do Not Score</v>
          </cell>
          <cell r="Z2551" t="str">
            <v>PAPER</v>
          </cell>
          <cell r="AA2551" t="str">
            <v>United States</v>
          </cell>
          <cell r="AB2551">
            <v>101138</v>
          </cell>
          <cell r="AC2551" t="str">
            <v>N10770</v>
          </cell>
          <cell r="AD2551">
            <v>101138</v>
          </cell>
          <cell r="AE2551" t="str">
            <v>Core Commercial</v>
          </cell>
        </row>
        <row r="2552">
          <cell r="T2552">
            <v>425137651</v>
          </cell>
          <cell r="U2552" t="str">
            <v>EATON CORPORATION</v>
          </cell>
          <cell r="V2552">
            <v>101173</v>
          </cell>
          <cell r="W2552" t="str">
            <v>EATON CORPORATION</v>
          </cell>
          <cell r="X2552" t="str">
            <v>Existing Principal</v>
          </cell>
          <cell r="Y2552" t="str">
            <v>Public - Do Not Score</v>
          </cell>
          <cell r="Z2552" t="str">
            <v>ELECTRICAL EQUIPMENT</v>
          </cell>
          <cell r="AA2552" t="str">
            <v>United States</v>
          </cell>
          <cell r="AB2552">
            <v>101173</v>
          </cell>
          <cell r="AC2552">
            <v>278058</v>
          </cell>
          <cell r="AD2552">
            <v>101173</v>
          </cell>
          <cell r="AE2552" t="str">
            <v>Core Commercial</v>
          </cell>
          <cell r="AF2552" t="str">
            <v>Electronics &amp; Semiconductor</v>
          </cell>
        </row>
        <row r="2553">
          <cell r="T2553">
            <v>385338421</v>
          </cell>
          <cell r="U2553" t="str">
            <v>FEDERAL SIGNAL CORPORATION</v>
          </cell>
          <cell r="V2553">
            <v>101181</v>
          </cell>
          <cell r="W2553" t="str">
            <v>FEDERAL SIGNAL CORPORATION</v>
          </cell>
          <cell r="X2553" t="str">
            <v>Existing Principal</v>
          </cell>
          <cell r="Y2553" t="str">
            <v>Public - Do Not Score</v>
          </cell>
          <cell r="Z2553" t="str">
            <v>AUTOMOTIVE</v>
          </cell>
          <cell r="AA2553" t="str">
            <v>United States</v>
          </cell>
          <cell r="AB2553">
            <v>101181</v>
          </cell>
          <cell r="AC2553" t="str">
            <v>31385A</v>
          </cell>
          <cell r="AD2553">
            <v>101181</v>
          </cell>
          <cell r="AE2553" t="str">
            <v>Core Commercial</v>
          </cell>
          <cell r="AF2553" t="str">
            <v>Automotive / Auto Parts MFG</v>
          </cell>
        </row>
        <row r="2554">
          <cell r="T2554">
            <v>996402412</v>
          </cell>
          <cell r="U2554" t="str">
            <v>Regional Management Corporation</v>
          </cell>
          <cell r="V2554">
            <v>184910</v>
          </cell>
          <cell r="W2554" t="str">
            <v>Regional Management Corporation</v>
          </cell>
          <cell r="X2554" t="str">
            <v>Existing Principal</v>
          </cell>
          <cell r="Y2554" t="str">
            <v>Public - Do Not Score</v>
          </cell>
          <cell r="Z2554" t="str">
            <v>FINANCE COMPANIES</v>
          </cell>
          <cell r="AA2554" t="str">
            <v>United States</v>
          </cell>
          <cell r="AB2554">
            <v>184910</v>
          </cell>
          <cell r="AC2554" t="str">
            <v>N21559</v>
          </cell>
          <cell r="AD2554">
            <v>184910</v>
          </cell>
          <cell r="AE2554" t="str">
            <v>Core Commercial</v>
          </cell>
          <cell r="AF2554" t="str">
            <v>Insurance &amp; Financial Services</v>
          </cell>
        </row>
        <row r="2555">
          <cell r="T2555">
            <v>391065491</v>
          </cell>
          <cell r="U2555" t="str">
            <v>J.C. PENNEY COMPANY, INC.</v>
          </cell>
          <cell r="V2555">
            <v>101212</v>
          </cell>
          <cell r="W2555" t="str">
            <v>J.C. PENNEY COMPANY, INC.</v>
          </cell>
          <cell r="X2555" t="str">
            <v>Existing Principal</v>
          </cell>
          <cell r="Y2555" t="str">
            <v>Public - Do Not Score</v>
          </cell>
          <cell r="Z2555" t="str">
            <v>CONSUMER PRODUCTS RETL/WHSL</v>
          </cell>
          <cell r="AA2555" t="str">
            <v>United States</v>
          </cell>
          <cell r="AB2555">
            <v>101212</v>
          </cell>
          <cell r="AC2555">
            <v>708160</v>
          </cell>
          <cell r="AD2555">
            <v>101212</v>
          </cell>
          <cell r="AE2555" t="str">
            <v>Core Commercial</v>
          </cell>
          <cell r="AF2555" t="str">
            <v>Retail</v>
          </cell>
        </row>
        <row r="2556">
          <cell r="T2556">
            <v>391066591</v>
          </cell>
          <cell r="U2556" t="str">
            <v>MYLAN LABORATORIES INC.</v>
          </cell>
          <cell r="V2556">
            <v>101223</v>
          </cell>
          <cell r="W2556" t="str">
            <v>MYLAN INC.</v>
          </cell>
          <cell r="X2556" t="str">
            <v>Existing Principal</v>
          </cell>
          <cell r="Y2556" t="str">
            <v>Public - Do Not Score</v>
          </cell>
          <cell r="Z2556" t="str">
            <v>PHARMACEUTICALS</v>
          </cell>
          <cell r="AA2556" t="str">
            <v>United States</v>
          </cell>
          <cell r="AB2556">
            <v>101223</v>
          </cell>
          <cell r="AC2556">
            <v>628530</v>
          </cell>
          <cell r="AD2556">
            <v>101223</v>
          </cell>
          <cell r="AE2556" t="str">
            <v>Core Commercial</v>
          </cell>
          <cell r="AF2556" t="str">
            <v>Drug &amp; Pharmacy Services</v>
          </cell>
        </row>
        <row r="2557">
          <cell r="T2557">
            <v>391067391</v>
          </cell>
          <cell r="U2557" t="str">
            <v>NOVARTIS CORPORATION</v>
          </cell>
          <cell r="V2557">
            <v>101231</v>
          </cell>
          <cell r="W2557" t="str">
            <v>NOVARTIS CORPORATION</v>
          </cell>
          <cell r="X2557" t="str">
            <v>Existing Principal</v>
          </cell>
          <cell r="Y2557" t="str">
            <v>Public - Do Not Score</v>
          </cell>
          <cell r="Z2557" t="str">
            <v>PHARMACEUTICALS</v>
          </cell>
          <cell r="AA2557" t="str">
            <v>Switzerland</v>
          </cell>
          <cell r="AB2557">
            <v>101231</v>
          </cell>
          <cell r="AC2557" t="str">
            <v>W11160</v>
          </cell>
          <cell r="AD2557">
            <v>101231</v>
          </cell>
          <cell r="AE2557" t="str">
            <v>Core Commercial</v>
          </cell>
          <cell r="AF2557" t="str">
            <v>Drug &amp; Pharmacy Services</v>
          </cell>
        </row>
        <row r="2558">
          <cell r="T2558">
            <v>185228251</v>
          </cell>
          <cell r="U2558" t="str">
            <v>DISH NETWORK CORPORATION</v>
          </cell>
          <cell r="V2558">
            <v>101241</v>
          </cell>
          <cell r="W2558" t="str">
            <v>DISH NETWORK CORPORATION</v>
          </cell>
          <cell r="X2558" t="str">
            <v>Existing Principal</v>
          </cell>
          <cell r="Y2558" t="str">
            <v>Public - Do Not Score</v>
          </cell>
          <cell r="Z2558" t="str">
            <v>CABLE TV</v>
          </cell>
          <cell r="AA2558" t="str">
            <v>United States</v>
          </cell>
          <cell r="AB2558">
            <v>101241</v>
          </cell>
          <cell r="AC2558" t="str">
            <v>N01374</v>
          </cell>
          <cell r="AD2558">
            <v>101241</v>
          </cell>
          <cell r="AE2558" t="str">
            <v>Core Commercial</v>
          </cell>
          <cell r="AF2558" t="str">
            <v>Entertainment &amp; Cable</v>
          </cell>
        </row>
        <row r="2559">
          <cell r="T2559">
            <v>15567121</v>
          </cell>
          <cell r="U2559" t="str">
            <v>FirstEnergy Corp.</v>
          </cell>
          <cell r="V2559">
            <v>101246</v>
          </cell>
          <cell r="W2559" t="str">
            <v>First Energy Corp.</v>
          </cell>
          <cell r="X2559" t="str">
            <v>Existing Principal</v>
          </cell>
          <cell r="Y2559" t="str">
            <v>Public - Do Not Score</v>
          </cell>
          <cell r="Z2559" t="str">
            <v>UTILITIES, ELECTRIC</v>
          </cell>
          <cell r="AA2559" t="str">
            <v>United States</v>
          </cell>
          <cell r="AB2559">
            <v>101246</v>
          </cell>
          <cell r="AC2559">
            <v>677347</v>
          </cell>
          <cell r="AD2559">
            <v>101246</v>
          </cell>
          <cell r="AE2559" t="str">
            <v>Core Commercial</v>
          </cell>
          <cell r="AF2559" t="str">
            <v>Electric, Gas &amp; Water Utilities</v>
          </cell>
        </row>
        <row r="2560">
          <cell r="T2560">
            <v>596434012</v>
          </cell>
          <cell r="U2560" t="str">
            <v>Coopervision Manufacturing Costa Rica SRL</v>
          </cell>
          <cell r="V2560">
            <v>185034</v>
          </cell>
          <cell r="W2560" t="str">
            <v>The Cooper Companies, Inc.</v>
          </cell>
          <cell r="X2560" t="str">
            <v>Existing Principal</v>
          </cell>
          <cell r="Y2560" t="str">
            <v>Public - Do Not Score</v>
          </cell>
          <cell r="Z2560" t="str">
            <v>MEDICAL EQUIPMENT</v>
          </cell>
          <cell r="AA2560" t="str">
            <v>United States</v>
          </cell>
          <cell r="AB2560">
            <v>185034</v>
          </cell>
          <cell r="AC2560">
            <v>216648</v>
          </cell>
          <cell r="AD2560">
            <v>185034</v>
          </cell>
          <cell r="AE2560" t="str">
            <v>Core Commercial</v>
          </cell>
          <cell r="AF2560" t="str">
            <v>Machinery &amp; Industrial</v>
          </cell>
        </row>
        <row r="2561">
          <cell r="T2561">
            <v>395337721</v>
          </cell>
          <cell r="U2561" t="str">
            <v>ESTERLINE TECHNOLOGIES CORP.</v>
          </cell>
          <cell r="V2561">
            <v>101254</v>
          </cell>
          <cell r="W2561" t="str">
            <v>ESTERLINE TECHNOLOGIES CORP.</v>
          </cell>
          <cell r="X2561" t="str">
            <v>Existing Principal</v>
          </cell>
          <cell r="Y2561" t="str">
            <v>Public - Do Not Score</v>
          </cell>
          <cell r="Z2561" t="str">
            <v>AEROSPACE &amp; DEFENSE</v>
          </cell>
          <cell r="AA2561" t="str">
            <v>United States</v>
          </cell>
          <cell r="AB2561">
            <v>101254</v>
          </cell>
          <cell r="AC2561">
            <v>297425</v>
          </cell>
          <cell r="AD2561">
            <v>101254</v>
          </cell>
          <cell r="AE2561" t="str">
            <v>Core Commercial</v>
          </cell>
          <cell r="AF2561" t="str">
            <v>Aerospace / Defense</v>
          </cell>
        </row>
        <row r="2562">
          <cell r="T2562">
            <v>395338121</v>
          </cell>
          <cell r="U2562" t="str">
            <v>E*Trade Financial Corporation</v>
          </cell>
          <cell r="V2562">
            <v>101258</v>
          </cell>
          <cell r="W2562" t="str">
            <v>E*TRADE FINANCIAL CORPORATION</v>
          </cell>
          <cell r="X2562" t="str">
            <v>Existing Principal</v>
          </cell>
          <cell r="Y2562" t="str">
            <v>Public - Do Not Score</v>
          </cell>
          <cell r="Z2562" t="str">
            <v>SECURITY BROKERS &amp; DEALERS</v>
          </cell>
          <cell r="AA2562" t="str">
            <v>United States</v>
          </cell>
          <cell r="AB2562">
            <v>101258</v>
          </cell>
          <cell r="AC2562" t="str">
            <v>N02624</v>
          </cell>
          <cell r="AD2562">
            <v>101258</v>
          </cell>
          <cell r="AE2562" t="str">
            <v>Core Commercial</v>
          </cell>
          <cell r="AF2562" t="str">
            <v>Insurance &amp; Financial Services</v>
          </cell>
        </row>
        <row r="2563">
          <cell r="T2563">
            <v>395338421</v>
          </cell>
          <cell r="U2563" t="str">
            <v>SAMSUNG ELECTRONICS AMERICA, INC.</v>
          </cell>
          <cell r="V2563">
            <v>101261</v>
          </cell>
          <cell r="W2563" t="str">
            <v>SAMSUNG ELECTRONICS AMERICA, INC.</v>
          </cell>
          <cell r="X2563" t="str">
            <v>Existing Principal</v>
          </cell>
          <cell r="Y2563" t="str">
            <v>Public - Do Not Score</v>
          </cell>
          <cell r="Z2563" t="str">
            <v>ELECTRONIC EQUIPMENT</v>
          </cell>
          <cell r="AA2563" t="str">
            <v>United States</v>
          </cell>
          <cell r="AB2563">
            <v>101261</v>
          </cell>
          <cell r="AC2563" t="str">
            <v>G18401</v>
          </cell>
          <cell r="AD2563">
            <v>101261</v>
          </cell>
          <cell r="AE2563" t="str">
            <v>Core Commercial</v>
          </cell>
          <cell r="AF2563" t="str">
            <v>Electronics &amp; Semiconductor</v>
          </cell>
        </row>
        <row r="2564">
          <cell r="T2564">
            <v>475309751</v>
          </cell>
          <cell r="U2564" t="str">
            <v>THE TORO COMPANY</v>
          </cell>
          <cell r="V2564">
            <v>101268</v>
          </cell>
          <cell r="W2564" t="str">
            <v>TORO COMPANY INC, THE</v>
          </cell>
          <cell r="X2564" t="str">
            <v>Existing Principal</v>
          </cell>
          <cell r="Y2564" t="str">
            <v>Public - Do Not Score</v>
          </cell>
          <cell r="Z2564" t="str">
            <v>MACHINERY &amp; EQUIPMENT</v>
          </cell>
          <cell r="AA2564" t="str">
            <v>United States</v>
          </cell>
          <cell r="AB2564">
            <v>101268</v>
          </cell>
          <cell r="AC2564">
            <v>891092</v>
          </cell>
          <cell r="AD2564">
            <v>101268</v>
          </cell>
          <cell r="AE2564" t="str">
            <v>Core Commercial</v>
          </cell>
          <cell r="AF2564" t="str">
            <v>Machinery &amp; Industrial</v>
          </cell>
        </row>
        <row r="2565">
          <cell r="T2565">
            <v>395339321</v>
          </cell>
          <cell r="U2565" t="str">
            <v>CONSOL ENERGY, INC.</v>
          </cell>
          <cell r="V2565">
            <v>101270</v>
          </cell>
          <cell r="W2565" t="str">
            <v>CONSOL ENERGY, INC.</v>
          </cell>
          <cell r="X2565" t="str">
            <v>Existing Principal</v>
          </cell>
          <cell r="Y2565" t="str">
            <v>Public - Do Not Score</v>
          </cell>
          <cell r="Z2565" t="str">
            <v>OIL, GAS &amp; COAL EXPL/PROD</v>
          </cell>
          <cell r="AA2565" t="str">
            <v>United States</v>
          </cell>
          <cell r="AB2565">
            <v>101270</v>
          </cell>
          <cell r="AC2565" t="str">
            <v>B00081</v>
          </cell>
          <cell r="AD2565">
            <v>101270</v>
          </cell>
          <cell r="AE2565" t="str">
            <v>Core Commercial</v>
          </cell>
          <cell r="AF2565" t="str">
            <v>Oil, Gas &amp; Coal Expl/Prod</v>
          </cell>
        </row>
        <row r="2566">
          <cell r="T2566">
            <v>395340121</v>
          </cell>
          <cell r="U2566" t="str">
            <v>EAGLE MATERIALS INC.</v>
          </cell>
          <cell r="V2566">
            <v>101278</v>
          </cell>
          <cell r="W2566" t="str">
            <v>EAGLE MATERIALS INC.</v>
          </cell>
          <cell r="X2566" t="str">
            <v>Existing Principal</v>
          </cell>
          <cell r="Y2566" t="str">
            <v>Public - Do Not Score</v>
          </cell>
          <cell r="Z2566" t="str">
            <v>CONSTRUCTION MATERIALS</v>
          </cell>
          <cell r="AA2566" t="str">
            <v>United States</v>
          </cell>
          <cell r="AB2566">
            <v>101278</v>
          </cell>
          <cell r="AC2566" t="str">
            <v>15231R</v>
          </cell>
          <cell r="AD2566">
            <v>101278</v>
          </cell>
          <cell r="AE2566" t="str">
            <v>Core Commercial</v>
          </cell>
          <cell r="AF2566" t="str">
            <v>Building Materials</v>
          </cell>
        </row>
        <row r="2567">
          <cell r="T2567">
            <v>285055221</v>
          </cell>
          <cell r="U2567" t="str">
            <v>H. J. Heinz Company</v>
          </cell>
          <cell r="V2567">
            <v>187216</v>
          </cell>
          <cell r="W2567" t="str">
            <v>The Kraft Heinz Company</v>
          </cell>
          <cell r="X2567" t="str">
            <v>Existing Principal</v>
          </cell>
          <cell r="Y2567" t="str">
            <v>Public - Do Not Score</v>
          </cell>
          <cell r="Z2567" t="str">
            <v>FOOD &amp; BEVERAGE</v>
          </cell>
          <cell r="AA2567" t="str">
            <v>United States</v>
          </cell>
          <cell r="AB2567">
            <v>187216</v>
          </cell>
          <cell r="AC2567">
            <v>423074</v>
          </cell>
          <cell r="AD2567">
            <v>187216</v>
          </cell>
          <cell r="AE2567" t="str">
            <v>Core Commercial</v>
          </cell>
          <cell r="AF2567" t="str">
            <v>Food Processing &amp; Distribution</v>
          </cell>
        </row>
        <row r="2568">
          <cell r="T2568">
            <v>561065491</v>
          </cell>
          <cell r="U2568" t="str">
            <v>TIDEWATER INC.</v>
          </cell>
          <cell r="V2568">
            <v>101994</v>
          </cell>
          <cell r="W2568" t="str">
            <v>TIDEWATER INC.</v>
          </cell>
          <cell r="X2568" t="str">
            <v>Existing Principal</v>
          </cell>
          <cell r="Y2568" t="str">
            <v>Public - Do Not Score</v>
          </cell>
          <cell r="Z2568" t="str">
            <v>TRANSPORTATION</v>
          </cell>
          <cell r="AA2568" t="str">
            <v>United States</v>
          </cell>
          <cell r="AB2568">
            <v>101994</v>
          </cell>
          <cell r="AC2568">
            <v>886423</v>
          </cell>
          <cell r="AD2568">
            <v>101994</v>
          </cell>
          <cell r="AE2568" t="str">
            <v>Core Commercial</v>
          </cell>
          <cell r="AF2568" t="str">
            <v>Rail, Trucking &amp; Transport Services</v>
          </cell>
        </row>
        <row r="2569">
          <cell r="T2569">
            <v>849272732</v>
          </cell>
          <cell r="U2569" t="str">
            <v>Allegheny Technologies Incorporated</v>
          </cell>
          <cell r="V2569">
            <v>102116</v>
          </cell>
          <cell r="W2569" t="str">
            <v>ALLEGHENY TECHNOLOGIES INCORPORATED</v>
          </cell>
          <cell r="X2569" t="str">
            <v>Existing Principal</v>
          </cell>
          <cell r="Y2569" t="str">
            <v>Public - Do Not Score</v>
          </cell>
          <cell r="Z2569" t="str">
            <v>STEEL &amp; METAL PRODUCTS</v>
          </cell>
          <cell r="AA2569" t="str">
            <v>United States</v>
          </cell>
          <cell r="AB2569">
            <v>102116</v>
          </cell>
          <cell r="AC2569">
            <v>879335</v>
          </cell>
          <cell r="AD2569">
            <v>102116</v>
          </cell>
          <cell r="AE2569" t="str">
            <v>Core Commercial</v>
          </cell>
        </row>
        <row r="2570">
          <cell r="T2570">
            <v>445478121</v>
          </cell>
          <cell r="U2570" t="str">
            <v>Kraft Foods Group, Inc.</v>
          </cell>
          <cell r="V2570">
            <v>187216</v>
          </cell>
          <cell r="W2570" t="str">
            <v>The Kraft Heinz Company</v>
          </cell>
          <cell r="X2570" t="str">
            <v>Existing Principal</v>
          </cell>
          <cell r="Y2570" t="str">
            <v>Public - Do Not Score</v>
          </cell>
          <cell r="Z2570" t="str">
            <v>FOOD &amp; BEVERAGE</v>
          </cell>
          <cell r="AA2570" t="str">
            <v>United States</v>
          </cell>
          <cell r="AB2570">
            <v>187216</v>
          </cell>
          <cell r="AC2570">
            <v>423074</v>
          </cell>
          <cell r="AD2570">
            <v>187216</v>
          </cell>
          <cell r="AE2570" t="str">
            <v>Core Commercial</v>
          </cell>
          <cell r="AF2570" t="str">
            <v>Food Processing &amp; Distribution</v>
          </cell>
        </row>
        <row r="2571">
          <cell r="T2571">
            <v>631066391</v>
          </cell>
          <cell r="U2571" t="str">
            <v>UNITED STATIONERS INC.</v>
          </cell>
          <cell r="V2571">
            <v>102563</v>
          </cell>
          <cell r="W2571" t="str">
            <v>Essendant Inc.</v>
          </cell>
          <cell r="X2571" t="str">
            <v>Existing Principal</v>
          </cell>
          <cell r="Y2571" t="str">
            <v>Public - Do Not Score</v>
          </cell>
          <cell r="Z2571" t="str">
            <v>BUSINESS PRODUCTS WHSL</v>
          </cell>
          <cell r="AA2571" t="str">
            <v>United States</v>
          </cell>
          <cell r="AB2571">
            <v>102563</v>
          </cell>
          <cell r="AC2571">
            <v>913004</v>
          </cell>
          <cell r="AD2571">
            <v>102563</v>
          </cell>
          <cell r="AE2571" t="str">
            <v>Core Commercial</v>
          </cell>
          <cell r="AF2571" t="str">
            <v>Retail</v>
          </cell>
        </row>
        <row r="2572">
          <cell r="T2572">
            <v>815384821</v>
          </cell>
          <cell r="U2572" t="str">
            <v>Champion Home Builders, Inc</v>
          </cell>
          <cell r="V2572">
            <v>205547</v>
          </cell>
          <cell r="W2572" t="str">
            <v>Skyline Champion Corporation</v>
          </cell>
          <cell r="X2572" t="str">
            <v>Existing Principal</v>
          </cell>
          <cell r="Y2572" t="str">
            <v>Public - Do Not Score</v>
          </cell>
          <cell r="Z2572" t="str">
            <v>CONSTRUCTION</v>
          </cell>
          <cell r="AA2572" t="str">
            <v>United States</v>
          </cell>
          <cell r="AB2572">
            <v>205547</v>
          </cell>
          <cell r="AC2572">
            <v>830830</v>
          </cell>
          <cell r="AD2572">
            <v>205547</v>
          </cell>
          <cell r="AE2572" t="str">
            <v>Core Commercial</v>
          </cell>
          <cell r="AF2572" t="str">
            <v>Engineering &amp; Construction</v>
          </cell>
        </row>
        <row r="2573">
          <cell r="T2573">
            <v>973973511</v>
          </cell>
          <cell r="U2573" t="str">
            <v>Pennsylvania Real Estate Investment Trust</v>
          </cell>
          <cell r="V2573">
            <v>103150</v>
          </cell>
          <cell r="W2573" t="str">
            <v>Pennsylvania Real Estate Investment Trust</v>
          </cell>
          <cell r="X2573" t="str">
            <v>Existing Principal</v>
          </cell>
          <cell r="Y2573" t="str">
            <v>Public - Do Not Score</v>
          </cell>
          <cell r="Z2573" t="str">
            <v>REAL ESTATE INVESTMENT TRUSTS</v>
          </cell>
          <cell r="AA2573" t="str">
            <v>United States</v>
          </cell>
          <cell r="AB2573">
            <v>103150</v>
          </cell>
          <cell r="AC2573">
            <v>709102</v>
          </cell>
          <cell r="AD2573">
            <v>103150</v>
          </cell>
          <cell r="AE2573" t="str">
            <v>Core Commercial</v>
          </cell>
          <cell r="AF2573" t="str">
            <v>Real Estate &amp; REITs</v>
          </cell>
        </row>
        <row r="2574">
          <cell r="T2574">
            <v>45358821</v>
          </cell>
          <cell r="U2574" t="str">
            <v>SEALED AIR CORPORATION</v>
          </cell>
          <cell r="V2574">
            <v>104267</v>
          </cell>
          <cell r="W2574" t="str">
            <v>SEALED AIR CORPORATION</v>
          </cell>
          <cell r="X2574" t="str">
            <v>Existing Principal</v>
          </cell>
          <cell r="Y2574" t="str">
            <v>Public - Do Not Score</v>
          </cell>
          <cell r="Z2574" t="str">
            <v>PAPER</v>
          </cell>
          <cell r="AA2574" t="str">
            <v>United States</v>
          </cell>
          <cell r="AB2574">
            <v>104267</v>
          </cell>
          <cell r="AC2574">
            <v>812115</v>
          </cell>
          <cell r="AD2574">
            <v>104267</v>
          </cell>
          <cell r="AE2574" t="str">
            <v>Core Commercial</v>
          </cell>
          <cell r="AF2574" t="str">
            <v>Packaging Container &amp; Forest Products</v>
          </cell>
        </row>
        <row r="2575">
          <cell r="T2575">
            <v>65603221</v>
          </cell>
          <cell r="U2575" t="str">
            <v>Big 5 Sporting Goods Corporation</v>
          </cell>
          <cell r="V2575">
            <v>104744</v>
          </cell>
          <cell r="W2575" t="str">
            <v>Big 5 Sporting Goods Corporation</v>
          </cell>
          <cell r="X2575" t="str">
            <v>Existing Principal</v>
          </cell>
          <cell r="Y2575" t="str">
            <v>Public - Do Not Score</v>
          </cell>
          <cell r="Z2575" t="str">
            <v>CONSUMER PRODUCTS RETL/WHSL</v>
          </cell>
          <cell r="AA2575" t="str">
            <v>United States</v>
          </cell>
          <cell r="AB2575">
            <v>104744</v>
          </cell>
          <cell r="AC2575" t="str">
            <v>N07860</v>
          </cell>
          <cell r="AD2575">
            <v>104744</v>
          </cell>
          <cell r="AE2575" t="str">
            <v>Core Commercial</v>
          </cell>
          <cell r="AF2575" t="str">
            <v>Retail</v>
          </cell>
        </row>
        <row r="2576">
          <cell r="T2576">
            <v>155355321</v>
          </cell>
          <cell r="U2576" t="str">
            <v>Expedia, Inc.</v>
          </cell>
          <cell r="V2576">
            <v>104818</v>
          </cell>
          <cell r="W2576" t="str">
            <v>Expedia Group, Inc.</v>
          </cell>
          <cell r="X2576" t="str">
            <v>Existing Principal</v>
          </cell>
          <cell r="Y2576" t="str">
            <v>Public - Do Not Score</v>
          </cell>
          <cell r="Z2576" t="str">
            <v>TRANSPORTATION</v>
          </cell>
          <cell r="AA2576" t="str">
            <v>United States</v>
          </cell>
          <cell r="AB2576">
            <v>104818</v>
          </cell>
          <cell r="AC2576" t="str">
            <v>N05978</v>
          </cell>
          <cell r="AD2576">
            <v>104818</v>
          </cell>
          <cell r="AE2576" t="str">
            <v>Core Commercial</v>
          </cell>
          <cell r="AF2576" t="str">
            <v>Rail, Trucking &amp; Transport Services</v>
          </cell>
        </row>
        <row r="2577">
          <cell r="T2577">
            <v>265357921</v>
          </cell>
          <cell r="U2577" t="str">
            <v>Priceline.com Incorporated</v>
          </cell>
          <cell r="V2577">
            <v>105630</v>
          </cell>
          <cell r="W2577" t="str">
            <v>Booking Holdings Inc. (fna Priceline.com Inc)</v>
          </cell>
          <cell r="X2577" t="str">
            <v>Existing Principal</v>
          </cell>
          <cell r="Y2577" t="str">
            <v>Public - Do Not Score</v>
          </cell>
          <cell r="Z2577" t="str">
            <v>BUSINESS SERVICES</v>
          </cell>
          <cell r="AA2577" t="str">
            <v>United States</v>
          </cell>
          <cell r="AB2577">
            <v>105630</v>
          </cell>
          <cell r="AC2577" t="str">
            <v>N05344</v>
          </cell>
          <cell r="AD2577">
            <v>105630</v>
          </cell>
          <cell r="AE2577" t="str">
            <v>Core Commercial</v>
          </cell>
          <cell r="AF2577" t="str">
            <v>Business Services</v>
          </cell>
        </row>
        <row r="2578">
          <cell r="T2578">
            <v>485343821</v>
          </cell>
          <cell r="U2578" t="str">
            <v>Federal Realty Investment Trust</v>
          </cell>
          <cell r="V2578">
            <v>107196</v>
          </cell>
          <cell r="W2578" t="str">
            <v>Federal Realty Investment Trust</v>
          </cell>
          <cell r="X2578" t="str">
            <v>Existing Principal</v>
          </cell>
          <cell r="Y2578" t="str">
            <v>Public - Do Not Score</v>
          </cell>
          <cell r="Z2578" t="str">
            <v>REAL ESTATE INVESTMENT TRUSTS</v>
          </cell>
          <cell r="AA2578" t="str">
            <v>United States</v>
          </cell>
          <cell r="AB2578">
            <v>107196</v>
          </cell>
          <cell r="AC2578">
            <v>313747</v>
          </cell>
          <cell r="AD2578">
            <v>107196</v>
          </cell>
          <cell r="AE2578" t="str">
            <v>Core Commercial</v>
          </cell>
          <cell r="AF2578" t="str">
            <v>Real Estate &amp; REITs</v>
          </cell>
        </row>
        <row r="2579">
          <cell r="T2579">
            <v>335361821</v>
          </cell>
          <cell r="U2579" t="str">
            <v>Brenntag North America, Inc.</v>
          </cell>
          <cell r="V2579">
            <v>107522</v>
          </cell>
          <cell r="W2579" t="str">
            <v>Brenntag North America, Inc.</v>
          </cell>
          <cell r="X2579" t="str">
            <v>Existing Principal</v>
          </cell>
          <cell r="Y2579" t="str">
            <v>Public - Do Not Score</v>
          </cell>
          <cell r="Z2579" t="str">
            <v>BUSINESS PRODUCTS WHSL</v>
          </cell>
          <cell r="AA2579" t="str">
            <v>United States</v>
          </cell>
          <cell r="AB2579">
            <v>107522</v>
          </cell>
          <cell r="AC2579" t="str">
            <v>W47710</v>
          </cell>
          <cell r="AD2579">
            <v>107522</v>
          </cell>
          <cell r="AE2579" t="str">
            <v>Core Commercial</v>
          </cell>
          <cell r="AF2579" t="str">
            <v>Retail</v>
          </cell>
        </row>
        <row r="2580">
          <cell r="T2580">
            <v>684018511</v>
          </cell>
          <cell r="U2580" t="str">
            <v>CHS Inc.</v>
          </cell>
          <cell r="V2580">
            <v>107962</v>
          </cell>
          <cell r="W2580" t="str">
            <v>CHS Inc.</v>
          </cell>
          <cell r="X2580" t="str">
            <v>Existing Principal</v>
          </cell>
          <cell r="Y2580" t="str">
            <v>Public - Do Not Score</v>
          </cell>
          <cell r="Z2580" t="str">
            <v>FOOD &amp; BEVERAGE RETL/WHSL</v>
          </cell>
          <cell r="AA2580" t="str">
            <v>United States</v>
          </cell>
          <cell r="AB2580">
            <v>107962</v>
          </cell>
          <cell r="AC2580" t="str">
            <v>N06480</v>
          </cell>
          <cell r="AD2580">
            <v>107962</v>
          </cell>
          <cell r="AE2580" t="str">
            <v>Core Commercial</v>
          </cell>
          <cell r="AF2580" t="str">
            <v>Beverage Industry</v>
          </cell>
        </row>
        <row r="2581">
          <cell r="T2581">
            <v>986379812</v>
          </cell>
          <cell r="U2581" t="str">
            <v>Anthem, Inc.</v>
          </cell>
          <cell r="V2581">
            <v>110717</v>
          </cell>
          <cell r="W2581" t="str">
            <v>Anthem, Inc.</v>
          </cell>
          <cell r="X2581" t="str">
            <v>Existing Principal</v>
          </cell>
          <cell r="Y2581" t="str">
            <v>Public - Do Not Score</v>
          </cell>
          <cell r="Z2581" t="str">
            <v>INSURANCE - PROP/CAS/HEALTH</v>
          </cell>
          <cell r="AA2581" t="str">
            <v>United States</v>
          </cell>
          <cell r="AB2581">
            <v>110717</v>
          </cell>
          <cell r="AC2581" t="str">
            <v>N07863</v>
          </cell>
          <cell r="AD2581">
            <v>110717</v>
          </cell>
          <cell r="AE2581" t="str">
            <v>Core Commercial</v>
          </cell>
          <cell r="AF2581" t="str">
            <v>Insurance &amp; Financial Services</v>
          </cell>
        </row>
        <row r="2582">
          <cell r="T2582">
            <v>986380012</v>
          </cell>
          <cell r="U2582" t="str">
            <v>Acciona SA</v>
          </cell>
          <cell r="V2582">
            <v>110938</v>
          </cell>
          <cell r="W2582" t="str">
            <v>Acciona SA</v>
          </cell>
          <cell r="X2582" t="str">
            <v>Existing Principal</v>
          </cell>
          <cell r="Y2582" t="str">
            <v>Public - Do Not Score</v>
          </cell>
          <cell r="Z2582" t="str">
            <v>CONSTRUCTION</v>
          </cell>
          <cell r="AA2582" t="str">
            <v>Spain</v>
          </cell>
          <cell r="AB2582">
            <v>110938</v>
          </cell>
          <cell r="AC2582" t="str">
            <v>G11868</v>
          </cell>
          <cell r="AD2582">
            <v>110938</v>
          </cell>
          <cell r="AE2582" t="str">
            <v>Specialty Contract</v>
          </cell>
          <cell r="AF2582" t="str">
            <v>Electric, Gas &amp; Water Utilities</v>
          </cell>
        </row>
        <row r="2583">
          <cell r="T2583">
            <v>566557212</v>
          </cell>
          <cell r="U2583" t="str">
            <v>Corporaci n Acciona Infraestructuras (CAI)</v>
          </cell>
          <cell r="V2583">
            <v>190032</v>
          </cell>
          <cell r="W2583" t="str">
            <v>Corporaci n Acciona Infraestructuras (CAI)</v>
          </cell>
          <cell r="X2583" t="str">
            <v>Existing Principal</v>
          </cell>
          <cell r="Y2583" t="str">
            <v>Public - Do Not Score</v>
          </cell>
          <cell r="Z2583" t="str">
            <v>CONSTRUCTION</v>
          </cell>
          <cell r="AA2583" t="str">
            <v>Spain</v>
          </cell>
          <cell r="AB2583">
            <v>190032</v>
          </cell>
          <cell r="AC2583" t="str">
            <v>G11868</v>
          </cell>
          <cell r="AD2583">
            <v>110938</v>
          </cell>
          <cell r="AE2583" t="str">
            <v>Specialty Contract</v>
          </cell>
          <cell r="AF2583" t="str">
            <v>Electric, Gas &amp; Water Utilities</v>
          </cell>
        </row>
        <row r="2584">
          <cell r="T2584">
            <v>49272232</v>
          </cell>
          <cell r="U2584" t="str">
            <v>Interserve Project Services Ltd / Acciona JV</v>
          </cell>
          <cell r="V2584">
            <v>195769</v>
          </cell>
          <cell r="W2584" t="str">
            <v>Corporación Acciona Infraestructuras, S.L.U.</v>
          </cell>
          <cell r="X2584" t="str">
            <v>Existing Principal</v>
          </cell>
          <cell r="Y2584" t="str">
            <v>Public - Do Not Score</v>
          </cell>
          <cell r="Z2584" t="str">
            <v>CONSTRUCTION</v>
          </cell>
          <cell r="AA2584" t="str">
            <v>United Kingdom</v>
          </cell>
          <cell r="AB2584" t="str">
            <v>EU1137</v>
          </cell>
          <cell r="AC2584" t="str">
            <v>G11868</v>
          </cell>
          <cell r="AD2584">
            <v>110938</v>
          </cell>
          <cell r="AE2584" t="str">
            <v>Specialty Contract</v>
          </cell>
          <cell r="AF2584" t="str">
            <v>Electric, Gas &amp; Water Utilities</v>
          </cell>
        </row>
        <row r="2585">
          <cell r="T2585">
            <v>445366421</v>
          </cell>
          <cell r="U2585" t="str">
            <v>Thales, S.A.</v>
          </cell>
          <cell r="V2585">
            <v>111159</v>
          </cell>
          <cell r="W2585" t="str">
            <v>Thales, S.A.</v>
          </cell>
          <cell r="X2585" t="str">
            <v>Existing Principal</v>
          </cell>
          <cell r="Y2585" t="str">
            <v>Public - Do Not Score</v>
          </cell>
          <cell r="Z2585" t="str">
            <v>AEROSPACE &amp; DEFENSE</v>
          </cell>
          <cell r="AA2585" t="str">
            <v>France</v>
          </cell>
          <cell r="AB2585">
            <v>111159</v>
          </cell>
          <cell r="AC2585" t="str">
            <v>G12816</v>
          </cell>
          <cell r="AD2585">
            <v>111159</v>
          </cell>
          <cell r="AE2585" t="str">
            <v>Specialty Contract</v>
          </cell>
          <cell r="AF2585" t="str">
            <v>Aerospace / Defense</v>
          </cell>
        </row>
        <row r="2586">
          <cell r="T2586">
            <v>986380612</v>
          </cell>
          <cell r="U2586" t="str">
            <v>Unitil Corporation</v>
          </cell>
          <cell r="V2586">
            <v>111388</v>
          </cell>
          <cell r="W2586" t="str">
            <v>Unitil Corporation</v>
          </cell>
          <cell r="X2586" t="str">
            <v>Existing Principal</v>
          </cell>
          <cell r="Y2586" t="str">
            <v>Public - Do Not Score</v>
          </cell>
          <cell r="Z2586" t="str">
            <v>UTILITIES, ELECTRIC</v>
          </cell>
          <cell r="AA2586" t="str">
            <v>United States</v>
          </cell>
          <cell r="AB2586">
            <v>111388</v>
          </cell>
          <cell r="AC2586">
            <v>913259</v>
          </cell>
          <cell r="AD2586">
            <v>111388</v>
          </cell>
          <cell r="AE2586" t="str">
            <v>Core Commercial</v>
          </cell>
          <cell r="AF2586" t="str">
            <v>Electric, Gas &amp; Water Utilities</v>
          </cell>
        </row>
        <row r="2587">
          <cell r="T2587">
            <v>105369821</v>
          </cell>
          <cell r="U2587" t="str">
            <v>Gulf Island Marine Fabricators, LLC</v>
          </cell>
          <cell r="V2587">
            <v>111509</v>
          </cell>
          <cell r="W2587" t="str">
            <v>Gulf Island Fabrication, Inc.</v>
          </cell>
          <cell r="X2587" t="str">
            <v>Existing Principal</v>
          </cell>
          <cell r="Y2587" t="str">
            <v>Public - Do Not Score</v>
          </cell>
          <cell r="Z2587" t="str">
            <v>TRANSPORTATION EQUIPMENT</v>
          </cell>
          <cell r="AA2587" t="str">
            <v>United States</v>
          </cell>
          <cell r="AB2587">
            <v>111509</v>
          </cell>
          <cell r="AC2587" t="str">
            <v>N03215</v>
          </cell>
          <cell r="AD2587">
            <v>111509</v>
          </cell>
          <cell r="AE2587" t="str">
            <v>Specialty Contract</v>
          </cell>
          <cell r="AF2587" t="str">
            <v>Automotive / Auto Parts MFG</v>
          </cell>
        </row>
        <row r="2588">
          <cell r="T2588">
            <v>585362621</v>
          </cell>
          <cell r="U2588" t="str">
            <v>Edwards Lifesciences Corporation</v>
          </cell>
          <cell r="V2588">
            <v>111615</v>
          </cell>
          <cell r="W2588" t="str">
            <v>Edwards Lifesciences Corporation</v>
          </cell>
          <cell r="X2588" t="str">
            <v>Existing Principal</v>
          </cell>
          <cell r="Y2588" t="str">
            <v>Public - Do Not Score</v>
          </cell>
          <cell r="Z2588" t="str">
            <v>MEDICAL EQUIPMENT</v>
          </cell>
          <cell r="AA2588" t="str">
            <v>United States</v>
          </cell>
          <cell r="AB2588">
            <v>111615</v>
          </cell>
          <cell r="AC2588" t="str">
            <v>N06338</v>
          </cell>
          <cell r="AD2588">
            <v>111615</v>
          </cell>
          <cell r="AE2588" t="str">
            <v>Core Commercial</v>
          </cell>
          <cell r="AF2588" t="str">
            <v>Machinery &amp; Industrial</v>
          </cell>
        </row>
        <row r="2589">
          <cell r="T2589">
            <v>986380812</v>
          </cell>
          <cell r="U2589" t="str">
            <v>Fred's Inc.</v>
          </cell>
          <cell r="V2589">
            <v>111758</v>
          </cell>
          <cell r="W2589" t="str">
            <v>Fred's Inc.</v>
          </cell>
          <cell r="X2589" t="str">
            <v>Existing Principal</v>
          </cell>
          <cell r="Y2589" t="str">
            <v>Public - Do Not Score</v>
          </cell>
          <cell r="Z2589" t="str">
            <v>CONSUMER PRODUCTS RETL/WHSL</v>
          </cell>
          <cell r="AA2589" t="str">
            <v>United States</v>
          </cell>
          <cell r="AB2589">
            <v>111758</v>
          </cell>
          <cell r="AC2589">
            <v>56990</v>
          </cell>
          <cell r="AD2589">
            <v>111758</v>
          </cell>
          <cell r="AE2589" t="str">
            <v>Core Commercial</v>
          </cell>
        </row>
        <row r="2590">
          <cell r="T2590">
            <v>645364421</v>
          </cell>
          <cell r="U2590" t="str">
            <v>Select Medical Holdings Corporation</v>
          </cell>
          <cell r="V2590">
            <v>111816</v>
          </cell>
          <cell r="W2590" t="str">
            <v>Select Medical Holdings Corporation</v>
          </cell>
          <cell r="X2590" t="str">
            <v>Existing Principal</v>
          </cell>
          <cell r="Y2590" t="str">
            <v>Public - Do Not Score</v>
          </cell>
          <cell r="Z2590" t="str">
            <v>MEDICAL SERVICES</v>
          </cell>
          <cell r="AA2590" t="str">
            <v>United States</v>
          </cell>
          <cell r="AB2590">
            <v>111816</v>
          </cell>
          <cell r="AC2590" t="str">
            <v>N18636</v>
          </cell>
          <cell r="AD2590">
            <v>111816</v>
          </cell>
          <cell r="AE2590" t="str">
            <v>Core Commercial</v>
          </cell>
          <cell r="AF2590" t="str">
            <v>Hospital &amp; Medical Services</v>
          </cell>
        </row>
        <row r="2591">
          <cell r="T2591">
            <v>475381721</v>
          </cell>
          <cell r="U2591" t="str">
            <v>Dell, Inc.</v>
          </cell>
          <cell r="V2591">
            <v>112049</v>
          </cell>
          <cell r="W2591" t="str">
            <v>Dell Technologies Inc.</v>
          </cell>
          <cell r="X2591" t="str">
            <v>Existing Principal</v>
          </cell>
          <cell r="Y2591" t="str">
            <v>Public - Do Not Score</v>
          </cell>
          <cell r="Z2591" t="str">
            <v>COMPUTER HARDWARE</v>
          </cell>
          <cell r="AA2591" t="str">
            <v>United States</v>
          </cell>
          <cell r="AB2591">
            <v>112049</v>
          </cell>
          <cell r="AC2591">
            <v>247025</v>
          </cell>
          <cell r="AD2591">
            <v>112049</v>
          </cell>
          <cell r="AE2591" t="str">
            <v>Core Commercial</v>
          </cell>
          <cell r="AF2591" t="str">
            <v>Retail</v>
          </cell>
        </row>
        <row r="2592">
          <cell r="T2592">
            <v>765366521</v>
          </cell>
          <cell r="U2592" t="str">
            <v>Cloud Peak Energy Inc.</v>
          </cell>
          <cell r="V2592">
            <v>112208</v>
          </cell>
          <cell r="W2592" t="str">
            <v>Cloud Peak Energy Inc.</v>
          </cell>
          <cell r="X2592" t="str">
            <v>Existing Principal</v>
          </cell>
          <cell r="Y2592" t="str">
            <v>Public - Do Not Score</v>
          </cell>
          <cell r="Z2592" t="str">
            <v>OIL REFINING</v>
          </cell>
          <cell r="AA2592" t="str">
            <v>United States</v>
          </cell>
          <cell r="AB2592">
            <v>112208</v>
          </cell>
          <cell r="AC2592" t="str">
            <v>N18663</v>
          </cell>
          <cell r="AD2592">
            <v>112208</v>
          </cell>
          <cell r="AE2592" t="str">
            <v>Core Commercial</v>
          </cell>
        </row>
        <row r="2593">
          <cell r="T2593">
            <v>885163751</v>
          </cell>
          <cell r="U2593" t="str">
            <v>Morton Salt, Inc</v>
          </cell>
          <cell r="V2593">
            <v>112222</v>
          </cell>
          <cell r="W2593" t="str">
            <v>Morton Salt, Inc.</v>
          </cell>
          <cell r="X2593" t="str">
            <v>Existing Principal</v>
          </cell>
          <cell r="Y2593" t="str">
            <v>Public - Do Not Score</v>
          </cell>
          <cell r="Z2593" t="str">
            <v>MINING</v>
          </cell>
          <cell r="AA2593" t="str">
            <v>United States</v>
          </cell>
          <cell r="AB2593">
            <v>112222</v>
          </cell>
          <cell r="AC2593" t="str">
            <v>G10326</v>
          </cell>
          <cell r="AD2593">
            <v>112222</v>
          </cell>
          <cell r="AE2593" t="str">
            <v>Core Commercial</v>
          </cell>
          <cell r="AF2593" t="str">
            <v>Metals &amp; Mining Industry</v>
          </cell>
        </row>
        <row r="2594">
          <cell r="T2594">
            <v>195375921</v>
          </cell>
          <cell r="U2594" t="str">
            <v>Samsung C&amp;T Corporation</v>
          </cell>
          <cell r="V2594">
            <v>113855</v>
          </cell>
          <cell r="W2594" t="str">
            <v>Samsung C&amp;T Corporation</v>
          </cell>
          <cell r="X2594" t="str">
            <v>Existing Principal</v>
          </cell>
          <cell r="Y2594" t="str">
            <v>Public - Do Not Score</v>
          </cell>
          <cell r="Z2594" t="str">
            <v>ENTERTAINMENT &amp; LEISURE</v>
          </cell>
          <cell r="AA2594" t="str">
            <v>Korea</v>
          </cell>
          <cell r="AB2594">
            <v>113855</v>
          </cell>
          <cell r="AC2594" t="str">
            <v>W62167</v>
          </cell>
          <cell r="AD2594">
            <v>113855</v>
          </cell>
          <cell r="AE2594" t="str">
            <v>Specialty Contract</v>
          </cell>
          <cell r="AF2594" t="str">
            <v>Hospitality &amp; Gaming</v>
          </cell>
        </row>
        <row r="2595">
          <cell r="T2595">
            <v>495376021</v>
          </cell>
          <cell r="U2595" t="str">
            <v>EchoStar Corporation</v>
          </cell>
          <cell r="V2595">
            <v>114831</v>
          </cell>
          <cell r="W2595" t="str">
            <v>EchoStar Corporation</v>
          </cell>
          <cell r="X2595" t="str">
            <v>Existing Principal</v>
          </cell>
          <cell r="Y2595" t="str">
            <v>Public - Do Not Score</v>
          </cell>
          <cell r="Z2595" t="str">
            <v>ELECTRONIC EQUIPMENT</v>
          </cell>
          <cell r="AA2595" t="str">
            <v>United States</v>
          </cell>
          <cell r="AB2595">
            <v>114831</v>
          </cell>
          <cell r="AC2595" t="str">
            <v>N14116</v>
          </cell>
          <cell r="AD2595">
            <v>114831</v>
          </cell>
          <cell r="AE2595" t="str">
            <v>Core Commercial</v>
          </cell>
          <cell r="AF2595" t="str">
            <v>Electronics &amp; Semiconductor</v>
          </cell>
        </row>
        <row r="2596">
          <cell r="T2596">
            <v>986382212</v>
          </cell>
          <cell r="U2596" t="str">
            <v>Genesee &amp; Wyoming</v>
          </cell>
          <cell r="V2596">
            <v>114884</v>
          </cell>
          <cell r="W2596" t="str">
            <v>Genesee &amp; Wyoming</v>
          </cell>
          <cell r="X2596" t="str">
            <v>Existing Principal</v>
          </cell>
          <cell r="Y2596" t="str">
            <v>Public - Do Not Score</v>
          </cell>
          <cell r="Z2596" t="str">
            <v>TRANSPORTATION</v>
          </cell>
          <cell r="AA2596" t="str">
            <v>United States</v>
          </cell>
          <cell r="AB2596">
            <v>114884</v>
          </cell>
          <cell r="AC2596" t="str">
            <v>N02837</v>
          </cell>
          <cell r="AD2596">
            <v>114884</v>
          </cell>
          <cell r="AE2596" t="str">
            <v>Core Commercial</v>
          </cell>
          <cell r="AF2596" t="str">
            <v>Rail, Trucking &amp; Transport Services</v>
          </cell>
        </row>
        <row r="2597">
          <cell r="T2597">
            <v>85513321</v>
          </cell>
          <cell r="U2597" t="str">
            <v>Sodexo Inc.</v>
          </cell>
          <cell r="V2597">
            <v>115990</v>
          </cell>
          <cell r="W2597" t="str">
            <v>Sodexo, Inc.</v>
          </cell>
          <cell r="X2597" t="str">
            <v>Existing Principal</v>
          </cell>
          <cell r="Y2597" t="str">
            <v>Public - Do Not Score</v>
          </cell>
          <cell r="Z2597" t="str">
            <v>HOTELS &amp; RESTAURANTS</v>
          </cell>
          <cell r="AA2597" t="str">
            <v>United States</v>
          </cell>
          <cell r="AB2597">
            <v>115990</v>
          </cell>
          <cell r="AC2597" t="str">
            <v>G11313</v>
          </cell>
          <cell r="AD2597">
            <v>115990</v>
          </cell>
          <cell r="AE2597" t="str">
            <v>Core Commercial</v>
          </cell>
          <cell r="AF2597" t="str">
            <v>Hospitality &amp; Gaming</v>
          </cell>
        </row>
        <row r="2598">
          <cell r="T2598">
            <v>265392321</v>
          </cell>
          <cell r="U2598" t="str">
            <v>KAR Auction Services</v>
          </cell>
          <cell r="V2598">
            <v>116070</v>
          </cell>
          <cell r="W2598" t="str">
            <v>KAR Auction Services</v>
          </cell>
          <cell r="X2598" t="str">
            <v>Existing Principal</v>
          </cell>
          <cell r="Y2598" t="str">
            <v>Public - Do Not Score</v>
          </cell>
          <cell r="Z2598" t="str">
            <v>BUSINESS SERVICES</v>
          </cell>
          <cell r="AA2598" t="str">
            <v>United States</v>
          </cell>
          <cell r="AB2598">
            <v>116070</v>
          </cell>
          <cell r="AC2598" t="str">
            <v>N19647</v>
          </cell>
          <cell r="AD2598">
            <v>116070</v>
          </cell>
          <cell r="AE2598" t="str">
            <v>Core Commercial</v>
          </cell>
          <cell r="AF2598" t="str">
            <v>Business Services</v>
          </cell>
        </row>
        <row r="2599">
          <cell r="T2599">
            <v>915613221</v>
          </cell>
          <cell r="U2599" t="str">
            <v>Summit Midstream Partners, LLC</v>
          </cell>
          <cell r="V2599">
            <v>116092</v>
          </cell>
          <cell r="W2599" t="str">
            <v>Summit Midstream Partners, LLC</v>
          </cell>
          <cell r="X2599" t="str">
            <v>Existing Principal</v>
          </cell>
          <cell r="Y2599" t="str">
            <v>Public - Do Not Score</v>
          </cell>
          <cell r="Z2599" t="str">
            <v>OIL, GAS &amp; COAL EXPL/PROD</v>
          </cell>
          <cell r="AA2599" t="str">
            <v>United States</v>
          </cell>
          <cell r="AB2599">
            <v>116092</v>
          </cell>
          <cell r="AC2599" t="str">
            <v>N23220</v>
          </cell>
          <cell r="AD2599">
            <v>116092</v>
          </cell>
          <cell r="AE2599" t="str">
            <v>Core Commercial</v>
          </cell>
          <cell r="AF2599" t="str">
            <v>Oil, Gas &amp; Coal Expl/Prod</v>
          </cell>
        </row>
        <row r="2600">
          <cell r="T2600">
            <v>734189611</v>
          </cell>
          <cell r="U2600" t="str">
            <v>Ascena Retail Group, Inc.</v>
          </cell>
          <cell r="V2600">
            <v>117280</v>
          </cell>
          <cell r="W2600" t="str">
            <v>Ascena Retail Group, Inc.</v>
          </cell>
          <cell r="X2600" t="str">
            <v>Existing Principal</v>
          </cell>
          <cell r="Y2600" t="str">
            <v>Public - Do Not Score</v>
          </cell>
          <cell r="Z2600" t="str">
            <v>CONSUMER PRODUCTS RETL/WHSL</v>
          </cell>
          <cell r="AA2600" t="str">
            <v>United States</v>
          </cell>
          <cell r="AB2600">
            <v>117280</v>
          </cell>
          <cell r="AC2600">
            <v>261570</v>
          </cell>
          <cell r="AD2600">
            <v>117280</v>
          </cell>
          <cell r="AE2600" t="str">
            <v>Core Commercial</v>
          </cell>
          <cell r="AF2600" t="str">
            <v>Retail</v>
          </cell>
        </row>
        <row r="2601">
          <cell r="T2601">
            <v>986383712</v>
          </cell>
          <cell r="U2601" t="str">
            <v>National General Holdings Corp.</v>
          </cell>
          <cell r="V2601">
            <v>117285</v>
          </cell>
          <cell r="W2601" t="str">
            <v>National General Holdings Corp.</v>
          </cell>
          <cell r="X2601" t="str">
            <v>Existing Principal</v>
          </cell>
          <cell r="Y2601" t="str">
            <v>Public - Do Not Score</v>
          </cell>
          <cell r="Z2601" t="str">
            <v>INSURANCE - PROP/CAS/HEALTH</v>
          </cell>
          <cell r="AA2601" t="str">
            <v>United States</v>
          </cell>
          <cell r="AB2601">
            <v>117285</v>
          </cell>
          <cell r="AC2601" t="str">
            <v>N24760</v>
          </cell>
          <cell r="AD2601">
            <v>117285</v>
          </cell>
          <cell r="AE2601" t="str">
            <v>Core Commercial</v>
          </cell>
          <cell r="AF2601" t="str">
            <v>Insurance &amp; Financial Services</v>
          </cell>
        </row>
        <row r="2602">
          <cell r="T2602">
            <v>986383812</v>
          </cell>
          <cell r="U2602" t="str">
            <v>Societe Generale</v>
          </cell>
          <cell r="V2602">
            <v>117420</v>
          </cell>
          <cell r="W2602" t="str">
            <v>Societe Generale</v>
          </cell>
          <cell r="X2602" t="str">
            <v>Existing Principal</v>
          </cell>
          <cell r="Y2602" t="str">
            <v>Public - Do Not Score</v>
          </cell>
          <cell r="Z2602" t="str">
            <v>BANKS AND S&amp;LS</v>
          </cell>
          <cell r="AA2602" t="str">
            <v>France</v>
          </cell>
          <cell r="AB2602">
            <v>117420</v>
          </cell>
          <cell r="AC2602" t="str">
            <v>G13008</v>
          </cell>
          <cell r="AD2602">
            <v>117420</v>
          </cell>
          <cell r="AE2602" t="str">
            <v>Core Commercial</v>
          </cell>
          <cell r="AF2602" t="str">
            <v>Banks, National &amp; Regional</v>
          </cell>
        </row>
        <row r="2603">
          <cell r="T2603">
            <v>415306351</v>
          </cell>
          <cell r="U2603" t="str">
            <v>Teva Pharmaceutical Industries Limited</v>
          </cell>
          <cell r="V2603">
            <v>120289</v>
          </cell>
          <cell r="W2603" t="str">
            <v>Teva Pharmaceutical Industries Limited</v>
          </cell>
          <cell r="X2603" t="str">
            <v>Existing Principal</v>
          </cell>
          <cell r="Y2603" t="str">
            <v>Public - Do Not Score</v>
          </cell>
          <cell r="Z2603" t="str">
            <v>PHARMACEUTICALS</v>
          </cell>
          <cell r="AA2603" t="str">
            <v>Israel</v>
          </cell>
          <cell r="AB2603">
            <v>120289</v>
          </cell>
          <cell r="AC2603" t="str">
            <v>G17789</v>
          </cell>
          <cell r="AD2603">
            <v>120289</v>
          </cell>
          <cell r="AE2603" t="str">
            <v>Core Commercial</v>
          </cell>
          <cell r="AF2603" t="str">
            <v>Drug &amp; Pharmacy Services</v>
          </cell>
        </row>
        <row r="2604">
          <cell r="T2604">
            <v>655299421</v>
          </cell>
          <cell r="U2604" t="str">
            <v>Alstom Power Inc</v>
          </cell>
          <cell r="V2604">
            <v>100</v>
          </cell>
          <cell r="W2604" t="str">
            <v>GENERAL ELECTRIC COMPANY</v>
          </cell>
          <cell r="X2604" t="str">
            <v>Existing Principal</v>
          </cell>
          <cell r="Y2604" t="str">
            <v>Public - Do Not Score</v>
          </cell>
          <cell r="Z2604" t="str">
            <v>MACHINERY &amp; EQUIPMENT</v>
          </cell>
          <cell r="AA2604" t="str">
            <v>United States</v>
          </cell>
          <cell r="AB2604" t="str">
            <v>100 and 98531</v>
          </cell>
          <cell r="AC2604" t="str">
            <v>36960A</v>
          </cell>
          <cell r="AD2604" t="str">
            <v>100 and 98531</v>
          </cell>
          <cell r="AE2604" t="str">
            <v>Core Commercial</v>
          </cell>
          <cell r="AF2604" t="str">
            <v>Machinery &amp; Industrial</v>
          </cell>
        </row>
        <row r="2605">
          <cell r="T2605">
            <v>375340121</v>
          </cell>
          <cell r="U2605" t="str">
            <v>BANK OF AMERICA CORPORATION</v>
          </cell>
          <cell r="V2605">
            <v>101118</v>
          </cell>
          <cell r="W2605" t="str">
            <v>BANK OF AMERICA CORPORATION</v>
          </cell>
          <cell r="X2605" t="str">
            <v>Existing Principal</v>
          </cell>
          <cell r="Y2605" t="str">
            <v>Public - Do Not Score</v>
          </cell>
          <cell r="Z2605" t="str">
            <v>BANKS AND S&amp;LS</v>
          </cell>
          <cell r="AA2605" t="str">
            <v>United States</v>
          </cell>
          <cell r="AB2605" t="str">
            <v>100197 and 100592 and 101118 and 59 and 66449 and 113554 and 136169 and 139779 and 138924 and 140969 and 151840 and 162615 and 163701</v>
          </cell>
          <cell r="AC2605">
            <v>628855</v>
          </cell>
          <cell r="AD2605" t="str">
            <v>100197 and 100592 and 101118 and 59 and 66449 and 113554 and 136169 and 139779 and 138924 and 140969 and 151840 and 162615 and 163701</v>
          </cell>
          <cell r="AE2605" t="str">
            <v>Core Commercial</v>
          </cell>
          <cell r="AF2605" t="str">
            <v>Banks, National &amp; Regional</v>
          </cell>
        </row>
        <row r="2606">
          <cell r="T2606">
            <v>656466712</v>
          </cell>
          <cell r="U2606" t="str">
            <v>Orascom Construction Limited</v>
          </cell>
          <cell r="V2606">
            <v>121152</v>
          </cell>
          <cell r="W2606" t="str">
            <v>Orascom Construction Limited</v>
          </cell>
          <cell r="X2606" t="str">
            <v>Existing Principal</v>
          </cell>
          <cell r="Y2606" t="str">
            <v>Public - Do Not Score</v>
          </cell>
          <cell r="Z2606" t="str">
            <v>CHEMICALS</v>
          </cell>
          <cell r="AA2606" t="str">
            <v>United Arab Emirates</v>
          </cell>
          <cell r="AB2606">
            <v>121152</v>
          </cell>
          <cell r="AC2606" t="str">
            <v>W60515</v>
          </cell>
          <cell r="AD2606">
            <v>121152</v>
          </cell>
          <cell r="AE2606" t="str">
            <v>Specialty Contract</v>
          </cell>
          <cell r="AF2606" t="str">
            <v>Chemical Industry</v>
          </cell>
        </row>
        <row r="2607">
          <cell r="T2607">
            <v>389159132</v>
          </cell>
          <cell r="U2607" t="str">
            <v>Orascom Construction Limited</v>
          </cell>
          <cell r="V2607">
            <v>75462</v>
          </cell>
          <cell r="W2607" t="str">
            <v>Orascom Construction Limited</v>
          </cell>
          <cell r="X2607" t="str">
            <v>Existing Principal</v>
          </cell>
          <cell r="Y2607" t="str">
            <v>Public - Do Not Score</v>
          </cell>
          <cell r="Z2607" t="str">
            <v>CHEMICALS</v>
          </cell>
          <cell r="AA2607" t="str">
            <v>United Arab Emirates</v>
          </cell>
          <cell r="AB2607">
            <v>121152</v>
          </cell>
          <cell r="AC2607" t="str">
            <v>W60515</v>
          </cell>
          <cell r="AD2607">
            <v>121152</v>
          </cell>
          <cell r="AE2607" t="str">
            <v>Specialty Contract</v>
          </cell>
          <cell r="AF2607" t="str">
            <v>Chemical Industry</v>
          </cell>
        </row>
        <row r="2608">
          <cell r="T2608">
            <v>986386212</v>
          </cell>
          <cell r="U2608" t="str">
            <v>Schneider Electric Holdings, Inc.</v>
          </cell>
          <cell r="V2608">
            <v>121561</v>
          </cell>
          <cell r="W2608" t="str">
            <v>Schneider Electric Holdings, Inc.</v>
          </cell>
          <cell r="X2608" t="str">
            <v>Existing Principal</v>
          </cell>
          <cell r="Y2608" t="str">
            <v>Public - Do Not Score</v>
          </cell>
          <cell r="Z2608" t="str">
            <v>ELECTRICAL EQUIPMENT</v>
          </cell>
          <cell r="AA2608" t="str">
            <v>United States</v>
          </cell>
          <cell r="AB2608">
            <v>121561</v>
          </cell>
          <cell r="AC2608" t="str">
            <v>G10649</v>
          </cell>
          <cell r="AD2608">
            <v>121561</v>
          </cell>
          <cell r="AE2608" t="str">
            <v>Specialty Contract</v>
          </cell>
          <cell r="AF2608" t="str">
            <v>Electronics &amp; Semiconductor</v>
          </cell>
        </row>
        <row r="2609">
          <cell r="T2609">
            <v>655243651</v>
          </cell>
          <cell r="U2609" t="str">
            <v>QEP Resources, Inc.</v>
          </cell>
          <cell r="V2609">
            <v>121785</v>
          </cell>
          <cell r="W2609" t="str">
            <v>QEP Resources, Inc.</v>
          </cell>
          <cell r="X2609" t="str">
            <v>Existing Principal</v>
          </cell>
          <cell r="Y2609" t="str">
            <v>Public - Do Not Score</v>
          </cell>
          <cell r="Z2609" t="str">
            <v>OIL, GAS &amp; COAL EXPL/PROD</v>
          </cell>
          <cell r="AA2609" t="str">
            <v>United States</v>
          </cell>
          <cell r="AB2609">
            <v>121785</v>
          </cell>
          <cell r="AC2609" t="str">
            <v>N09685</v>
          </cell>
          <cell r="AD2609">
            <v>121785</v>
          </cell>
          <cell r="AE2609" t="str">
            <v>Core Commercial</v>
          </cell>
          <cell r="AF2609" t="str">
            <v>Oil, Gas &amp; Coal Expl/Prod</v>
          </cell>
        </row>
        <row r="2610">
          <cell r="T2610">
            <v>595408721</v>
          </cell>
          <cell r="U2610" t="str">
            <v>Chrysler Group LLC</v>
          </cell>
          <cell r="V2610">
            <v>122050</v>
          </cell>
          <cell r="W2610" t="str">
            <v>Fiat Chrysler Automobiles, N.V.</v>
          </cell>
          <cell r="X2610" t="str">
            <v>Existing Principal</v>
          </cell>
          <cell r="Y2610" t="str">
            <v>Public - Do Not Score</v>
          </cell>
          <cell r="Z2610" t="str">
            <v>AUTOMOTIVE</v>
          </cell>
          <cell r="AA2610" t="str">
            <v>United States</v>
          </cell>
          <cell r="AB2610">
            <v>122050</v>
          </cell>
          <cell r="AC2610" t="str">
            <v>G12826</v>
          </cell>
          <cell r="AD2610">
            <v>122050</v>
          </cell>
          <cell r="AE2610" t="str">
            <v>Core Commercial</v>
          </cell>
          <cell r="AF2610" t="str">
            <v>Automotive / Auto Parts MFG</v>
          </cell>
        </row>
        <row r="2611">
          <cell r="T2611">
            <v>36510312</v>
          </cell>
          <cell r="U2611" t="str">
            <v>Babcock &amp; Wilcox Enterprises,Inc.</v>
          </cell>
          <cell r="V2611">
            <v>122259</v>
          </cell>
          <cell r="W2611" t="str">
            <v>Babcock &amp; Wilcox Enterprises, Inc.</v>
          </cell>
          <cell r="X2611" t="str">
            <v>Existing Principal</v>
          </cell>
          <cell r="Y2611" t="str">
            <v>Public - Do Not Score</v>
          </cell>
          <cell r="Z2611" t="str">
            <v>MACHINERY &amp; EQUIPMENT</v>
          </cell>
          <cell r="AA2611" t="str">
            <v>United States</v>
          </cell>
          <cell r="AB2611">
            <v>122259</v>
          </cell>
          <cell r="AC2611" t="str">
            <v>N26147</v>
          </cell>
          <cell r="AD2611">
            <v>122259</v>
          </cell>
          <cell r="AE2611" t="str">
            <v>Specialty Contract</v>
          </cell>
          <cell r="AF2611" t="str">
            <v>Machinery &amp; Industrial</v>
          </cell>
        </row>
        <row r="2612">
          <cell r="T2612">
            <v>689288132</v>
          </cell>
          <cell r="U2612" t="str">
            <v>Babcock &amp; Wilcox Enterprises, Inc.</v>
          </cell>
          <cell r="V2612">
            <v>196804</v>
          </cell>
          <cell r="W2612" t="str">
            <v>Babcock &amp; Wilcox Enterprises, Inc.</v>
          </cell>
          <cell r="X2612" t="str">
            <v>Existing Principal</v>
          </cell>
          <cell r="Y2612" t="str">
            <v>Public - Do Not Score</v>
          </cell>
          <cell r="Z2612" t="str">
            <v>MACHINERY &amp; EQUIPMENT</v>
          </cell>
          <cell r="AA2612" t="str">
            <v>United States</v>
          </cell>
          <cell r="AB2612">
            <v>122259</v>
          </cell>
          <cell r="AC2612" t="str">
            <v>N26147</v>
          </cell>
          <cell r="AD2612">
            <v>122259</v>
          </cell>
          <cell r="AE2612" t="str">
            <v>Specialty Contract</v>
          </cell>
          <cell r="AF2612" t="str">
            <v>Machinery &amp; Industrial</v>
          </cell>
        </row>
        <row r="2613">
          <cell r="T2613">
            <v>986386812</v>
          </cell>
          <cell r="U2613" t="str">
            <v>TRANSWORLD OIL U.S.A., INC.</v>
          </cell>
          <cell r="V2613">
            <v>124488</v>
          </cell>
          <cell r="W2613" t="str">
            <v>TRANSWORLD OIL U.S.A., INC.</v>
          </cell>
          <cell r="X2613" t="str">
            <v>Existing Principal</v>
          </cell>
          <cell r="Y2613" t="str">
            <v>Public - Do Not Score</v>
          </cell>
          <cell r="Z2613" t="str">
            <v>OIL REFINING</v>
          </cell>
          <cell r="AA2613" t="str">
            <v>United States</v>
          </cell>
          <cell r="AB2613">
            <v>124488</v>
          </cell>
          <cell r="AC2613" t="str">
            <v>None - Private</v>
          </cell>
          <cell r="AD2613">
            <v>124488</v>
          </cell>
          <cell r="AE2613" t="str">
            <v>Core Commercial</v>
          </cell>
          <cell r="AF2613" t="str">
            <v>Oil, Gas &amp; Coal Expl/Prod</v>
          </cell>
        </row>
        <row r="2614">
          <cell r="T2614">
            <v>986387112</v>
          </cell>
          <cell r="U2614" t="str">
            <v>Dycom Industries, Inc.</v>
          </cell>
          <cell r="V2614">
            <v>125454</v>
          </cell>
          <cell r="W2614" t="str">
            <v>Dycom Industries, Inc.</v>
          </cell>
          <cell r="X2614" t="str">
            <v>Existing Principal</v>
          </cell>
          <cell r="Y2614" t="str">
            <v>Public - Do Not Score</v>
          </cell>
          <cell r="Z2614" t="str">
            <v>CONSTRUCTION</v>
          </cell>
          <cell r="AA2614" t="str">
            <v>United States</v>
          </cell>
          <cell r="AB2614">
            <v>125454</v>
          </cell>
          <cell r="AC2614">
            <v>267475</v>
          </cell>
          <cell r="AD2614">
            <v>125454</v>
          </cell>
          <cell r="AE2614" t="str">
            <v>Specialty Contract</v>
          </cell>
          <cell r="AF2614" t="str">
            <v>Engineering &amp; Construction</v>
          </cell>
        </row>
        <row r="2615">
          <cell r="T2615">
            <v>885279451</v>
          </cell>
          <cell r="U2615" t="str">
            <v>Howard Hughes Corporation</v>
          </cell>
          <cell r="V2615">
            <v>125890</v>
          </cell>
          <cell r="W2615" t="str">
            <v>Howard Hughes Corporation</v>
          </cell>
          <cell r="X2615" t="str">
            <v>Existing Principal</v>
          </cell>
          <cell r="Y2615" t="str">
            <v>Public - Do Not Score</v>
          </cell>
          <cell r="Z2615" t="str">
            <v>REAL ESTATE</v>
          </cell>
          <cell r="AA2615" t="str">
            <v>United States</v>
          </cell>
          <cell r="AB2615">
            <v>125890</v>
          </cell>
          <cell r="AC2615" t="str">
            <v>N20770</v>
          </cell>
          <cell r="AD2615">
            <v>125890</v>
          </cell>
          <cell r="AE2615" t="str">
            <v>Core Commercial</v>
          </cell>
          <cell r="AF2615" t="str">
            <v>Real Estate &amp; REITs</v>
          </cell>
        </row>
        <row r="2616">
          <cell r="T2616">
            <v>986388112</v>
          </cell>
          <cell r="U2616" t="str">
            <v>Springleaf Finance, Inc.</v>
          </cell>
          <cell r="V2616">
            <v>127250</v>
          </cell>
          <cell r="W2616" t="str">
            <v>OneMain Holdings, Inc.</v>
          </cell>
          <cell r="X2616" t="str">
            <v>Existing Principal</v>
          </cell>
          <cell r="Y2616" t="str">
            <v>Public - Do Not Score</v>
          </cell>
          <cell r="Z2616" t="str">
            <v>FINANCE COMPANIES</v>
          </cell>
          <cell r="AA2616" t="str">
            <v>United States</v>
          </cell>
          <cell r="AB2616">
            <v>127250</v>
          </cell>
          <cell r="AC2616">
            <v>225419</v>
          </cell>
          <cell r="AD2616">
            <v>127250</v>
          </cell>
          <cell r="AE2616" t="str">
            <v>Core Commercial</v>
          </cell>
          <cell r="AF2616" t="str">
            <v>Insurance &amp; Financial Services</v>
          </cell>
        </row>
        <row r="2617">
          <cell r="T2617">
            <v>915121051</v>
          </cell>
          <cell r="U2617" t="str">
            <v>Cinemark USA, Inc.</v>
          </cell>
          <cell r="V2617">
            <v>128770</v>
          </cell>
          <cell r="W2617" t="str">
            <v>Cinemark USA, Inc.</v>
          </cell>
          <cell r="X2617" t="str">
            <v>Existing Principal</v>
          </cell>
          <cell r="Y2617" t="str">
            <v>Public - Do Not Score</v>
          </cell>
          <cell r="Z2617" t="str">
            <v>ENTERTAINMENT &amp; LEISURE</v>
          </cell>
          <cell r="AA2617" t="str">
            <v>United States</v>
          </cell>
          <cell r="AB2617">
            <v>128770</v>
          </cell>
          <cell r="AC2617" t="str">
            <v>N12858</v>
          </cell>
          <cell r="AD2617">
            <v>128770</v>
          </cell>
          <cell r="AE2617" t="str">
            <v>Core Commercial</v>
          </cell>
          <cell r="AF2617" t="str">
            <v>Hospitality &amp; Gaming</v>
          </cell>
        </row>
        <row r="2618">
          <cell r="T2618">
            <v>945243651</v>
          </cell>
          <cell r="U2618" t="str">
            <v>Huntington Ingalls Industries, Inc.</v>
          </cell>
          <cell r="V2618">
            <v>129242</v>
          </cell>
          <cell r="W2618" t="str">
            <v>Huntington Ingalls Industries, Inc.</v>
          </cell>
          <cell r="X2618" t="str">
            <v>Existing Principal</v>
          </cell>
          <cell r="Y2618" t="str">
            <v>Public - Do Not Score</v>
          </cell>
          <cell r="Z2618" t="str">
            <v>TRANSPORTATION EQUIPMENT</v>
          </cell>
          <cell r="AA2618" t="str">
            <v>United States</v>
          </cell>
          <cell r="AB2618">
            <v>129242</v>
          </cell>
          <cell r="AC2618" t="str">
            <v>N20997</v>
          </cell>
          <cell r="AD2618">
            <v>129242</v>
          </cell>
          <cell r="AE2618" t="str">
            <v>Core Commercial</v>
          </cell>
          <cell r="AF2618" t="str">
            <v>Automotive / Auto Parts MFG</v>
          </cell>
        </row>
        <row r="2619">
          <cell r="T2619">
            <v>925324821</v>
          </cell>
          <cell r="U2619" t="str">
            <v>CECO Environmental Corp.</v>
          </cell>
          <cell r="V2619">
            <v>129733</v>
          </cell>
          <cell r="W2619" t="str">
            <v>CECO Environmental Corp.</v>
          </cell>
          <cell r="X2619" t="str">
            <v>Existing Principal</v>
          </cell>
          <cell r="Y2619" t="str">
            <v>Public - Do Not Score</v>
          </cell>
          <cell r="Z2619" t="str">
            <v>MACHINERY &amp; EQUIPMENT</v>
          </cell>
          <cell r="AA2619" t="str">
            <v>United States</v>
          </cell>
          <cell r="AB2619">
            <v>129733</v>
          </cell>
          <cell r="AC2619">
            <v>1858</v>
          </cell>
          <cell r="AD2619">
            <v>129733</v>
          </cell>
          <cell r="AE2619" t="str">
            <v>Specialty Contract</v>
          </cell>
          <cell r="AF2619" t="str">
            <v>Machinery &amp; Industrial</v>
          </cell>
        </row>
        <row r="2620">
          <cell r="T2620">
            <v>235061621</v>
          </cell>
          <cell r="U2620" t="str">
            <v>Tetra Technologies Inc.</v>
          </cell>
          <cell r="V2620">
            <v>112</v>
          </cell>
          <cell r="W2620" t="str">
            <v>Tetra Technologies Inc.</v>
          </cell>
          <cell r="X2620" t="str">
            <v>Existing Principal</v>
          </cell>
          <cell r="Y2620" t="str">
            <v>Public - Do Not Score</v>
          </cell>
          <cell r="Z2620" t="str">
            <v>OIL, GAS &amp; COAL EXPL/PROD</v>
          </cell>
          <cell r="AA2620" t="str">
            <v>United States</v>
          </cell>
          <cell r="AB2620" t="str">
            <v>112 and 98509</v>
          </cell>
          <cell r="AC2620" t="str">
            <v>88162F</v>
          </cell>
          <cell r="AD2620" t="str">
            <v>112 and 98509</v>
          </cell>
          <cell r="AE2620" t="str">
            <v>Core Commercial</v>
          </cell>
          <cell r="AF2620" t="str">
            <v>Oil, Gas &amp; Coal Expl/Prod</v>
          </cell>
        </row>
        <row r="2621">
          <cell r="T2621">
            <v>945239451</v>
          </cell>
          <cell r="U2621" t="str">
            <v>First Republic Bank</v>
          </cell>
          <cell r="V2621">
            <v>130962</v>
          </cell>
          <cell r="W2621" t="str">
            <v>First Republic Bank</v>
          </cell>
          <cell r="X2621" t="str">
            <v>Existing Principal</v>
          </cell>
          <cell r="Y2621" t="str">
            <v>Public - Do Not Score</v>
          </cell>
          <cell r="Z2621" t="str">
            <v>BANKS AND S&amp;LS</v>
          </cell>
          <cell r="AA2621" t="str">
            <v>United States</v>
          </cell>
          <cell r="AB2621">
            <v>130962</v>
          </cell>
          <cell r="AC2621" t="str">
            <v>33615F</v>
          </cell>
          <cell r="AD2621">
            <v>130962</v>
          </cell>
          <cell r="AE2621" t="str">
            <v>Core Commercial</v>
          </cell>
          <cell r="AF2621" t="str">
            <v>Banks, National &amp; Regional</v>
          </cell>
        </row>
        <row r="2622">
          <cell r="T2622">
            <v>986390212</v>
          </cell>
          <cell r="U2622" t="str">
            <v>BHP Billiton Petroleum USA Holdings, Inc.</v>
          </cell>
          <cell r="V2622">
            <v>131162</v>
          </cell>
          <cell r="W2622" t="str">
            <v>BHP Billiton Petroleum USA Holdings, Inc.</v>
          </cell>
          <cell r="X2622" t="str">
            <v>Existing Principal</v>
          </cell>
          <cell r="Y2622" t="str">
            <v>Public - Do Not Score</v>
          </cell>
          <cell r="Z2622" t="str">
            <v>MINING</v>
          </cell>
          <cell r="AA2622" t="str">
            <v>United States</v>
          </cell>
          <cell r="AB2622">
            <v>131162</v>
          </cell>
          <cell r="AC2622" t="str">
            <v>W12439</v>
          </cell>
          <cell r="AD2622">
            <v>131162</v>
          </cell>
          <cell r="AE2622" t="str">
            <v>Core Commercial</v>
          </cell>
          <cell r="AF2622" t="str">
            <v>Metals &amp; Mining Industry</v>
          </cell>
        </row>
        <row r="2623">
          <cell r="T2623">
            <v>986390312</v>
          </cell>
          <cell r="U2623" t="str">
            <v>AECOM</v>
          </cell>
          <cell r="V2623">
            <v>131240</v>
          </cell>
          <cell r="W2623" t="str">
            <v>AECOM</v>
          </cell>
          <cell r="X2623" t="str">
            <v>Existing Principal</v>
          </cell>
          <cell r="Y2623" t="str">
            <v>Public - Do Not Score</v>
          </cell>
          <cell r="Z2623" t="str">
            <v>BUSINESS SERVICES</v>
          </cell>
          <cell r="AA2623" t="str">
            <v>United States</v>
          </cell>
          <cell r="AB2623">
            <v>131240</v>
          </cell>
          <cell r="AC2623" t="str">
            <v>N08768</v>
          </cell>
          <cell r="AD2623">
            <v>131240</v>
          </cell>
          <cell r="AE2623" t="str">
            <v>Specialty Contract</v>
          </cell>
          <cell r="AF2623" t="str">
            <v>Business Services</v>
          </cell>
        </row>
        <row r="2624">
          <cell r="T2624">
            <v>986390712</v>
          </cell>
          <cell r="U2624" t="str">
            <v>Coeur Mining, Inc.</v>
          </cell>
          <cell r="V2624">
            <v>131825</v>
          </cell>
          <cell r="W2624" t="str">
            <v>Coeur Mining, Inc.</v>
          </cell>
          <cell r="X2624" t="str">
            <v>Existing Principal</v>
          </cell>
          <cell r="Y2624" t="str">
            <v>Public - Do Not Score</v>
          </cell>
          <cell r="Z2624" t="str">
            <v>MINING</v>
          </cell>
          <cell r="AA2624" t="str">
            <v>United States</v>
          </cell>
          <cell r="AB2624">
            <v>131825</v>
          </cell>
          <cell r="AC2624">
            <v>192108</v>
          </cell>
          <cell r="AD2624">
            <v>131825</v>
          </cell>
          <cell r="AE2624" t="str">
            <v>Core Commercial</v>
          </cell>
          <cell r="AF2624" t="str">
            <v>Metals &amp; Mining Industry</v>
          </cell>
        </row>
        <row r="2625">
          <cell r="T2625">
            <v>246318212</v>
          </cell>
          <cell r="U2625" t="str">
            <v>Nucor Corp.</v>
          </cell>
          <cell r="V2625">
            <v>131968</v>
          </cell>
          <cell r="W2625" t="str">
            <v>Nucor Corporation</v>
          </cell>
          <cell r="X2625" t="str">
            <v>Existing Principal</v>
          </cell>
          <cell r="Y2625" t="str">
            <v>Public - Do Not Score</v>
          </cell>
          <cell r="Z2625" t="str">
            <v>STEEL &amp; METAL PRODUCTS</v>
          </cell>
          <cell r="AA2625" t="str">
            <v>United States</v>
          </cell>
          <cell r="AB2625">
            <v>131968</v>
          </cell>
          <cell r="AC2625">
            <v>670346</v>
          </cell>
          <cell r="AD2625">
            <v>131968</v>
          </cell>
          <cell r="AE2625" t="str">
            <v>Core Commercial</v>
          </cell>
          <cell r="AF2625" t="str">
            <v>Steel &amp; Metals Manufacturing</v>
          </cell>
        </row>
        <row r="2626">
          <cell r="T2626">
            <v>832108142</v>
          </cell>
          <cell r="U2626" t="str">
            <v>New Residential Investment Corp</v>
          </cell>
          <cell r="V2626">
            <v>132232</v>
          </cell>
          <cell r="W2626" t="str">
            <v>New Residential Investment Corp.</v>
          </cell>
          <cell r="X2626" t="str">
            <v>Existing Principal</v>
          </cell>
          <cell r="Y2626" t="str">
            <v>Public - Do Not Score</v>
          </cell>
          <cell r="Z2626" t="str">
            <v>REAL ESTATE INVESTMENT TRUSTS</v>
          </cell>
          <cell r="AA2626" t="str">
            <v>United States</v>
          </cell>
          <cell r="AB2626">
            <v>132232</v>
          </cell>
          <cell r="AC2626" t="str">
            <v>N23930</v>
          </cell>
          <cell r="AD2626">
            <v>132232</v>
          </cell>
          <cell r="AE2626" t="str">
            <v>Core Commercial</v>
          </cell>
          <cell r="AF2626" t="str">
            <v>Real Estate &amp; REITs</v>
          </cell>
        </row>
        <row r="2627">
          <cell r="T2627">
            <v>965348821</v>
          </cell>
          <cell r="U2627" t="str">
            <v>Marathon Petroleum Corporation</v>
          </cell>
          <cell r="V2627">
            <v>132669</v>
          </cell>
          <cell r="W2627" t="str">
            <v>Marathon Petroleum Corporation</v>
          </cell>
          <cell r="X2627" t="str">
            <v>Existing Principal</v>
          </cell>
          <cell r="Y2627" t="str">
            <v>Public - Do Not Score</v>
          </cell>
          <cell r="Z2627" t="str">
            <v>OIL REFINING</v>
          </cell>
          <cell r="AA2627" t="str">
            <v>United States</v>
          </cell>
          <cell r="AB2627">
            <v>132669</v>
          </cell>
          <cell r="AC2627" t="str">
            <v>N21553</v>
          </cell>
          <cell r="AD2627">
            <v>132669</v>
          </cell>
          <cell r="AE2627" t="str">
            <v>Core Commercial</v>
          </cell>
          <cell r="AF2627" t="str">
            <v>Oil, Gas &amp; Coal Expl/Prod</v>
          </cell>
        </row>
        <row r="2628">
          <cell r="T2628">
            <v>986391812</v>
          </cell>
          <cell r="U2628" t="str">
            <v>Patterson-UTI Energy, Inc</v>
          </cell>
          <cell r="V2628">
            <v>132861</v>
          </cell>
          <cell r="W2628" t="str">
            <v>Patterson-UTI Energy, Inc</v>
          </cell>
          <cell r="X2628" t="str">
            <v>Existing Principal</v>
          </cell>
          <cell r="Y2628" t="str">
            <v>Public - Do Not Score</v>
          </cell>
          <cell r="Z2628" t="str">
            <v>OIL, GAS &amp; COAL EXPL/PROD</v>
          </cell>
          <cell r="AA2628" t="str">
            <v>United States</v>
          </cell>
          <cell r="AB2628">
            <v>132861</v>
          </cell>
          <cell r="AC2628">
            <v>703414</v>
          </cell>
          <cell r="AD2628">
            <v>132861</v>
          </cell>
          <cell r="AE2628" t="str">
            <v>Core Commercial</v>
          </cell>
          <cell r="AF2628" t="str">
            <v>Oil, Gas &amp; Coal Expl/Prod</v>
          </cell>
        </row>
        <row r="2629">
          <cell r="T2629">
            <v>986393312</v>
          </cell>
          <cell r="U2629" t="str">
            <v>Astaldi S.p.A.</v>
          </cell>
          <cell r="V2629">
            <v>134399</v>
          </cell>
          <cell r="W2629" t="str">
            <v>Astaldi S.p.A.</v>
          </cell>
          <cell r="X2629" t="str">
            <v>Existing Principal</v>
          </cell>
          <cell r="Y2629" t="str">
            <v>Public - Do Not Score</v>
          </cell>
          <cell r="Z2629" t="str">
            <v>CONSTRUCTION</v>
          </cell>
          <cell r="AA2629" t="str">
            <v>Italy</v>
          </cell>
          <cell r="AB2629">
            <v>134399</v>
          </cell>
          <cell r="AC2629" t="str">
            <v>W31135</v>
          </cell>
          <cell r="AD2629">
            <v>134399</v>
          </cell>
          <cell r="AE2629" t="str">
            <v>Specialty Contract</v>
          </cell>
          <cell r="AF2629" t="str">
            <v>Engineering &amp; Construction</v>
          </cell>
        </row>
        <row r="2630">
          <cell r="T2630">
            <v>109271632</v>
          </cell>
          <cell r="U2630" t="str">
            <v>Co.Meri S.p.A.</v>
          </cell>
          <cell r="V2630">
            <v>195802</v>
          </cell>
          <cell r="W2630" t="str">
            <v>Astaldi S.p.A</v>
          </cell>
          <cell r="X2630" t="str">
            <v>Existing Principal</v>
          </cell>
          <cell r="Y2630" t="str">
            <v>Public - Do Not Score</v>
          </cell>
          <cell r="Z2630" t="str">
            <v>CONSTRUCTION</v>
          </cell>
          <cell r="AA2630" t="str">
            <v>Italy</v>
          </cell>
          <cell r="AB2630" t="str">
            <v>EU1001</v>
          </cell>
          <cell r="AC2630" t="str">
            <v>W31135</v>
          </cell>
          <cell r="AD2630">
            <v>134399</v>
          </cell>
          <cell r="AE2630" t="str">
            <v>Specialty Contract</v>
          </cell>
          <cell r="AF2630" t="str">
            <v>Engineering &amp; Construction</v>
          </cell>
        </row>
        <row r="2631">
          <cell r="T2631">
            <v>685401221</v>
          </cell>
          <cell r="U2631" t="str">
            <v>Deutsche Lufthansa</v>
          </cell>
          <cell r="V2631">
            <v>134482</v>
          </cell>
          <cell r="W2631" t="str">
            <v>Deutsche Lufthansa</v>
          </cell>
          <cell r="X2631" t="str">
            <v>Existing Principal</v>
          </cell>
          <cell r="Y2631" t="str">
            <v>Public - Do Not Score</v>
          </cell>
          <cell r="Z2631" t="str">
            <v>AIR TRANSPORTATION</v>
          </cell>
          <cell r="AA2631" t="str">
            <v>Germany</v>
          </cell>
          <cell r="AB2631">
            <v>134482</v>
          </cell>
          <cell r="AC2631" t="str">
            <v>G10045</v>
          </cell>
          <cell r="AD2631">
            <v>134482</v>
          </cell>
          <cell r="AE2631" t="str">
            <v>Core Commercial</v>
          </cell>
          <cell r="AF2631" t="str">
            <v>Air Transport</v>
          </cell>
        </row>
        <row r="2632">
          <cell r="T2632">
            <v>865394021</v>
          </cell>
          <cell r="U2632" t="str">
            <v>U.S. Bancorp</v>
          </cell>
          <cell r="V2632">
            <v>135112</v>
          </cell>
          <cell r="W2632" t="str">
            <v>U.S. Bancorp</v>
          </cell>
          <cell r="X2632" t="str">
            <v>Existing Principal</v>
          </cell>
          <cell r="Y2632" t="str">
            <v>Public - Do Not Score</v>
          </cell>
          <cell r="Z2632" t="str">
            <v/>
          </cell>
          <cell r="AA2632" t="str">
            <v>United States</v>
          </cell>
          <cell r="AB2632">
            <v>135112</v>
          </cell>
          <cell r="AE2632" t="str">
            <v>Core Commercial</v>
          </cell>
        </row>
        <row r="2633">
          <cell r="T2633">
            <v>955400021</v>
          </cell>
          <cell r="U2633" t="str">
            <v>PricewaterhouseCoopers LLP</v>
          </cell>
          <cell r="V2633">
            <v>135393</v>
          </cell>
          <cell r="W2633" t="str">
            <v>PricewaterhouseCoopers LLP-Appeal Bond Facility</v>
          </cell>
          <cell r="X2633" t="str">
            <v>Existing Principal</v>
          </cell>
          <cell r="Y2633" t="str">
            <v>Public - Do Not Score</v>
          </cell>
          <cell r="Z2633" t="str">
            <v>Core Commercial - (Corporate) or (Individual, Estate, Probate)</v>
          </cell>
          <cell r="AA2633" t="str">
            <v>United States</v>
          </cell>
          <cell r="AB2633">
            <v>135393</v>
          </cell>
          <cell r="AC2633" t="str">
            <v>None - Private</v>
          </cell>
          <cell r="AD2633">
            <v>135393</v>
          </cell>
          <cell r="AE2633" t="str">
            <v>Core Commercial</v>
          </cell>
          <cell r="AF2633" t="str">
            <v>Unassigned</v>
          </cell>
        </row>
        <row r="2634">
          <cell r="T2634">
            <v>465614321</v>
          </cell>
          <cell r="U2634" t="str">
            <v>Zimmer Holdings, Inc.</v>
          </cell>
          <cell r="V2634">
            <v>135825</v>
          </cell>
          <cell r="W2634" t="str">
            <v>Zimmer Biomet Holdings Inc</v>
          </cell>
          <cell r="X2634" t="str">
            <v>Existing Principal</v>
          </cell>
          <cell r="Y2634" t="str">
            <v>Public - Do Not Score</v>
          </cell>
          <cell r="Z2634" t="str">
            <v>MEDICAL EQUIPMENT</v>
          </cell>
          <cell r="AA2634" t="str">
            <v>United States</v>
          </cell>
          <cell r="AB2634">
            <v>135825</v>
          </cell>
          <cell r="AC2634" t="str">
            <v>N07717</v>
          </cell>
          <cell r="AD2634">
            <v>135825</v>
          </cell>
          <cell r="AE2634" t="str">
            <v>Core Commercial</v>
          </cell>
          <cell r="AF2634" t="str">
            <v>Machinery &amp; Industrial</v>
          </cell>
        </row>
        <row r="2635">
          <cell r="T2635">
            <v>289180532</v>
          </cell>
          <cell r="U2635" t="str">
            <v>OSI Systems, Inc.</v>
          </cell>
          <cell r="V2635">
            <v>137399</v>
          </cell>
          <cell r="W2635" t="str">
            <v>OSI Systems, Inc.</v>
          </cell>
          <cell r="X2635" t="str">
            <v>Existing Principal</v>
          </cell>
          <cell r="Y2635" t="str">
            <v>Public - Do Not Score</v>
          </cell>
          <cell r="Z2635" t="str">
            <v>MEDICAL EQUIPMENT</v>
          </cell>
          <cell r="AA2635" t="str">
            <v>United States</v>
          </cell>
          <cell r="AB2635">
            <v>137399</v>
          </cell>
          <cell r="AC2635" t="str">
            <v>N03914</v>
          </cell>
          <cell r="AD2635">
            <v>137399</v>
          </cell>
          <cell r="AE2635" t="str">
            <v>Core Commercial</v>
          </cell>
          <cell r="AF2635" t="str">
            <v>Machinery &amp; Industrial</v>
          </cell>
        </row>
        <row r="2636">
          <cell r="T2636">
            <v>225546521</v>
          </cell>
          <cell r="U2636" t="str">
            <v>Manpower Group, Inc.</v>
          </cell>
          <cell r="V2636">
            <v>137575</v>
          </cell>
          <cell r="W2636" t="str">
            <v>ManpowerGroup Inc.</v>
          </cell>
          <cell r="X2636" t="str">
            <v>Existing Principal</v>
          </cell>
          <cell r="Y2636" t="str">
            <v>Public - Do Not Score</v>
          </cell>
          <cell r="Z2636" t="str">
            <v>BUSINESS SERVICES</v>
          </cell>
          <cell r="AA2636" t="str">
            <v>United States</v>
          </cell>
          <cell r="AB2636">
            <v>137575</v>
          </cell>
          <cell r="AC2636">
            <v>95232</v>
          </cell>
          <cell r="AD2636">
            <v>137575</v>
          </cell>
          <cell r="AE2636" t="str">
            <v>Core Commercial</v>
          </cell>
          <cell r="AF2636" t="str">
            <v>Business Services</v>
          </cell>
        </row>
        <row r="2637">
          <cell r="T2637">
            <v>815404321</v>
          </cell>
          <cell r="U2637" t="str">
            <v>Sacyr, S.A.</v>
          </cell>
          <cell r="V2637">
            <v>137724</v>
          </cell>
          <cell r="W2637" t="str">
            <v>Sacyr, S.A.</v>
          </cell>
          <cell r="X2637" t="str">
            <v>Existing Principal</v>
          </cell>
          <cell r="Y2637" t="str">
            <v>Public - Do Not Score</v>
          </cell>
          <cell r="Z2637" t="str">
            <v>CONSTRUCTION</v>
          </cell>
          <cell r="AA2637" t="str">
            <v>Spain</v>
          </cell>
          <cell r="AB2637">
            <v>137724</v>
          </cell>
          <cell r="AC2637" t="str">
            <v>G10839</v>
          </cell>
          <cell r="AD2637">
            <v>137724</v>
          </cell>
          <cell r="AE2637" t="str">
            <v>Specialty Contract</v>
          </cell>
          <cell r="AF2637" t="str">
            <v>Engineering &amp; Construction</v>
          </cell>
        </row>
        <row r="2638">
          <cell r="T2638">
            <v>986396912</v>
          </cell>
          <cell r="U2638" t="str">
            <v>Taylor Morrison Home Corporation</v>
          </cell>
          <cell r="V2638">
            <v>138533</v>
          </cell>
          <cell r="W2638" t="str">
            <v>Taylor Morrison Home Corporation</v>
          </cell>
          <cell r="X2638" t="str">
            <v>Existing Principal</v>
          </cell>
          <cell r="Y2638" t="str">
            <v>Public - Do Not Score</v>
          </cell>
          <cell r="Z2638" t="str">
            <v>CONSTRUCTION</v>
          </cell>
          <cell r="AA2638" t="str">
            <v>United States</v>
          </cell>
          <cell r="AB2638">
            <v>138533</v>
          </cell>
          <cell r="AC2638" t="str">
            <v>N23451</v>
          </cell>
          <cell r="AD2638">
            <v>138533</v>
          </cell>
          <cell r="AE2638" t="str">
            <v>Specialty Contract</v>
          </cell>
          <cell r="AF2638" t="str">
            <v>Engineering &amp; Construction</v>
          </cell>
        </row>
        <row r="2639">
          <cell r="T2639">
            <v>515131451</v>
          </cell>
          <cell r="U2639" t="str">
            <v>ACUSHNET COMPANY</v>
          </cell>
          <cell r="V2639">
            <v>139667</v>
          </cell>
          <cell r="W2639" t="str">
            <v>Acushnet Company</v>
          </cell>
          <cell r="X2639" t="str">
            <v>Existing Principal</v>
          </cell>
          <cell r="Y2639" t="str">
            <v>Public - Do Not Score</v>
          </cell>
          <cell r="Z2639" t="str">
            <v>CONSUMER PRODUCTS RETL/WHSL</v>
          </cell>
          <cell r="AA2639" t="str">
            <v>United States</v>
          </cell>
          <cell r="AB2639">
            <v>139667</v>
          </cell>
          <cell r="AC2639" t="str">
            <v>N27073</v>
          </cell>
          <cell r="AD2639">
            <v>139667</v>
          </cell>
          <cell r="AE2639" t="str">
            <v>Core Commercial</v>
          </cell>
          <cell r="AF2639" t="str">
            <v>Retail</v>
          </cell>
        </row>
        <row r="2640">
          <cell r="T2640">
            <v>745317512</v>
          </cell>
          <cell r="U2640" t="str">
            <v>Marriott Vacations Worldwide Corporation</v>
          </cell>
          <cell r="V2640">
            <v>140166</v>
          </cell>
          <cell r="W2640" t="str">
            <v>Marriott Vacations Worldwide Corporation</v>
          </cell>
          <cell r="X2640" t="str">
            <v>Existing Principal</v>
          </cell>
          <cell r="Y2640" t="str">
            <v>Public - Do Not Score</v>
          </cell>
          <cell r="Z2640" t="str">
            <v>HOTELS &amp; RESTAURANTS</v>
          </cell>
          <cell r="AA2640" t="str">
            <v>United States</v>
          </cell>
          <cell r="AB2640">
            <v>140166</v>
          </cell>
          <cell r="AC2640" t="str">
            <v>N22164</v>
          </cell>
          <cell r="AD2640">
            <v>140166</v>
          </cell>
          <cell r="AE2640" t="str">
            <v>Core Commercial</v>
          </cell>
          <cell r="AF2640" t="str">
            <v>Hospitality &amp; Gaming</v>
          </cell>
        </row>
        <row r="2641">
          <cell r="T2641">
            <v>724188411</v>
          </cell>
          <cell r="U2641" t="str">
            <v>WPX Energy, Inc.</v>
          </cell>
          <cell r="V2641">
            <v>141504</v>
          </cell>
          <cell r="W2641" t="str">
            <v>WPX Energy, Inc.</v>
          </cell>
          <cell r="X2641" t="str">
            <v>Existing Principal</v>
          </cell>
          <cell r="Y2641" t="str">
            <v>Public - Do Not Score</v>
          </cell>
          <cell r="Z2641" t="str">
            <v>OIL, GAS &amp; COAL EXPL/PROD</v>
          </cell>
          <cell r="AA2641" t="str">
            <v>United States</v>
          </cell>
          <cell r="AB2641">
            <v>141504</v>
          </cell>
          <cell r="AC2641" t="str">
            <v>N21529</v>
          </cell>
          <cell r="AD2641">
            <v>141504</v>
          </cell>
          <cell r="AE2641" t="str">
            <v>Core Commercial</v>
          </cell>
          <cell r="AF2641" t="str">
            <v>Oil, Gas &amp; Coal Expl/Prod</v>
          </cell>
        </row>
        <row r="2642">
          <cell r="T2642">
            <v>475401721</v>
          </cell>
          <cell r="U2642" t="str">
            <v>Accenture plc</v>
          </cell>
          <cell r="V2642">
            <v>136758</v>
          </cell>
          <cell r="W2642" t="str">
            <v>Accenture plc</v>
          </cell>
          <cell r="X2642" t="str">
            <v>Existing Principal</v>
          </cell>
          <cell r="Y2642" t="str">
            <v>Public - Do Not Score</v>
          </cell>
          <cell r="Z2642" t="str">
            <v>BUSINESS SERVICES</v>
          </cell>
          <cell r="AA2642" t="str">
            <v>United States</v>
          </cell>
          <cell r="AB2642" t="str">
            <v>136758 and 29800 and 98894</v>
          </cell>
          <cell r="AC2642" t="str">
            <v>N07530</v>
          </cell>
          <cell r="AD2642" t="str">
            <v>136758 and 29800 and 98894</v>
          </cell>
          <cell r="AE2642" t="str">
            <v>Core Commercial</v>
          </cell>
          <cell r="AF2642" t="str">
            <v>Business Services</v>
          </cell>
        </row>
        <row r="2643">
          <cell r="T2643">
            <v>986400412</v>
          </cell>
          <cell r="U2643" t="str">
            <v>Asbury Automotive Group Inc.</v>
          </cell>
          <cell r="V2643">
            <v>142553</v>
          </cell>
          <cell r="W2643" t="str">
            <v>Asbury Automotive Group Inc.</v>
          </cell>
          <cell r="X2643" t="str">
            <v>Existing Principal</v>
          </cell>
          <cell r="Y2643" t="str">
            <v>Public - Do Not Score</v>
          </cell>
          <cell r="Z2643" t="str">
            <v>CONSUMER DURABLES RETL/WHSL</v>
          </cell>
          <cell r="AA2643" t="str">
            <v>United States</v>
          </cell>
          <cell r="AB2643">
            <v>142553</v>
          </cell>
          <cell r="AC2643" t="str">
            <v>N07842</v>
          </cell>
          <cell r="AD2643">
            <v>142553</v>
          </cell>
          <cell r="AE2643" t="str">
            <v>Core Commercial</v>
          </cell>
          <cell r="AF2643" t="str">
            <v>Retail</v>
          </cell>
        </row>
        <row r="2644">
          <cell r="T2644">
            <v>986401612</v>
          </cell>
          <cell r="U2644" t="str">
            <v>Fortune Brands Home and Security, Inc.</v>
          </cell>
          <cell r="V2644">
            <v>142998</v>
          </cell>
          <cell r="W2644" t="str">
            <v>Fortune Brands Home and Security, Inc.</v>
          </cell>
          <cell r="X2644" t="str">
            <v>Existing Principal</v>
          </cell>
          <cell r="Y2644" t="str">
            <v>Public - Do Not Score</v>
          </cell>
          <cell r="Z2644" t="str">
            <v>LUMBER &amp; FORESTRY</v>
          </cell>
          <cell r="AA2644" t="str">
            <v>United States</v>
          </cell>
          <cell r="AB2644">
            <v>142998</v>
          </cell>
          <cell r="AC2644" t="str">
            <v>N21993</v>
          </cell>
          <cell r="AD2644">
            <v>142998</v>
          </cell>
          <cell r="AE2644" t="str">
            <v>Core Commercial</v>
          </cell>
          <cell r="AF2644" t="str">
            <v>Packaging Container &amp; Forest Products</v>
          </cell>
        </row>
        <row r="2645">
          <cell r="T2645">
            <v>733784211</v>
          </cell>
          <cell r="U2645" t="str">
            <v>SunCoke Energy Inc.</v>
          </cell>
          <cell r="V2645">
            <v>151471</v>
          </cell>
          <cell r="W2645" t="str">
            <v>SunCoke Energy Inc.</v>
          </cell>
          <cell r="X2645" t="str">
            <v>Existing Principal</v>
          </cell>
          <cell r="Y2645" t="str">
            <v>Public - Do Not Score</v>
          </cell>
          <cell r="Z2645" t="str">
            <v>STEEL &amp; METAL PRODUCTS</v>
          </cell>
          <cell r="AA2645" t="str">
            <v>United States</v>
          </cell>
          <cell r="AB2645">
            <v>151471</v>
          </cell>
          <cell r="AC2645" t="str">
            <v>N21231</v>
          </cell>
          <cell r="AD2645">
            <v>151471</v>
          </cell>
          <cell r="AE2645" t="str">
            <v>Core Commercial</v>
          </cell>
          <cell r="AF2645" t="str">
            <v>Steel &amp; Metals Manufacturing</v>
          </cell>
        </row>
        <row r="2646">
          <cell r="T2646">
            <v>733879711</v>
          </cell>
          <cell r="U2646" t="str">
            <v>Transcontinental Realty Investors, Inc.</v>
          </cell>
          <cell r="V2646">
            <v>151714</v>
          </cell>
          <cell r="W2646" t="str">
            <v>Transcontinental Realty Investors, Inc.</v>
          </cell>
          <cell r="X2646" t="str">
            <v>Existing Principal</v>
          </cell>
          <cell r="Y2646" t="str">
            <v>Public - Do Not Score</v>
          </cell>
          <cell r="Z2646" t="str">
            <v>REAL ESTATE</v>
          </cell>
          <cell r="AA2646" t="str">
            <v>United States</v>
          </cell>
          <cell r="AB2646">
            <v>151714</v>
          </cell>
          <cell r="AC2646">
            <v>479528</v>
          </cell>
          <cell r="AD2646">
            <v>151714</v>
          </cell>
          <cell r="AE2646" t="str">
            <v>Core Commercial</v>
          </cell>
        </row>
        <row r="2647">
          <cell r="T2647">
            <v>986416312</v>
          </cell>
          <cell r="U2647" t="str">
            <v>Beam Suntory Inc.</v>
          </cell>
          <cell r="V2647">
            <v>157224</v>
          </cell>
          <cell r="W2647" t="str">
            <v>Beam Suntory Inc.</v>
          </cell>
          <cell r="X2647" t="str">
            <v>Existing Principal</v>
          </cell>
          <cell r="Y2647" t="str">
            <v>Public - Do Not Score</v>
          </cell>
          <cell r="Z2647" t="str">
            <v>FOOD &amp; BEVERAGE</v>
          </cell>
          <cell r="AA2647" t="str">
            <v>United States</v>
          </cell>
          <cell r="AB2647">
            <v>157224</v>
          </cell>
          <cell r="AC2647" t="str">
            <v>W60556</v>
          </cell>
          <cell r="AD2647">
            <v>157224</v>
          </cell>
          <cell r="AE2647" t="str">
            <v>Core Commercial</v>
          </cell>
          <cell r="AF2647" t="str">
            <v>Food Processing &amp; Distribution</v>
          </cell>
        </row>
        <row r="2648">
          <cell r="T2648">
            <v>754219611</v>
          </cell>
          <cell r="U2648" t="str">
            <v>Sasol North America, Inc.</v>
          </cell>
          <cell r="V2648">
            <v>157417</v>
          </cell>
          <cell r="W2648" t="str">
            <v>Sasol North America Inc.</v>
          </cell>
          <cell r="X2648" t="str">
            <v>Existing Principal</v>
          </cell>
          <cell r="Y2648" t="str">
            <v>Public - Do Not Score</v>
          </cell>
          <cell r="Z2648" t="str">
            <v>CHEMICALS</v>
          </cell>
          <cell r="AA2648" t="str">
            <v>United States</v>
          </cell>
          <cell r="AB2648">
            <v>157417</v>
          </cell>
          <cell r="AC2648" t="str">
            <v>G10208</v>
          </cell>
          <cell r="AD2648">
            <v>157417</v>
          </cell>
          <cell r="AE2648" t="str">
            <v>Core Commercial</v>
          </cell>
          <cell r="AF2648" t="str">
            <v>Chemical Industry</v>
          </cell>
        </row>
        <row r="2649">
          <cell r="T2649">
            <v>935347612</v>
          </cell>
          <cell r="U2649" t="str">
            <v>Xylem Inc.</v>
          </cell>
          <cell r="V2649">
            <v>157980</v>
          </cell>
          <cell r="W2649" t="str">
            <v>Xylem Inc.</v>
          </cell>
          <cell r="X2649" t="str">
            <v>Existing Principal</v>
          </cell>
          <cell r="Y2649" t="str">
            <v>Public - Do Not Score</v>
          </cell>
          <cell r="Z2649" t="str">
            <v>MACHINERY &amp; EQUIPMENT</v>
          </cell>
          <cell r="AA2649" t="str">
            <v>United States</v>
          </cell>
          <cell r="AB2649">
            <v>157980</v>
          </cell>
          <cell r="AC2649" t="str">
            <v>N22113</v>
          </cell>
          <cell r="AD2649">
            <v>157980</v>
          </cell>
          <cell r="AE2649" t="str">
            <v>Core Commercial</v>
          </cell>
          <cell r="AF2649" t="str">
            <v>Machinery &amp; Industrial</v>
          </cell>
        </row>
        <row r="2650">
          <cell r="T2650">
            <v>775315212</v>
          </cell>
          <cell r="U2650" t="str">
            <v>Citizens, Inc.</v>
          </cell>
          <cell r="V2650">
            <v>158119</v>
          </cell>
          <cell r="W2650" t="str">
            <v>Citizens, Inc.</v>
          </cell>
          <cell r="X2650" t="str">
            <v>Existing Principal</v>
          </cell>
          <cell r="Y2650" t="str">
            <v>Public - Do Not Score</v>
          </cell>
          <cell r="Z2650" t="str">
            <v>INSURANCE - LIFE</v>
          </cell>
          <cell r="AA2650" t="str">
            <v>United States</v>
          </cell>
          <cell r="AB2650">
            <v>158119</v>
          </cell>
          <cell r="AC2650">
            <v>174740</v>
          </cell>
          <cell r="AD2650">
            <v>158119</v>
          </cell>
          <cell r="AE2650" t="str">
            <v>Core Commercial</v>
          </cell>
          <cell r="AF2650" t="str">
            <v>Insurance &amp; Financial Services</v>
          </cell>
        </row>
        <row r="2651">
          <cell r="T2651">
            <v>986422712</v>
          </cell>
          <cell r="U2651" t="str">
            <v>Alimentation Couche-Tard</v>
          </cell>
          <cell r="V2651">
            <v>159671</v>
          </cell>
          <cell r="W2651" t="str">
            <v>Alimentation Couche-Tard</v>
          </cell>
          <cell r="X2651" t="str">
            <v>Existing Principal</v>
          </cell>
          <cell r="Y2651" t="str">
            <v>Public - Do Not Score</v>
          </cell>
          <cell r="Z2651" t="str">
            <v>FOOD &amp; BEVERAGE RETL/WHSL</v>
          </cell>
          <cell r="AA2651" t="str">
            <v>Canada</v>
          </cell>
          <cell r="AB2651">
            <v>159671</v>
          </cell>
          <cell r="AC2651" t="str">
            <v>N03299</v>
          </cell>
          <cell r="AD2651">
            <v>159671</v>
          </cell>
          <cell r="AE2651" t="str">
            <v>Core Commercial</v>
          </cell>
          <cell r="AF2651" t="str">
            <v>Beverage Industry</v>
          </cell>
        </row>
        <row r="2652">
          <cell r="T2652">
            <v>55403821</v>
          </cell>
          <cell r="U2652" t="str">
            <v>Entergy Gulf States Louisiana, L.L.C.</v>
          </cell>
          <cell r="V2652">
            <v>130709</v>
          </cell>
          <cell r="W2652" t="str">
            <v>Entergy Gulf States Louisiana, LLC</v>
          </cell>
          <cell r="X2652" t="str">
            <v>Existing Principal</v>
          </cell>
          <cell r="Y2652" t="str">
            <v>Public - Do Not Score</v>
          </cell>
          <cell r="Z2652" t="str">
            <v>UTILITIES, ELECTRIC</v>
          </cell>
          <cell r="AA2652" t="str">
            <v>United States</v>
          </cell>
          <cell r="AB2652" t="str">
            <v>154 and 98893 and 130669 and 130709 and 130668</v>
          </cell>
          <cell r="AC2652">
            <v>595832</v>
          </cell>
          <cell r="AD2652" t="str">
            <v>154 and 98893 and 130669 and 130709 and 130668</v>
          </cell>
          <cell r="AE2652" t="str">
            <v>Core Commercial</v>
          </cell>
          <cell r="AF2652" t="str">
            <v>Electric, Gas &amp; Water Utilities</v>
          </cell>
        </row>
        <row r="2653">
          <cell r="T2653">
            <v>986424512</v>
          </cell>
          <cell r="U2653" t="str">
            <v>Phillips 66</v>
          </cell>
          <cell r="V2653">
            <v>160640</v>
          </cell>
          <cell r="W2653" t="str">
            <v>Phillips 66</v>
          </cell>
          <cell r="X2653" t="str">
            <v>Existing Principal</v>
          </cell>
          <cell r="Y2653" t="str">
            <v>Public - Do Not Score</v>
          </cell>
          <cell r="Z2653" t="str">
            <v>OIL REFINING</v>
          </cell>
          <cell r="AA2653" t="str">
            <v>United States</v>
          </cell>
          <cell r="AB2653">
            <v>160640</v>
          </cell>
          <cell r="AC2653" t="str">
            <v>N22857</v>
          </cell>
          <cell r="AD2653">
            <v>160640</v>
          </cell>
          <cell r="AE2653" t="str">
            <v>Core Commercial</v>
          </cell>
          <cell r="AF2653" t="str">
            <v>Oil, Gas &amp; Coal Expl/Prod</v>
          </cell>
        </row>
        <row r="2654">
          <cell r="T2654">
            <v>963811211</v>
          </cell>
          <cell r="U2654" t="str">
            <v>Arkansas Best Corporation</v>
          </cell>
          <cell r="V2654">
            <v>160936</v>
          </cell>
          <cell r="W2654" t="str">
            <v>ArcBest Corporation</v>
          </cell>
          <cell r="X2654" t="str">
            <v>Existing Principal</v>
          </cell>
          <cell r="Y2654" t="str">
            <v>Public - Do Not Score</v>
          </cell>
          <cell r="Z2654" t="str">
            <v>TRUCKING</v>
          </cell>
          <cell r="AA2654" t="str">
            <v>United States</v>
          </cell>
          <cell r="AB2654">
            <v>160936</v>
          </cell>
          <cell r="AC2654">
            <v>40789</v>
          </cell>
          <cell r="AD2654">
            <v>160936</v>
          </cell>
          <cell r="AE2654" t="str">
            <v>Core Commercial</v>
          </cell>
          <cell r="AF2654" t="str">
            <v>Rail, Trucking &amp; Transport Services</v>
          </cell>
        </row>
        <row r="2655">
          <cell r="T2655">
            <v>965315012</v>
          </cell>
          <cell r="U2655" t="str">
            <v>Ecolab Inc.</v>
          </cell>
          <cell r="V2655">
            <v>161180</v>
          </cell>
          <cell r="W2655" t="str">
            <v>Ecolab Inc.</v>
          </cell>
          <cell r="X2655" t="str">
            <v>Existing Principal</v>
          </cell>
          <cell r="Y2655" t="str">
            <v>Public - Do Not Score</v>
          </cell>
          <cell r="Z2655" t="str">
            <v>CONSUMER PRODUCTS</v>
          </cell>
          <cell r="AA2655" t="str">
            <v>United States</v>
          </cell>
          <cell r="AB2655">
            <v>161180</v>
          </cell>
          <cell r="AC2655">
            <v>278865</v>
          </cell>
          <cell r="AD2655">
            <v>161180</v>
          </cell>
          <cell r="AE2655" t="str">
            <v>Core Commercial</v>
          </cell>
          <cell r="AF2655" t="str">
            <v>Retail</v>
          </cell>
        </row>
        <row r="2656">
          <cell r="T2656">
            <v>295562221</v>
          </cell>
          <cell r="U2656" t="str">
            <v>Rush Enterprises Inc.</v>
          </cell>
          <cell r="V2656">
            <v>162147</v>
          </cell>
          <cell r="W2656" t="str">
            <v>Rush Enterprises Inc.</v>
          </cell>
          <cell r="X2656" t="str">
            <v>Existing Principal</v>
          </cell>
          <cell r="Y2656" t="str">
            <v>Public - Do Not Score</v>
          </cell>
          <cell r="Z2656" t="str">
            <v>CONSUMER DURABLES RETL/WHSL</v>
          </cell>
          <cell r="AA2656" t="str">
            <v>United States</v>
          </cell>
          <cell r="AB2656">
            <v>162147</v>
          </cell>
          <cell r="AC2656" t="str">
            <v>N02525</v>
          </cell>
          <cell r="AD2656">
            <v>162147</v>
          </cell>
          <cell r="AE2656" t="str">
            <v>Core Commercial</v>
          </cell>
          <cell r="AF2656" t="str">
            <v>Retail</v>
          </cell>
        </row>
        <row r="2657">
          <cell r="T2657">
            <v>986427112</v>
          </cell>
          <cell r="U2657" t="str">
            <v>EQT Midstream Partners, LP</v>
          </cell>
          <cell r="V2657">
            <v>162400</v>
          </cell>
          <cell r="W2657" t="str">
            <v>EQM Midstream Partners, LP</v>
          </cell>
          <cell r="X2657" t="str">
            <v>Existing Principal</v>
          </cell>
          <cell r="Y2657" t="str">
            <v>Public - Do Not Score</v>
          </cell>
          <cell r="Z2657" t="str">
            <v>OIL REFINING</v>
          </cell>
          <cell r="AA2657" t="str">
            <v>United States</v>
          </cell>
          <cell r="AB2657">
            <v>162400</v>
          </cell>
          <cell r="AC2657" t="str">
            <v>N22769</v>
          </cell>
          <cell r="AD2657">
            <v>162400</v>
          </cell>
          <cell r="AE2657" t="str">
            <v>Core Commercial</v>
          </cell>
          <cell r="AF2657" t="str">
            <v>Electric, Gas &amp; Water Utilities</v>
          </cell>
        </row>
        <row r="2658">
          <cell r="T2658">
            <v>545447621</v>
          </cell>
          <cell r="U2658" t="str">
            <v>Detroit Entertainment, L.L.C.</v>
          </cell>
          <cell r="V2658">
            <v>163940</v>
          </cell>
          <cell r="W2658" t="str">
            <v>Detroit Entertainment, L.L.C.</v>
          </cell>
          <cell r="X2658" t="str">
            <v>Existing Principal</v>
          </cell>
          <cell r="Y2658" t="str">
            <v>Public - Do Not Score</v>
          </cell>
          <cell r="Z2658" t="str">
            <v>ENTERTAINMENT &amp; LEISURE</v>
          </cell>
          <cell r="AA2658" t="str">
            <v>United States</v>
          </cell>
          <cell r="AB2658">
            <v>163940</v>
          </cell>
          <cell r="AC2658" t="str">
            <v>None - Private</v>
          </cell>
          <cell r="AD2658">
            <v>163940</v>
          </cell>
          <cell r="AE2658" t="str">
            <v>Core Commercial</v>
          </cell>
          <cell r="AF2658" t="str">
            <v>Hospitality &amp; Gaming</v>
          </cell>
        </row>
        <row r="2659">
          <cell r="T2659">
            <v>676712922</v>
          </cell>
          <cell r="U2659" t="str">
            <v>Green Mountain Coffee Roaster, Inc., a Delaware Corporation</v>
          </cell>
          <cell r="V2659">
            <v>164182</v>
          </cell>
          <cell r="W2659" t="str">
            <v>Green Mountain Coffee Roasters, Inc.</v>
          </cell>
          <cell r="X2659" t="str">
            <v>Existing Principal</v>
          </cell>
          <cell r="Y2659" t="str">
            <v>Public - Do Not Score</v>
          </cell>
          <cell r="Z2659" t="str">
            <v>FOOD &amp; BEVERAGE</v>
          </cell>
          <cell r="AA2659" t="str">
            <v>United States</v>
          </cell>
          <cell r="AB2659">
            <v>164182</v>
          </cell>
          <cell r="AC2659">
            <v>393122</v>
          </cell>
          <cell r="AD2659">
            <v>164182</v>
          </cell>
          <cell r="AE2659" t="str">
            <v>Core Commercial</v>
          </cell>
        </row>
        <row r="2660">
          <cell r="T2660">
            <v>755461921</v>
          </cell>
          <cell r="U2660" t="str">
            <v>TGS</v>
          </cell>
          <cell r="V2660">
            <v>164870</v>
          </cell>
          <cell r="W2660" t="str">
            <v>TGS</v>
          </cell>
          <cell r="X2660" t="str">
            <v>Existing Principal</v>
          </cell>
          <cell r="Y2660" t="str">
            <v>Public - Do Not Score</v>
          </cell>
          <cell r="Z2660" t="str">
            <v>MACHINERY &amp; EQUIPMENT</v>
          </cell>
          <cell r="AA2660" t="str">
            <v>Norway</v>
          </cell>
          <cell r="AB2660">
            <v>164870</v>
          </cell>
          <cell r="AC2660" t="str">
            <v>None - Private</v>
          </cell>
          <cell r="AD2660">
            <v>164870</v>
          </cell>
          <cell r="AE2660" t="str">
            <v>Core Commercial</v>
          </cell>
          <cell r="AF2660" t="str">
            <v>Machinery &amp; Industrial</v>
          </cell>
        </row>
        <row r="2661">
          <cell r="T2661">
            <v>55344812</v>
          </cell>
          <cell r="U2661" t="str">
            <v>PLUM CREEK TIMBER COMPANY INCORPORATED</v>
          </cell>
          <cell r="V2661">
            <v>277</v>
          </cell>
          <cell r="W2661" t="str">
            <v>Weyerhaeuser Company</v>
          </cell>
          <cell r="X2661" t="str">
            <v>Existing Principal</v>
          </cell>
          <cell r="Y2661" t="str">
            <v>Public - Do Not Score</v>
          </cell>
          <cell r="Z2661" t="str">
            <v>LUMBER &amp; FORESTRY</v>
          </cell>
          <cell r="AA2661" t="str">
            <v>United States</v>
          </cell>
          <cell r="AB2661" t="str">
            <v>277 and 100132</v>
          </cell>
          <cell r="AC2661" t="str">
            <v>96216A</v>
          </cell>
          <cell r="AD2661" t="str">
            <v>277 and 100132</v>
          </cell>
          <cell r="AE2661" t="str">
            <v>Core Commercial</v>
          </cell>
          <cell r="AF2661" t="str">
            <v>Packaging Container &amp; Forest Products</v>
          </cell>
        </row>
        <row r="2662">
          <cell r="T2662">
            <v>859172732</v>
          </cell>
          <cell r="U2662" t="str">
            <v>Western Digital Corporation</v>
          </cell>
          <cell r="V2662">
            <v>165705</v>
          </cell>
          <cell r="W2662" t="str">
            <v>Western Digital Corporation</v>
          </cell>
          <cell r="X2662" t="str">
            <v>Existing Principal</v>
          </cell>
          <cell r="Y2662" t="str">
            <v>Public - Do Not Score</v>
          </cell>
          <cell r="Z2662" t="str">
            <v>COMPUTER HARDWARE</v>
          </cell>
          <cell r="AA2662" t="str">
            <v>United States</v>
          </cell>
          <cell r="AB2662">
            <v>165705</v>
          </cell>
          <cell r="AC2662">
            <v>958102</v>
          </cell>
          <cell r="AD2662">
            <v>165705</v>
          </cell>
          <cell r="AE2662" t="str">
            <v>Core Commercial</v>
          </cell>
          <cell r="AF2662" t="str">
            <v>Computer Hardware, Software</v>
          </cell>
        </row>
        <row r="2663">
          <cell r="T2663">
            <v>946426512</v>
          </cell>
          <cell r="U2663" t="str">
            <v>Roche Holdings Inc.</v>
          </cell>
          <cell r="V2663">
            <v>166021</v>
          </cell>
          <cell r="W2663" t="str">
            <v>Roche Holdings Inc.</v>
          </cell>
          <cell r="X2663" t="str">
            <v>Existing Principal</v>
          </cell>
          <cell r="Y2663" t="str">
            <v>Public - Do Not Score</v>
          </cell>
          <cell r="Z2663" t="str">
            <v>PHARMACEUTICALS</v>
          </cell>
          <cell r="AA2663" t="str">
            <v>United States</v>
          </cell>
          <cell r="AB2663">
            <v>166021</v>
          </cell>
          <cell r="AC2663" t="str">
            <v>G10647</v>
          </cell>
          <cell r="AD2663">
            <v>166021</v>
          </cell>
          <cell r="AE2663" t="str">
            <v>Core Commercial</v>
          </cell>
          <cell r="AF2663" t="str">
            <v>Drug &amp; Pharmacy Services</v>
          </cell>
        </row>
        <row r="2664">
          <cell r="T2664">
            <v>946427512</v>
          </cell>
          <cell r="U2664" t="str">
            <v>Plains All American Pipeline, L.P.</v>
          </cell>
          <cell r="V2664">
            <v>166436</v>
          </cell>
          <cell r="W2664" t="str">
            <v>Plains All American Pipeline, L.P.</v>
          </cell>
          <cell r="X2664" t="str">
            <v>Existing Principal</v>
          </cell>
          <cell r="Y2664" t="str">
            <v>Public - Do Not Score</v>
          </cell>
          <cell r="Z2664" t="str">
            <v>BUSINESS PRODUCTS WHSL</v>
          </cell>
          <cell r="AA2664" t="str">
            <v>United States</v>
          </cell>
          <cell r="AB2664">
            <v>166436</v>
          </cell>
          <cell r="AC2664" t="str">
            <v>N05166</v>
          </cell>
          <cell r="AD2664">
            <v>166436</v>
          </cell>
          <cell r="AE2664" t="str">
            <v>Core Commercial</v>
          </cell>
          <cell r="AF2664" t="str">
            <v>Retail</v>
          </cell>
        </row>
        <row r="2665">
          <cell r="T2665">
            <v>405482921</v>
          </cell>
          <cell r="U2665" t="str">
            <v>Kindred Healthcare, Inc.</v>
          </cell>
          <cell r="V2665">
            <v>166747</v>
          </cell>
          <cell r="W2665" t="str">
            <v>Kindred Healthcare, Inc.</v>
          </cell>
          <cell r="X2665" t="str">
            <v>Existing Principal</v>
          </cell>
          <cell r="Y2665" t="str">
            <v>Public - Do Not Score</v>
          </cell>
          <cell r="Z2665" t="str">
            <v>MEDICAL SERVICES</v>
          </cell>
          <cell r="AA2665" t="str">
            <v>United States</v>
          </cell>
          <cell r="AB2665">
            <v>166747</v>
          </cell>
          <cell r="AC2665">
            <v>922602</v>
          </cell>
          <cell r="AD2665">
            <v>166747</v>
          </cell>
          <cell r="AE2665" t="str">
            <v>Core Commercial</v>
          </cell>
          <cell r="AF2665" t="str">
            <v>Hospital &amp; Medical Services</v>
          </cell>
        </row>
        <row r="2666">
          <cell r="T2666">
            <v>795507221</v>
          </cell>
          <cell r="U2666" t="str">
            <v>Electronic Arts Inc.</v>
          </cell>
          <cell r="V2666">
            <v>168496</v>
          </cell>
          <cell r="W2666" t="str">
            <v>Electronic Arts, Inc.</v>
          </cell>
          <cell r="X2666" t="str">
            <v>Existing Principal</v>
          </cell>
          <cell r="Y2666" t="str">
            <v>Public - Do Not Score</v>
          </cell>
          <cell r="Z2666" t="str">
            <v>COMPUTER SOFTWARE</v>
          </cell>
          <cell r="AA2666" t="str">
            <v>United States</v>
          </cell>
          <cell r="AB2666">
            <v>168496</v>
          </cell>
          <cell r="AC2666">
            <v>285512</v>
          </cell>
          <cell r="AD2666">
            <v>168496</v>
          </cell>
          <cell r="AE2666" t="str">
            <v>Core Commercial</v>
          </cell>
          <cell r="AF2666" t="str">
            <v>Computer Hardware, Software</v>
          </cell>
        </row>
        <row r="2667">
          <cell r="T2667">
            <v>996366912</v>
          </cell>
          <cell r="U2667" t="str">
            <v>AbbVie Inc.</v>
          </cell>
          <cell r="V2667">
            <v>168557</v>
          </cell>
          <cell r="W2667" t="str">
            <v>AbbVie Inc.</v>
          </cell>
          <cell r="X2667" t="str">
            <v>Existing Principal</v>
          </cell>
          <cell r="Y2667" t="str">
            <v>Public - Do Not Score</v>
          </cell>
          <cell r="Z2667" t="str">
            <v>PHARMACEUTICALS</v>
          </cell>
          <cell r="AA2667" t="str">
            <v>United States</v>
          </cell>
          <cell r="AB2667">
            <v>168557</v>
          </cell>
          <cell r="AC2667" t="str">
            <v>N23445</v>
          </cell>
          <cell r="AD2667">
            <v>168557</v>
          </cell>
          <cell r="AE2667" t="str">
            <v>Core Commercial</v>
          </cell>
          <cell r="AF2667" t="str">
            <v>Drug &amp; Pharmacy Services</v>
          </cell>
        </row>
        <row r="2668">
          <cell r="T2668">
            <v>946431712</v>
          </cell>
          <cell r="U2668" t="str">
            <v>United States Steel Corporation</v>
          </cell>
          <cell r="V2668">
            <v>169175</v>
          </cell>
          <cell r="W2668" t="str">
            <v>United States Steel Corporation</v>
          </cell>
          <cell r="X2668" t="str">
            <v>Existing Principal</v>
          </cell>
          <cell r="Y2668" t="str">
            <v>Public - Do Not Score</v>
          </cell>
          <cell r="Z2668" t="str">
            <v>STEEL &amp; METAL PRODUCTS</v>
          </cell>
          <cell r="AA2668" t="str">
            <v>United States</v>
          </cell>
          <cell r="AB2668">
            <v>169175</v>
          </cell>
          <cell r="AC2668" t="str">
            <v>90337T</v>
          </cell>
          <cell r="AD2668">
            <v>169175</v>
          </cell>
          <cell r="AE2668" t="str">
            <v>Core Commercial</v>
          </cell>
          <cell r="AF2668" t="str">
            <v>Steel &amp; Metals Manufacturing</v>
          </cell>
        </row>
        <row r="2669">
          <cell r="T2669">
            <v>835508421</v>
          </cell>
          <cell r="U2669" t="str">
            <v>LG Electronics USA, Inc.</v>
          </cell>
          <cell r="V2669">
            <v>169307</v>
          </cell>
          <cell r="W2669" t="str">
            <v>LG Electronics U.S.A., Inc.</v>
          </cell>
          <cell r="X2669" t="str">
            <v>Existing Principal</v>
          </cell>
          <cell r="Y2669" t="str">
            <v>Public - Do Not Score</v>
          </cell>
          <cell r="Z2669" t="str">
            <v>ELECTRONIC EQUIPMENT</v>
          </cell>
          <cell r="AA2669" t="str">
            <v>United States</v>
          </cell>
          <cell r="AB2669">
            <v>169307</v>
          </cell>
          <cell r="AC2669" t="str">
            <v>W32029</v>
          </cell>
          <cell r="AD2669">
            <v>169307</v>
          </cell>
          <cell r="AE2669" t="str">
            <v>Core Commercial</v>
          </cell>
          <cell r="AF2669" t="str">
            <v>Electronics &amp; Semiconductor</v>
          </cell>
        </row>
        <row r="2670">
          <cell r="T2670">
            <v>996367512</v>
          </cell>
          <cell r="U2670" t="str">
            <v>Wolverine World Wide, Inc.</v>
          </cell>
          <cell r="V2670">
            <v>169316</v>
          </cell>
          <cell r="W2670" t="str">
            <v>Wolverine World Wide</v>
          </cell>
          <cell r="X2670" t="str">
            <v>Existing Principal</v>
          </cell>
          <cell r="Y2670" t="str">
            <v>Public - Do Not Score</v>
          </cell>
          <cell r="Z2670" t="str">
            <v>APPAREL &amp; SHOES</v>
          </cell>
          <cell r="AA2670" t="str">
            <v>United States</v>
          </cell>
          <cell r="AB2670">
            <v>169316</v>
          </cell>
          <cell r="AC2670">
            <v>978097</v>
          </cell>
          <cell r="AD2670">
            <v>169316</v>
          </cell>
          <cell r="AE2670" t="str">
            <v>Core Commercial</v>
          </cell>
          <cell r="AF2670" t="str">
            <v>Retail</v>
          </cell>
        </row>
        <row r="2671">
          <cell r="T2671">
            <v>455545321</v>
          </cell>
          <cell r="U2671" t="str">
            <v>Saia Motor Freight Line, LLC</v>
          </cell>
          <cell r="V2671">
            <v>169550</v>
          </cell>
          <cell r="W2671" t="str">
            <v>Saia, Inc.</v>
          </cell>
          <cell r="X2671" t="str">
            <v>Existing Principal</v>
          </cell>
          <cell r="Y2671" t="str">
            <v>Public - Do Not Score</v>
          </cell>
          <cell r="Z2671" t="str">
            <v>TRUCKING</v>
          </cell>
          <cell r="AA2671" t="str">
            <v>United States</v>
          </cell>
          <cell r="AB2671">
            <v>169550</v>
          </cell>
          <cell r="AC2671" t="str">
            <v>N09298</v>
          </cell>
          <cell r="AD2671">
            <v>169550</v>
          </cell>
          <cell r="AE2671" t="str">
            <v>Core Commercial</v>
          </cell>
          <cell r="AF2671" t="str">
            <v>Rail, Trucking &amp; Transport Services</v>
          </cell>
        </row>
        <row r="2672">
          <cell r="T2672">
            <v>996369012</v>
          </cell>
          <cell r="U2672" t="str">
            <v>OzForex Pty Limited</v>
          </cell>
          <cell r="V2672">
            <v>170139</v>
          </cell>
          <cell r="W2672" t="str">
            <v>OFX Group Limited</v>
          </cell>
          <cell r="X2672" t="str">
            <v>Existing Principal</v>
          </cell>
          <cell r="Y2672" t="str">
            <v>Public - Do Not Score</v>
          </cell>
          <cell r="Z2672" t="str">
            <v>SECURITY BROKERS &amp; DEALERS</v>
          </cell>
          <cell r="AA2672" t="str">
            <v>Australia</v>
          </cell>
          <cell r="AB2672">
            <v>170139</v>
          </cell>
          <cell r="AC2672" t="str">
            <v>W60744</v>
          </cell>
          <cell r="AD2672">
            <v>170139</v>
          </cell>
          <cell r="AE2672" t="str">
            <v>Core Commercial</v>
          </cell>
          <cell r="AF2672" t="str">
            <v>Insurance &amp; Financial Services</v>
          </cell>
        </row>
        <row r="2673">
          <cell r="T2673">
            <v>329159732</v>
          </cell>
          <cell r="U2673" t="str">
            <v>Golden Entertainment, Inc.</v>
          </cell>
          <cell r="V2673">
            <v>170346</v>
          </cell>
          <cell r="W2673" t="str">
            <v>Golden Entertainment, Inc.</v>
          </cell>
          <cell r="X2673" t="str">
            <v>Existing Principal</v>
          </cell>
          <cell r="Y2673" t="str">
            <v>Public - Do Not Score</v>
          </cell>
          <cell r="Z2673" t="str">
            <v>ENTERTAINMENT &amp; LEISURE</v>
          </cell>
          <cell r="AA2673" t="str">
            <v>United States</v>
          </cell>
          <cell r="AB2673">
            <v>170346</v>
          </cell>
          <cell r="AC2673" t="str">
            <v>N05193</v>
          </cell>
          <cell r="AD2673">
            <v>170346</v>
          </cell>
          <cell r="AE2673" t="str">
            <v>Core Commercial</v>
          </cell>
          <cell r="AF2673" t="str">
            <v>Hospitality &amp; Gaming</v>
          </cell>
        </row>
        <row r="2674">
          <cell r="T2674">
            <v>266475412</v>
          </cell>
          <cell r="U2674" t="str">
            <v>L'Air Liquide SA</v>
          </cell>
          <cell r="V2674">
            <v>46790</v>
          </cell>
          <cell r="W2674" t="str">
            <v>American Air Liquide, Inc.</v>
          </cell>
          <cell r="X2674" t="str">
            <v>Existing Principal</v>
          </cell>
          <cell r="Y2674" t="str">
            <v>Public - Do Not Score</v>
          </cell>
          <cell r="Z2674" t="str">
            <v>CHEMICALS</v>
          </cell>
          <cell r="AA2674" t="str">
            <v>France</v>
          </cell>
          <cell r="AB2674" t="str">
            <v>46790 and 120062</v>
          </cell>
          <cell r="AC2674" t="str">
            <v>G10580</v>
          </cell>
          <cell r="AD2674" t="str">
            <v>46790 and 120062</v>
          </cell>
          <cell r="AE2674" t="str">
            <v>Core Commercial</v>
          </cell>
          <cell r="AF2674" t="str">
            <v>Chemical Industry</v>
          </cell>
        </row>
        <row r="2675">
          <cell r="T2675">
            <v>155265021</v>
          </cell>
          <cell r="U2675" t="str">
            <v>T-Mobile USA, Inc.</v>
          </cell>
          <cell r="V2675">
            <v>74659</v>
          </cell>
          <cell r="W2675" t="str">
            <v>T-Mobile US, Inc.</v>
          </cell>
          <cell r="X2675" t="str">
            <v>Existing Principal</v>
          </cell>
          <cell r="Y2675" t="str">
            <v>Public - Do Not Score</v>
          </cell>
          <cell r="Z2675" t="str">
            <v>TELEPHONE</v>
          </cell>
          <cell r="AA2675" t="str">
            <v>United States</v>
          </cell>
          <cell r="AB2675" t="str">
            <v>74659 and 100174</v>
          </cell>
          <cell r="AC2675" t="str">
            <v>N23924</v>
          </cell>
          <cell r="AD2675" t="str">
            <v>74659 and 100174</v>
          </cell>
          <cell r="AE2675" t="str">
            <v>Core Commercial</v>
          </cell>
          <cell r="AF2675" t="str">
            <v>Telecom Equipment &amp; Utility Services</v>
          </cell>
        </row>
        <row r="2676">
          <cell r="T2676">
            <v>665358112</v>
          </cell>
          <cell r="U2676" t="str">
            <v>Citigroup Inc.</v>
          </cell>
          <cell r="V2676">
            <v>98257</v>
          </cell>
          <cell r="W2676" t="str">
            <v>CITIGROUP INC.</v>
          </cell>
          <cell r="X2676" t="str">
            <v>Existing Principal</v>
          </cell>
          <cell r="Y2676" t="str">
            <v>Public - Do Not Score</v>
          </cell>
          <cell r="Z2676" t="str">
            <v>FINANCE NEC</v>
          </cell>
          <cell r="AA2676" t="str">
            <v>United States</v>
          </cell>
          <cell r="AB2676" t="str">
            <v>98257 and 120079</v>
          </cell>
          <cell r="AC2676">
            <v>741589</v>
          </cell>
          <cell r="AD2676" t="str">
            <v>98257 and 120079</v>
          </cell>
          <cell r="AE2676" t="str">
            <v>Core Commercial</v>
          </cell>
          <cell r="AF2676" t="str">
            <v>Insurance &amp; Financial Services</v>
          </cell>
        </row>
        <row r="2677">
          <cell r="T2677">
            <v>996371412</v>
          </cell>
          <cell r="U2677" t="str">
            <v>Shaw Industries Group, Inc.</v>
          </cell>
          <cell r="V2677">
            <v>172125</v>
          </cell>
          <cell r="W2677" t="str">
            <v>Shaw Industries Group, Inc.</v>
          </cell>
          <cell r="X2677" t="str">
            <v>Existing Principal</v>
          </cell>
          <cell r="Y2677" t="str">
            <v>Public - Do Not Score</v>
          </cell>
          <cell r="Z2677" t="str">
            <v>BUSINESS PRODUCTS WHSL</v>
          </cell>
          <cell r="AA2677" t="str">
            <v>United States</v>
          </cell>
          <cell r="AB2677">
            <v>172125</v>
          </cell>
          <cell r="AC2677">
            <v>84670</v>
          </cell>
          <cell r="AD2677">
            <v>172125</v>
          </cell>
          <cell r="AE2677" t="str">
            <v>Core Commercial</v>
          </cell>
          <cell r="AF2677" t="str">
            <v>Machinery &amp; Industrial</v>
          </cell>
        </row>
        <row r="2678">
          <cell r="T2678">
            <v>875663321</v>
          </cell>
          <cell r="U2678" t="str">
            <v>Allnex USA Inc.</v>
          </cell>
          <cell r="V2678">
            <v>173169</v>
          </cell>
          <cell r="W2678" t="str">
            <v>Allnex USA Inc.</v>
          </cell>
          <cell r="X2678" t="str">
            <v>Existing Principal</v>
          </cell>
          <cell r="Y2678" t="str">
            <v>Public - Do Not Score</v>
          </cell>
          <cell r="Z2678" t="str">
            <v>CHEMICALS</v>
          </cell>
          <cell r="AA2678" t="str">
            <v>United States</v>
          </cell>
          <cell r="AB2678">
            <v>173169</v>
          </cell>
          <cell r="AC2678" t="str">
            <v>None - Private</v>
          </cell>
          <cell r="AD2678">
            <v>173169</v>
          </cell>
          <cell r="AE2678" t="str">
            <v>Core Commercial</v>
          </cell>
          <cell r="AF2678" t="str">
            <v>Chemical Industry</v>
          </cell>
        </row>
        <row r="2679">
          <cell r="T2679">
            <v>996374612</v>
          </cell>
          <cell r="U2679" t="str">
            <v>AutoZone, Inc.</v>
          </cell>
          <cell r="V2679">
            <v>173430</v>
          </cell>
          <cell r="W2679" t="str">
            <v>AutoZone, Inc.</v>
          </cell>
          <cell r="X2679" t="str">
            <v>Existing Principal</v>
          </cell>
          <cell r="Y2679" t="str">
            <v>Public - Do Not Score</v>
          </cell>
          <cell r="Z2679" t="str">
            <v>CONSUMER PRODUCTS RETL/WHSL</v>
          </cell>
          <cell r="AA2679" t="str">
            <v>United States</v>
          </cell>
          <cell r="AB2679">
            <v>173430</v>
          </cell>
          <cell r="AC2679">
            <v>53332</v>
          </cell>
          <cell r="AD2679">
            <v>173430</v>
          </cell>
          <cell r="AE2679" t="str">
            <v>Core Commercial</v>
          </cell>
          <cell r="AF2679" t="str">
            <v>Retail</v>
          </cell>
        </row>
        <row r="2680">
          <cell r="T2680">
            <v>355571321</v>
          </cell>
          <cell r="U2680" t="str">
            <v>Capstone Mining Corporation</v>
          </cell>
          <cell r="V2680">
            <v>174777</v>
          </cell>
          <cell r="W2680" t="str">
            <v>Capstone Mining Corp.</v>
          </cell>
          <cell r="X2680" t="str">
            <v>Existing Principal</v>
          </cell>
          <cell r="Y2680" t="str">
            <v>Public - Do Not Score</v>
          </cell>
          <cell r="Z2680" t="str">
            <v>MINING</v>
          </cell>
          <cell r="AA2680" t="str">
            <v>Canada</v>
          </cell>
          <cell r="AB2680" t="str">
            <v>CAN1127</v>
          </cell>
          <cell r="AC2680" t="str">
            <v>N12557</v>
          </cell>
          <cell r="AD2680">
            <v>174777</v>
          </cell>
          <cell r="AE2680" t="str">
            <v>Core Commercial</v>
          </cell>
          <cell r="AF2680" t="str">
            <v>Metals &amp; Mining Industry</v>
          </cell>
        </row>
        <row r="2681">
          <cell r="T2681">
            <v>646390612</v>
          </cell>
          <cell r="U2681" t="str">
            <v>Zoetis, Inc.</v>
          </cell>
          <cell r="V2681">
            <v>174990</v>
          </cell>
          <cell r="W2681" t="str">
            <v>Zoetis Inc.</v>
          </cell>
          <cell r="X2681" t="str">
            <v>Existing Principal</v>
          </cell>
          <cell r="Y2681" t="str">
            <v>Public - Do Not Score</v>
          </cell>
          <cell r="Z2681" t="str">
            <v>PHARMACEUTICALS</v>
          </cell>
          <cell r="AA2681" t="str">
            <v>United States</v>
          </cell>
          <cell r="AB2681">
            <v>174990</v>
          </cell>
          <cell r="AC2681" t="str">
            <v>N23172</v>
          </cell>
          <cell r="AD2681">
            <v>174990</v>
          </cell>
          <cell r="AE2681" t="str">
            <v>Core Commercial</v>
          </cell>
          <cell r="AF2681" t="str">
            <v>Drug &amp; Pharmacy Services</v>
          </cell>
        </row>
        <row r="2682">
          <cell r="T2682">
            <v>255584321</v>
          </cell>
          <cell r="U2682" t="str">
            <v>Cerner Corporation</v>
          </cell>
          <cell r="V2682">
            <v>175195</v>
          </cell>
          <cell r="W2682" t="str">
            <v>Cerner Corporation</v>
          </cell>
          <cell r="X2682" t="str">
            <v>Existing Principal</v>
          </cell>
          <cell r="Y2682" t="str">
            <v>Public - Do Not Score</v>
          </cell>
          <cell r="Z2682" t="str">
            <v>BUSINESS SERVICES</v>
          </cell>
          <cell r="AA2682" t="str">
            <v>United States</v>
          </cell>
          <cell r="AB2682">
            <v>175195</v>
          </cell>
          <cell r="AC2682">
            <v>156782</v>
          </cell>
          <cell r="AD2682">
            <v>175195</v>
          </cell>
          <cell r="AE2682" t="str">
            <v>Core Commercial</v>
          </cell>
          <cell r="AF2682" t="str">
            <v>Business Services</v>
          </cell>
        </row>
        <row r="2683">
          <cell r="T2683">
            <v>135649021</v>
          </cell>
          <cell r="U2683" t="str">
            <v>Deere &amp; Company</v>
          </cell>
          <cell r="V2683">
            <v>175205</v>
          </cell>
          <cell r="W2683" t="str">
            <v>Deere &amp; Company</v>
          </cell>
          <cell r="X2683" t="str">
            <v>Existing Principal</v>
          </cell>
          <cell r="Y2683" t="str">
            <v>Public - Do Not Score</v>
          </cell>
          <cell r="Z2683" t="str">
            <v>MACHINERY &amp; EQUIPMENT</v>
          </cell>
          <cell r="AA2683" t="str">
            <v>United States</v>
          </cell>
          <cell r="AB2683">
            <v>175205</v>
          </cell>
          <cell r="AC2683" t="str">
            <v>24419A</v>
          </cell>
          <cell r="AD2683">
            <v>175205</v>
          </cell>
          <cell r="AE2683" t="str">
            <v>Core Commercial</v>
          </cell>
          <cell r="AF2683" t="str">
            <v>Machinery &amp; Industrial</v>
          </cell>
        </row>
        <row r="2684">
          <cell r="T2684">
            <v>741067491</v>
          </cell>
          <cell r="U2684" t="str">
            <v>Ricoh Americas Corporation</v>
          </cell>
          <cell r="V2684">
            <v>54697</v>
          </cell>
          <cell r="W2684" t="str">
            <v>Ricoh Americas Holdings (FKA: IKON Office Solutions, Inc.)</v>
          </cell>
          <cell r="X2684" t="str">
            <v>Existing Principal</v>
          </cell>
          <cell r="Y2684" t="str">
            <v>Public - Do Not Score</v>
          </cell>
          <cell r="Z2684" t="str">
            <v>BUSINESS PRODUCTS WHSL</v>
          </cell>
          <cell r="AA2684" t="str">
            <v>United States</v>
          </cell>
          <cell r="AB2684" t="str">
            <v>98304 and 54697</v>
          </cell>
          <cell r="AC2684" t="str">
            <v>01378A</v>
          </cell>
          <cell r="AD2684" t="str">
            <v>98304 and 54697</v>
          </cell>
          <cell r="AE2684" t="str">
            <v>Core Commercial</v>
          </cell>
          <cell r="AF2684" t="str">
            <v>Retail</v>
          </cell>
        </row>
        <row r="2685">
          <cell r="T2685">
            <v>495583021</v>
          </cell>
          <cell r="U2685" t="str">
            <v>Freeport-McMoRan Oil &amp; Gas LLC</v>
          </cell>
          <cell r="V2685">
            <v>90</v>
          </cell>
          <cell r="W2685" t="str">
            <v>Freeport-McMoRan Copper &amp; Gold, Inc.</v>
          </cell>
          <cell r="X2685" t="str">
            <v>Existing Principal</v>
          </cell>
          <cell r="Y2685" t="str">
            <v>Public - Do Not Score</v>
          </cell>
          <cell r="Z2685" t="str">
            <v>MINING</v>
          </cell>
          <cell r="AA2685" t="str">
            <v>United States</v>
          </cell>
          <cell r="AB2685" t="str">
            <v>98369 and 90 and 176832</v>
          </cell>
          <cell r="AC2685" t="str">
            <v>35671D</v>
          </cell>
          <cell r="AD2685" t="str">
            <v>98369 and 90 and 176832</v>
          </cell>
          <cell r="AE2685" t="str">
            <v>Core Commercial</v>
          </cell>
          <cell r="AF2685" t="str">
            <v>Metals &amp; Mining Industry</v>
          </cell>
        </row>
        <row r="2686">
          <cell r="T2686">
            <v>5681821</v>
          </cell>
          <cell r="U2686" t="str">
            <v>Elecnor, S.A.</v>
          </cell>
          <cell r="V2686">
            <v>175386</v>
          </cell>
          <cell r="W2686" t="str">
            <v>Elecnor S.A.</v>
          </cell>
          <cell r="X2686" t="str">
            <v>Existing Principal</v>
          </cell>
          <cell r="Y2686" t="str">
            <v>Public - Do Not Score</v>
          </cell>
          <cell r="Z2686" t="str">
            <v>CONSTRUCTION</v>
          </cell>
          <cell r="AA2686" t="str">
            <v>Spain</v>
          </cell>
          <cell r="AB2686">
            <v>175386</v>
          </cell>
          <cell r="AC2686" t="str">
            <v>W20153</v>
          </cell>
          <cell r="AD2686">
            <v>175386</v>
          </cell>
          <cell r="AE2686" t="str">
            <v>Specialty Contract</v>
          </cell>
          <cell r="AF2686" t="str">
            <v>Engineering &amp; Construction</v>
          </cell>
        </row>
        <row r="2687">
          <cell r="T2687">
            <v>805019621</v>
          </cell>
          <cell r="U2687" t="str">
            <v>G &amp; K SERVICES INC</v>
          </cell>
          <cell r="V2687">
            <v>99072</v>
          </cell>
          <cell r="W2687" t="str">
            <v>CINTAS CORPORATION</v>
          </cell>
          <cell r="X2687" t="str">
            <v>Existing Principal</v>
          </cell>
          <cell r="Y2687" t="str">
            <v>Public - Do Not Score</v>
          </cell>
          <cell r="Z2687" t="str">
            <v>APPAREL &amp; SHOES</v>
          </cell>
          <cell r="AA2687" t="str">
            <v>United States</v>
          </cell>
          <cell r="AB2687" t="str">
            <v>99072 and 159272</v>
          </cell>
          <cell r="AC2687">
            <v>172908</v>
          </cell>
          <cell r="AD2687" t="str">
            <v>99072 and 159272</v>
          </cell>
          <cell r="AE2687" t="str">
            <v>Core Commercial</v>
          </cell>
          <cell r="AF2687" t="str">
            <v>Retail</v>
          </cell>
        </row>
        <row r="2688">
          <cell r="T2688">
            <v>659286232</v>
          </cell>
          <cell r="U2688" t="str">
            <v>Elecnor, S.A.</v>
          </cell>
          <cell r="V2688">
            <v>196773</v>
          </cell>
          <cell r="W2688" t="str">
            <v>Elecnor, S.A.</v>
          </cell>
          <cell r="X2688" t="str">
            <v>Existing Principal</v>
          </cell>
          <cell r="Y2688" t="str">
            <v>Public - Do Not Score</v>
          </cell>
          <cell r="Z2688" t="str">
            <v>CONSTRUCTION</v>
          </cell>
          <cell r="AA2688" t="str">
            <v>Spain</v>
          </cell>
          <cell r="AB2688">
            <v>175386</v>
          </cell>
          <cell r="AC2688" t="str">
            <v>W20153</v>
          </cell>
          <cell r="AD2688">
            <v>175386</v>
          </cell>
          <cell r="AE2688" t="str">
            <v>Specialty Commercial</v>
          </cell>
          <cell r="AF2688" t="str">
            <v>Engineering &amp; Construction</v>
          </cell>
        </row>
        <row r="2689">
          <cell r="T2689">
            <v>996379012</v>
          </cell>
          <cell r="U2689" t="str">
            <v>National Oilwell Varco</v>
          </cell>
          <cell r="V2689">
            <v>175496</v>
          </cell>
          <cell r="W2689" t="str">
            <v>National Oilwell Varco</v>
          </cell>
          <cell r="X2689" t="str">
            <v>Existing Principal</v>
          </cell>
          <cell r="Y2689" t="str">
            <v>Public - Do Not Score</v>
          </cell>
          <cell r="Z2689" t="str">
            <v>MACHINERY &amp; EQUIPMENT</v>
          </cell>
          <cell r="AA2689" t="str">
            <v>United States</v>
          </cell>
          <cell r="AB2689">
            <v>175496</v>
          </cell>
          <cell r="AC2689" t="str">
            <v>N02679</v>
          </cell>
          <cell r="AD2689">
            <v>175496</v>
          </cell>
          <cell r="AE2689" t="str">
            <v>Core Commercial</v>
          </cell>
          <cell r="AF2689" t="str">
            <v>Machinery &amp; Industrial</v>
          </cell>
        </row>
        <row r="2690">
          <cell r="T2690">
            <v>996379312</v>
          </cell>
          <cell r="U2690" t="str">
            <v>JFE Holdings, Inc.</v>
          </cell>
          <cell r="V2690">
            <v>175815</v>
          </cell>
          <cell r="W2690" t="str">
            <v>JFE Holdings, Inc.</v>
          </cell>
          <cell r="X2690" t="str">
            <v>Existing Principal</v>
          </cell>
          <cell r="Y2690" t="str">
            <v>Public - Do Not Score</v>
          </cell>
          <cell r="Z2690" t="str">
            <v>STEEL &amp; METAL PRODUCTS</v>
          </cell>
          <cell r="AA2690" t="str">
            <v>Japan</v>
          </cell>
          <cell r="AB2690">
            <v>175815</v>
          </cell>
          <cell r="AC2690" t="str">
            <v>W31742</v>
          </cell>
          <cell r="AD2690">
            <v>175815</v>
          </cell>
          <cell r="AE2690" t="str">
            <v>Specialty Contract</v>
          </cell>
        </row>
        <row r="2691">
          <cell r="T2691">
            <v>4979721</v>
          </cell>
          <cell r="U2691" t="str">
            <v>Murphy Oil USA, Inc.</v>
          </cell>
          <cell r="V2691">
            <v>176934</v>
          </cell>
          <cell r="W2691" t="str">
            <v>Murphy USA Inc.</v>
          </cell>
          <cell r="X2691" t="str">
            <v>Existing Principal</v>
          </cell>
          <cell r="Y2691" t="str">
            <v>Public - Do Not Score</v>
          </cell>
          <cell r="Z2691" t="str">
            <v>CONSUMER DURABLES RETL/WHSL</v>
          </cell>
          <cell r="AA2691" t="str">
            <v>United States</v>
          </cell>
          <cell r="AB2691">
            <v>176934</v>
          </cell>
          <cell r="AC2691" t="str">
            <v>N24258</v>
          </cell>
          <cell r="AD2691">
            <v>176934</v>
          </cell>
          <cell r="AE2691" t="str">
            <v>Core Commercial</v>
          </cell>
          <cell r="AF2691" t="str">
            <v>Retail</v>
          </cell>
        </row>
        <row r="2692">
          <cell r="T2692">
            <v>956422012</v>
          </cell>
          <cell r="U2692" t="str">
            <v>Charter Communications, Inc.</v>
          </cell>
          <cell r="V2692">
            <v>178243</v>
          </cell>
          <cell r="W2692" t="str">
            <v>Charter Communications, Inc.</v>
          </cell>
          <cell r="X2692" t="str">
            <v>Existing Principal</v>
          </cell>
          <cell r="Y2692" t="str">
            <v>Public - Do Not Score</v>
          </cell>
          <cell r="Z2692" t="str">
            <v>CABLE TV</v>
          </cell>
          <cell r="AA2692" t="str">
            <v>United States</v>
          </cell>
          <cell r="AB2692">
            <v>178243</v>
          </cell>
          <cell r="AC2692" t="str">
            <v>N05817</v>
          </cell>
          <cell r="AD2692">
            <v>178243</v>
          </cell>
          <cell r="AE2692" t="str">
            <v>Core Commercial</v>
          </cell>
        </row>
        <row r="2693">
          <cell r="T2693">
            <v>115642321</v>
          </cell>
          <cell r="U2693" t="str">
            <v>O.K. Industries</v>
          </cell>
          <cell r="V2693">
            <v>178654</v>
          </cell>
          <cell r="W2693" t="str">
            <v>Industrias Bachoco, S.A.B De C.V.</v>
          </cell>
          <cell r="X2693" t="str">
            <v>Existing Principal</v>
          </cell>
          <cell r="Y2693" t="str">
            <v>Public - Do Not Score</v>
          </cell>
          <cell r="Z2693" t="str">
            <v>AGRICULTURE</v>
          </cell>
          <cell r="AA2693" t="str">
            <v>Mexico</v>
          </cell>
          <cell r="AB2693">
            <v>178654</v>
          </cell>
          <cell r="AC2693" t="str">
            <v>W22253</v>
          </cell>
          <cell r="AD2693">
            <v>178654</v>
          </cell>
          <cell r="AE2693" t="str">
            <v>Core Commercial</v>
          </cell>
          <cell r="AF2693" t="str">
            <v>Food Processing &amp; Distribution</v>
          </cell>
        </row>
        <row r="2694">
          <cell r="T2694">
            <v>155648521</v>
          </cell>
          <cell r="U2694" t="str">
            <v>Layne Christensen Company, Inc.</v>
          </cell>
          <cell r="V2694">
            <v>178686</v>
          </cell>
          <cell r="W2694" t="str">
            <v>Layne Christensen Company, Inc.</v>
          </cell>
          <cell r="X2694" t="str">
            <v>Existing Principal</v>
          </cell>
          <cell r="Y2694" t="str">
            <v>Public - Do Not Score</v>
          </cell>
          <cell r="Z2694" t="str">
            <v>CONSTRUCTION</v>
          </cell>
          <cell r="AA2694" t="str">
            <v>United States</v>
          </cell>
          <cell r="AB2694">
            <v>178686</v>
          </cell>
          <cell r="AC2694">
            <v>387328</v>
          </cell>
          <cell r="AD2694">
            <v>178686</v>
          </cell>
          <cell r="AE2694" t="str">
            <v>Specialty Contract</v>
          </cell>
          <cell r="AF2694" t="str">
            <v>Business Services</v>
          </cell>
        </row>
        <row r="2695">
          <cell r="T2695">
            <v>966320212</v>
          </cell>
          <cell r="U2695" t="str">
            <v>NGL Energy Partners LP</v>
          </cell>
          <cell r="V2695">
            <v>178736</v>
          </cell>
          <cell r="W2695" t="str">
            <v>NGL Energy Partners LP</v>
          </cell>
          <cell r="X2695" t="str">
            <v>Existing Principal</v>
          </cell>
          <cell r="Y2695" t="str">
            <v>Public - Do Not Score</v>
          </cell>
          <cell r="Z2695" t="str">
            <v>CONSUMER PRODUCTS RETL/WHSL</v>
          </cell>
          <cell r="AA2695" t="str">
            <v>United States</v>
          </cell>
          <cell r="AB2695">
            <v>178736</v>
          </cell>
          <cell r="AC2695" t="str">
            <v>N21041</v>
          </cell>
          <cell r="AD2695">
            <v>178736</v>
          </cell>
          <cell r="AE2695" t="str">
            <v>Core Commercial</v>
          </cell>
          <cell r="AF2695" t="str">
            <v>Retail</v>
          </cell>
        </row>
        <row r="2696">
          <cell r="T2696">
            <v>905647921</v>
          </cell>
          <cell r="U2696" t="str">
            <v>Skechers U.S.A., Inc.</v>
          </cell>
          <cell r="V2696">
            <v>178920</v>
          </cell>
          <cell r="W2696" t="str">
            <v>Skechers U.S.A., Inc.</v>
          </cell>
          <cell r="X2696" t="str">
            <v>Existing Principal</v>
          </cell>
          <cell r="Y2696" t="str">
            <v>Public - Do Not Score</v>
          </cell>
          <cell r="Z2696" t="str">
            <v>APPAREL &amp; SHOES</v>
          </cell>
          <cell r="AA2696" t="str">
            <v>United States</v>
          </cell>
          <cell r="AB2696">
            <v>178920</v>
          </cell>
          <cell r="AC2696" t="str">
            <v>N05510</v>
          </cell>
          <cell r="AD2696">
            <v>178920</v>
          </cell>
          <cell r="AE2696" t="str">
            <v>Core Commercial</v>
          </cell>
          <cell r="AF2696" t="str">
            <v>Retail</v>
          </cell>
        </row>
        <row r="2697">
          <cell r="T2697">
            <v>996386012</v>
          </cell>
          <cell r="U2697" t="str">
            <v>SYNNEX Corporation</v>
          </cell>
          <cell r="V2697">
            <v>178971</v>
          </cell>
          <cell r="W2697" t="str">
            <v>SYNNEX Corporation</v>
          </cell>
          <cell r="X2697" t="str">
            <v>Existing Principal</v>
          </cell>
          <cell r="Y2697" t="str">
            <v>Public - Do Not Score</v>
          </cell>
          <cell r="Z2697" t="str">
            <v>BUSINESS PRODUCTS WHSL</v>
          </cell>
          <cell r="AA2697" t="str">
            <v>United States</v>
          </cell>
          <cell r="AB2697">
            <v>178971</v>
          </cell>
          <cell r="AC2697" t="str">
            <v>N09837</v>
          </cell>
          <cell r="AD2697">
            <v>178971</v>
          </cell>
          <cell r="AE2697" t="str">
            <v>Core Commercial</v>
          </cell>
          <cell r="AF2697" t="str">
            <v>Retail</v>
          </cell>
        </row>
        <row r="2698">
          <cell r="T2698">
            <v>545664421</v>
          </cell>
          <cell r="U2698" t="str">
            <v>ONE Gas, Inc.</v>
          </cell>
          <cell r="V2698">
            <v>179180</v>
          </cell>
          <cell r="W2698" t="str">
            <v>One Gas, Inc.</v>
          </cell>
          <cell r="X2698" t="str">
            <v>Existing Principal</v>
          </cell>
          <cell r="Y2698" t="str">
            <v>Public - Do Not Score</v>
          </cell>
          <cell r="Z2698" t="str">
            <v>UTILITIES, GAS</v>
          </cell>
          <cell r="AA2698" t="str">
            <v>United States</v>
          </cell>
          <cell r="AB2698">
            <v>179180</v>
          </cell>
          <cell r="AC2698" t="str">
            <v>N24655</v>
          </cell>
          <cell r="AD2698">
            <v>179180</v>
          </cell>
          <cell r="AE2698" t="str">
            <v>Core Commercial</v>
          </cell>
          <cell r="AF2698" t="str">
            <v>Electric, Gas &amp; Water Utilities</v>
          </cell>
        </row>
        <row r="2699">
          <cell r="T2699">
            <v>205660021</v>
          </cell>
          <cell r="U2699" t="str">
            <v>Tri Pointe Group, Inc.</v>
          </cell>
          <cell r="V2699">
            <v>179401</v>
          </cell>
          <cell r="W2699" t="str">
            <v>TRI Pointe Group, Inc.</v>
          </cell>
          <cell r="X2699" t="str">
            <v>Existing Principal</v>
          </cell>
          <cell r="Y2699" t="str">
            <v>Public - Do Not Score</v>
          </cell>
          <cell r="Z2699" t="str">
            <v>CONSTRUCTION</v>
          </cell>
          <cell r="AA2699" t="str">
            <v>United States</v>
          </cell>
          <cell r="AB2699">
            <v>179401</v>
          </cell>
          <cell r="AC2699" t="str">
            <v>N25737</v>
          </cell>
          <cell r="AD2699">
            <v>179401</v>
          </cell>
          <cell r="AE2699" t="str">
            <v>Specialty Contract</v>
          </cell>
          <cell r="AF2699" t="str">
            <v>Engineering &amp; Construction</v>
          </cell>
        </row>
        <row r="2700">
          <cell r="T2700">
            <v>996389912</v>
          </cell>
          <cell r="U2700" t="str">
            <v>Mallinckrodt plc</v>
          </cell>
          <cell r="V2700">
            <v>180126</v>
          </cell>
          <cell r="W2700" t="str">
            <v>Mallinckrodt plc</v>
          </cell>
          <cell r="X2700" t="str">
            <v>Existing Principal</v>
          </cell>
          <cell r="Y2700" t="str">
            <v>Public - Do Not Score</v>
          </cell>
          <cell r="Z2700" t="str">
            <v>PHARMACEUTICALS</v>
          </cell>
          <cell r="AA2700" t="str">
            <v>United States</v>
          </cell>
          <cell r="AB2700">
            <v>180126</v>
          </cell>
          <cell r="AC2700" t="str">
            <v>N24042</v>
          </cell>
          <cell r="AD2700">
            <v>180126</v>
          </cell>
          <cell r="AE2700" t="str">
            <v>Core Commercial</v>
          </cell>
          <cell r="AF2700" t="str">
            <v>Drug &amp; Pharmacy Services</v>
          </cell>
        </row>
        <row r="2701">
          <cell r="T2701">
            <v>936314212</v>
          </cell>
          <cell r="U2701" t="str">
            <v>Signature Bank</v>
          </cell>
          <cell r="V2701">
            <v>180150</v>
          </cell>
          <cell r="W2701" t="str">
            <v>Signature Bank</v>
          </cell>
          <cell r="X2701" t="str">
            <v>Existing Principal</v>
          </cell>
          <cell r="Y2701" t="str">
            <v>Public - Do Not Score</v>
          </cell>
          <cell r="Z2701" t="str">
            <v>BANKS AND S&amp;LS</v>
          </cell>
          <cell r="AA2701" t="str">
            <v>United States</v>
          </cell>
          <cell r="AB2701">
            <v>180150</v>
          </cell>
          <cell r="AC2701" t="str">
            <v>N10433</v>
          </cell>
          <cell r="AD2701">
            <v>180150</v>
          </cell>
          <cell r="AE2701" t="str">
            <v>Core Commercial</v>
          </cell>
          <cell r="AF2701" t="str">
            <v>Banks, National &amp; Regional</v>
          </cell>
        </row>
        <row r="2702">
          <cell r="T2702">
            <v>905260451</v>
          </cell>
          <cell r="U2702" t="str">
            <v>SAP AG</v>
          </cell>
          <cell r="V2702">
            <v>128427</v>
          </cell>
          <cell r="W2702" t="str">
            <v>SAP AG</v>
          </cell>
          <cell r="X2702" t="str">
            <v>Existing Principal</v>
          </cell>
          <cell r="Y2702" t="str">
            <v>Public - Do Not Score</v>
          </cell>
          <cell r="Z2702" t="str">
            <v>COMPUTER SOFTWARE</v>
          </cell>
          <cell r="AA2702" t="str">
            <v>Germany</v>
          </cell>
          <cell r="AB2702" t="str">
            <v>99416 and 128427 and 91695</v>
          </cell>
          <cell r="AC2702" t="str">
            <v>G12471</v>
          </cell>
          <cell r="AD2702" t="str">
            <v>99416 and 128427 and 91695</v>
          </cell>
          <cell r="AE2702" t="str">
            <v>Core Commercial</v>
          </cell>
          <cell r="AF2702" t="str">
            <v>Computer Hardware, Software</v>
          </cell>
        </row>
        <row r="2703">
          <cell r="T2703">
            <v>656322712</v>
          </cell>
          <cell r="U2703" t="str">
            <v>Cochlear Corporation, Cochlear LTD, Advanced Bionics</v>
          </cell>
          <cell r="V2703">
            <v>180925</v>
          </cell>
          <cell r="W2703" t="str">
            <v>Cochlear Limited</v>
          </cell>
          <cell r="X2703" t="str">
            <v>Existing Principal</v>
          </cell>
          <cell r="Y2703" t="str">
            <v>Public - Do Not Score</v>
          </cell>
          <cell r="Z2703" t="str">
            <v>MEDICAL EQUIPMENT</v>
          </cell>
          <cell r="AA2703" t="str">
            <v>Australia</v>
          </cell>
          <cell r="AB2703">
            <v>180925</v>
          </cell>
          <cell r="AC2703" t="str">
            <v>A00191</v>
          </cell>
          <cell r="AD2703">
            <v>180925</v>
          </cell>
          <cell r="AE2703" t="str">
            <v>Core Commercial</v>
          </cell>
          <cell r="AF2703" t="str">
            <v>Machinery &amp; Industrial</v>
          </cell>
        </row>
        <row r="2704">
          <cell r="T2704">
            <v>996392212</v>
          </cell>
          <cell r="U2704" t="str">
            <v>Outfront Media Inc.</v>
          </cell>
          <cell r="V2704">
            <v>180983</v>
          </cell>
          <cell r="W2704" t="str">
            <v>Outfront Media Inc.</v>
          </cell>
          <cell r="X2704" t="str">
            <v>Existing Principal</v>
          </cell>
          <cell r="Y2704" t="str">
            <v>Public - Do Not Score</v>
          </cell>
          <cell r="Z2704" t="str">
            <v>REAL ESTATE INVESTMENT TRUSTS</v>
          </cell>
          <cell r="AA2704" t="str">
            <v>United States</v>
          </cell>
          <cell r="AB2704">
            <v>180983</v>
          </cell>
          <cell r="AC2704" t="str">
            <v>N24865</v>
          </cell>
          <cell r="AD2704">
            <v>180983</v>
          </cell>
          <cell r="AE2704" t="str">
            <v>Core Commercial</v>
          </cell>
          <cell r="AF2704" t="str">
            <v>Real Estate &amp; REITs</v>
          </cell>
        </row>
        <row r="2705">
          <cell r="T2705">
            <v>956427012</v>
          </cell>
          <cell r="U2705" t="str">
            <v>Norfolk Southern Corporation</v>
          </cell>
          <cell r="V2705">
            <v>182083</v>
          </cell>
          <cell r="W2705" t="str">
            <v>Norfolk Southern Corporation</v>
          </cell>
          <cell r="X2705" t="str">
            <v>Existing Principal</v>
          </cell>
          <cell r="Y2705" t="str">
            <v>Public - Do Not Score</v>
          </cell>
          <cell r="Z2705" t="str">
            <v>TRANSPORTATION</v>
          </cell>
          <cell r="AA2705" t="str">
            <v>United States</v>
          </cell>
          <cell r="AB2705">
            <v>182083</v>
          </cell>
          <cell r="AC2705">
            <v>655844</v>
          </cell>
          <cell r="AD2705">
            <v>182083</v>
          </cell>
          <cell r="AE2705" t="str">
            <v>Core Commercial</v>
          </cell>
          <cell r="AF2705" t="str">
            <v>Rail, Trucking &amp; Transport Services</v>
          </cell>
        </row>
        <row r="2706">
          <cell r="T2706">
            <v>956427112</v>
          </cell>
          <cell r="U2706" t="str">
            <v>Seamless Distribution AB</v>
          </cell>
          <cell r="V2706">
            <v>182086</v>
          </cell>
          <cell r="W2706" t="str">
            <v>Seamless Distribution AB</v>
          </cell>
          <cell r="X2706" t="str">
            <v>Existing Principal</v>
          </cell>
          <cell r="Y2706" t="str">
            <v>Public - Do Not Score</v>
          </cell>
          <cell r="Z2706" t="str">
            <v>BUSINESS SERVICES</v>
          </cell>
          <cell r="AA2706" t="str">
            <v>Sweden</v>
          </cell>
          <cell r="AB2706">
            <v>182086</v>
          </cell>
          <cell r="AC2706" t="str">
            <v>None - Private</v>
          </cell>
          <cell r="AD2706">
            <v>182086</v>
          </cell>
          <cell r="AE2706" t="str">
            <v>Core Commercial</v>
          </cell>
        </row>
        <row r="2707">
          <cell r="T2707">
            <v>899857732</v>
          </cell>
          <cell r="U2707" t="str">
            <v>Great Lakes Dredge &amp; Dock Corporation, LLC</v>
          </cell>
          <cell r="V2707">
            <v>182307</v>
          </cell>
          <cell r="W2707" t="str">
            <v>Great Lakes Dredge &amp; Dock Corporation</v>
          </cell>
          <cell r="X2707" t="str">
            <v>Existing Principal</v>
          </cell>
          <cell r="Y2707" t="str">
            <v>Public - Do Not Score</v>
          </cell>
          <cell r="Z2707" t="str">
            <v>CONSTRUCTION</v>
          </cell>
          <cell r="AA2707" t="str">
            <v>United States</v>
          </cell>
          <cell r="AB2707">
            <v>182307</v>
          </cell>
          <cell r="AC2707" t="str">
            <v>N08881</v>
          </cell>
          <cell r="AD2707">
            <v>182307</v>
          </cell>
          <cell r="AE2707" t="str">
            <v>Specialty Contract</v>
          </cell>
          <cell r="AF2707" t="str">
            <v>Engineering &amp; Construction</v>
          </cell>
        </row>
        <row r="2708">
          <cell r="T2708">
            <v>206417712</v>
          </cell>
          <cell r="U2708" t="str">
            <v>Southern Refrigerated Transportation, Inc.</v>
          </cell>
          <cell r="V2708">
            <v>182791</v>
          </cell>
          <cell r="W2708" t="str">
            <v>Covenant Transportation Group</v>
          </cell>
          <cell r="X2708" t="str">
            <v>Existing Principal</v>
          </cell>
          <cell r="Y2708" t="str">
            <v>Public - Do Not Score</v>
          </cell>
          <cell r="Z2708" t="str">
            <v>TRUCKING</v>
          </cell>
          <cell r="AA2708" t="str">
            <v>United States</v>
          </cell>
          <cell r="AB2708">
            <v>182791</v>
          </cell>
          <cell r="AC2708" t="str">
            <v>N00824</v>
          </cell>
          <cell r="AD2708">
            <v>182791</v>
          </cell>
          <cell r="AE2708" t="str">
            <v>Core Commercial</v>
          </cell>
          <cell r="AF2708" t="str">
            <v>Rail, Trucking &amp; Transport Services</v>
          </cell>
        </row>
        <row r="2709">
          <cell r="T2709">
            <v>696448812</v>
          </cell>
          <cell r="U2709" t="str">
            <v>Talen Energy Corporation</v>
          </cell>
          <cell r="V2709">
            <v>183123</v>
          </cell>
          <cell r="W2709" t="str">
            <v>Talen Energy Corporation</v>
          </cell>
          <cell r="X2709" t="str">
            <v>Existing Principal</v>
          </cell>
          <cell r="Y2709" t="str">
            <v>Public - Do Not Score</v>
          </cell>
          <cell r="Z2709" t="str">
            <v>UTILITIES, ELECTRIC</v>
          </cell>
          <cell r="AA2709" t="str">
            <v>United States</v>
          </cell>
          <cell r="AB2709">
            <v>183123</v>
          </cell>
          <cell r="AC2709" t="str">
            <v>N10619</v>
          </cell>
          <cell r="AD2709">
            <v>183123</v>
          </cell>
          <cell r="AE2709" t="str">
            <v>Core Commercial</v>
          </cell>
          <cell r="AF2709" t="str">
            <v>Electric, Gas &amp; Water Utilities</v>
          </cell>
        </row>
        <row r="2710">
          <cell r="T2710">
            <v>316386612</v>
          </cell>
          <cell r="U2710" t="str">
            <v>American Airlines Group, Inc.</v>
          </cell>
          <cell r="V2710">
            <v>183259</v>
          </cell>
          <cell r="W2710" t="str">
            <v>American Airlines Group, Inc.</v>
          </cell>
          <cell r="X2710" t="str">
            <v>Existing Principal</v>
          </cell>
          <cell r="Y2710" t="str">
            <v>Public - Do Not Score</v>
          </cell>
          <cell r="Z2710" t="str">
            <v>AIR TRANSPORTATION</v>
          </cell>
          <cell r="AA2710" t="str">
            <v>United States</v>
          </cell>
          <cell r="AB2710">
            <v>183259</v>
          </cell>
          <cell r="AC2710">
            <v>1765</v>
          </cell>
          <cell r="AD2710">
            <v>183259</v>
          </cell>
          <cell r="AE2710" t="str">
            <v>Core Commercial</v>
          </cell>
          <cell r="AF2710" t="str">
            <v>Air Transport</v>
          </cell>
        </row>
        <row r="2711">
          <cell r="T2711">
            <v>386416512</v>
          </cell>
          <cell r="U2711" t="str">
            <v>Interfor U.S. Inc.</v>
          </cell>
          <cell r="V2711">
            <v>183318</v>
          </cell>
          <cell r="W2711" t="str">
            <v>Interfor U.S. Inc.</v>
          </cell>
          <cell r="X2711" t="str">
            <v>Existing Principal</v>
          </cell>
          <cell r="Y2711" t="str">
            <v>Public - Do Not Score</v>
          </cell>
          <cell r="Z2711" t="str">
            <v>LUMBER &amp; FORESTRY</v>
          </cell>
          <cell r="AA2711" t="str">
            <v>United States</v>
          </cell>
          <cell r="AB2711">
            <v>183318</v>
          </cell>
          <cell r="AC2711" t="str">
            <v>C10190</v>
          </cell>
          <cell r="AD2711">
            <v>183318</v>
          </cell>
          <cell r="AE2711" t="str">
            <v>Core Commercial</v>
          </cell>
          <cell r="AF2711" t="str">
            <v>Packaging Container &amp; Forest Products</v>
          </cell>
        </row>
        <row r="2712">
          <cell r="T2712">
            <v>996399312</v>
          </cell>
          <cell r="U2712" t="str">
            <v>FirstEnergy Solutions Corp.</v>
          </cell>
          <cell r="V2712">
            <v>183408</v>
          </cell>
          <cell r="W2712" t="str">
            <v>FirstEnergy Solutions</v>
          </cell>
          <cell r="X2712" t="str">
            <v>Existing Principal</v>
          </cell>
          <cell r="Y2712" t="str">
            <v>Public - Do Not Score</v>
          </cell>
          <cell r="Z2712" t="str">
            <v>UTILITIES, ELECTRIC</v>
          </cell>
          <cell r="AA2712" t="str">
            <v>United States</v>
          </cell>
          <cell r="AB2712">
            <v>183408</v>
          </cell>
          <cell r="AC2712">
            <v>677347</v>
          </cell>
          <cell r="AD2712">
            <v>101246</v>
          </cell>
          <cell r="AE2712" t="str">
            <v>Core Commercial</v>
          </cell>
          <cell r="AF2712" t="str">
            <v>Electric, Gas &amp; Water Utilities</v>
          </cell>
        </row>
        <row r="2713">
          <cell r="T2713">
            <v>49254332</v>
          </cell>
          <cell r="U2713" t="str">
            <v>Forterra, Inc.</v>
          </cell>
          <cell r="V2713">
            <v>183475</v>
          </cell>
          <cell r="W2713" t="str">
            <v>Forterra, Inc.</v>
          </cell>
          <cell r="X2713" t="str">
            <v>Existing Principal</v>
          </cell>
          <cell r="Y2713" t="str">
            <v>Public - Do Not Score</v>
          </cell>
          <cell r="Z2713" t="str">
            <v>CONSTRUCTION MATERIALS</v>
          </cell>
          <cell r="AA2713" t="str">
            <v>United States</v>
          </cell>
          <cell r="AB2713">
            <v>183475</v>
          </cell>
          <cell r="AC2713" t="str">
            <v>N27198</v>
          </cell>
          <cell r="AD2713">
            <v>183475</v>
          </cell>
          <cell r="AE2713" t="str">
            <v>Core Commercial</v>
          </cell>
          <cell r="AF2713" t="str">
            <v>Building Materials</v>
          </cell>
        </row>
        <row r="2714">
          <cell r="T2714">
            <v>966403212</v>
          </cell>
          <cell r="U2714" t="str">
            <v>Bayer MaterialScience</v>
          </cell>
          <cell r="V2714">
            <v>183555</v>
          </cell>
          <cell r="W2714" t="str">
            <v>Covestro LLC (FKA Bayer MaterialScience)</v>
          </cell>
          <cell r="X2714" t="str">
            <v>Existing Principal</v>
          </cell>
          <cell r="Y2714" t="str">
            <v>Public - Do Not Score</v>
          </cell>
          <cell r="Z2714" t="str">
            <v>PHARMACEUTICALS</v>
          </cell>
          <cell r="AA2714" t="str">
            <v>Germany</v>
          </cell>
          <cell r="AB2714">
            <v>183555</v>
          </cell>
          <cell r="AC2714" t="str">
            <v>G10035</v>
          </cell>
          <cell r="AD2714">
            <v>183555</v>
          </cell>
          <cell r="AE2714" t="str">
            <v>Core Commercial</v>
          </cell>
          <cell r="AF2714" t="str">
            <v>Drug &amp; Pharmacy Services</v>
          </cell>
        </row>
        <row r="2715">
          <cell r="T2715">
            <v>16399512</v>
          </cell>
          <cell r="U2715" t="str">
            <v>ICF International, Inc.</v>
          </cell>
          <cell r="V2715">
            <v>183726</v>
          </cell>
          <cell r="W2715" t="str">
            <v>ICF International, Inc.</v>
          </cell>
          <cell r="X2715" t="str">
            <v>Existing Principal</v>
          </cell>
          <cell r="Y2715" t="str">
            <v>Public - Do Not Score</v>
          </cell>
          <cell r="Z2715" t="str">
            <v>BUSINESS SERVICES</v>
          </cell>
          <cell r="AA2715" t="str">
            <v>United States</v>
          </cell>
          <cell r="AB2715">
            <v>183726</v>
          </cell>
          <cell r="AC2715" t="str">
            <v>N11918</v>
          </cell>
          <cell r="AD2715">
            <v>183726</v>
          </cell>
          <cell r="AE2715" t="str">
            <v>Core Commercial</v>
          </cell>
          <cell r="AF2715" t="str">
            <v>Business Services</v>
          </cell>
        </row>
        <row r="2716">
          <cell r="T2716">
            <v>196397512</v>
          </cell>
          <cell r="U2716" t="str">
            <v>MEGlobal Americas Inc.</v>
          </cell>
          <cell r="V2716">
            <v>183902</v>
          </cell>
          <cell r="W2716" t="str">
            <v>MEGlobal Americas Inc.</v>
          </cell>
          <cell r="X2716" t="str">
            <v>Existing Principal</v>
          </cell>
          <cell r="Y2716" t="str">
            <v>Public - Do Not Score</v>
          </cell>
          <cell r="Z2716" t="str">
            <v>CHEMICALS</v>
          </cell>
          <cell r="AA2716" t="str">
            <v>United States</v>
          </cell>
          <cell r="AB2716">
            <v>183902</v>
          </cell>
          <cell r="AC2716" t="str">
            <v>None - Private</v>
          </cell>
          <cell r="AD2716">
            <v>183902</v>
          </cell>
          <cell r="AE2716" t="str">
            <v>Core Commercial</v>
          </cell>
          <cell r="AF2716" t="str">
            <v>Chemical Industry</v>
          </cell>
        </row>
        <row r="2717">
          <cell r="T2717">
            <v>276531412</v>
          </cell>
          <cell r="U2717" t="str">
            <v>Banc of California, Inc.</v>
          </cell>
          <cell r="V2717">
            <v>184389</v>
          </cell>
          <cell r="W2717" t="str">
            <v>Banc of California, Inc.</v>
          </cell>
          <cell r="X2717" t="str">
            <v>Existing Principal</v>
          </cell>
          <cell r="Y2717" t="str">
            <v>Public - Do Not Score</v>
          </cell>
          <cell r="Z2717" t="str">
            <v>BANKS AND S&amp;LS</v>
          </cell>
          <cell r="AA2717" t="str">
            <v>United States</v>
          </cell>
          <cell r="AB2717">
            <v>184389</v>
          </cell>
          <cell r="AC2717" t="str">
            <v>N09089</v>
          </cell>
          <cell r="AD2717">
            <v>184389</v>
          </cell>
          <cell r="AE2717" t="str">
            <v>Core Commercial</v>
          </cell>
          <cell r="AF2717" t="str">
            <v>Banks, National &amp; Regional</v>
          </cell>
        </row>
        <row r="2718">
          <cell r="T2718">
            <v>996401712</v>
          </cell>
          <cell r="U2718" t="str">
            <v>Smart &amp; Final Stores, Inc.</v>
          </cell>
          <cell r="V2718">
            <v>184510</v>
          </cell>
          <cell r="W2718" t="str">
            <v>Smart &amp; Final Stores, Inc.</v>
          </cell>
          <cell r="X2718" t="str">
            <v>Existing Principal</v>
          </cell>
          <cell r="Y2718" t="str">
            <v>Public - Do Not Score</v>
          </cell>
          <cell r="Z2718" t="str">
            <v>FOOD &amp; BEVERAGE RETL/WHSL</v>
          </cell>
          <cell r="AA2718" t="str">
            <v>United States</v>
          </cell>
          <cell r="AB2718">
            <v>184510</v>
          </cell>
          <cell r="AC2718" t="str">
            <v>N25326</v>
          </cell>
          <cell r="AD2718">
            <v>184510</v>
          </cell>
          <cell r="AE2718" t="str">
            <v>Core Commercial</v>
          </cell>
          <cell r="AF2718" t="str">
            <v>Beverage Industry</v>
          </cell>
        </row>
        <row r="2719">
          <cell r="T2719">
            <v>956435112</v>
          </cell>
          <cell r="U2719" t="str">
            <v>Gra a y Montero S.A.A.</v>
          </cell>
          <cell r="V2719">
            <v>184871</v>
          </cell>
          <cell r="W2719" t="str">
            <v>Gra a y Montero S.A.A.</v>
          </cell>
          <cell r="X2719" t="str">
            <v>Existing Principal</v>
          </cell>
          <cell r="Y2719" t="str">
            <v>Public - Do Not Score</v>
          </cell>
          <cell r="Z2719" t="str">
            <v>CONSTRUCTION</v>
          </cell>
          <cell r="AA2719" t="str">
            <v>Peru</v>
          </cell>
          <cell r="AB2719">
            <v>184871</v>
          </cell>
          <cell r="AC2719" t="str">
            <v>W25759</v>
          </cell>
          <cell r="AD2719">
            <v>184871</v>
          </cell>
          <cell r="AE2719" t="str">
            <v>Specialty Contract</v>
          </cell>
          <cell r="AF2719" t="str">
            <v>Engineering &amp; Construction</v>
          </cell>
        </row>
        <row r="2720">
          <cell r="T2720">
            <v>165337921</v>
          </cell>
          <cell r="U2720" t="str">
            <v>SAP AMERICA, INC</v>
          </cell>
          <cell r="V2720">
            <v>99416</v>
          </cell>
          <cell r="W2720" t="str">
            <v>SAP AMERICA, INC</v>
          </cell>
          <cell r="X2720" t="str">
            <v>Existing Principal</v>
          </cell>
          <cell r="Y2720" t="str">
            <v>Public - Do Not Score</v>
          </cell>
          <cell r="Z2720" t="str">
            <v>COMPUTER SOFTWARE</v>
          </cell>
          <cell r="AA2720" t="str">
            <v>United States</v>
          </cell>
          <cell r="AB2720" t="str">
            <v>99416 and 128427 and 91695</v>
          </cell>
          <cell r="AC2720" t="str">
            <v>G12471</v>
          </cell>
          <cell r="AD2720" t="str">
            <v>99416 and 128427 and 91695</v>
          </cell>
          <cell r="AE2720" t="str">
            <v>Core Commercial</v>
          </cell>
          <cell r="AF2720" t="str">
            <v>Computer Hardware, Software</v>
          </cell>
        </row>
        <row r="2721">
          <cell r="T2721">
            <v>956435412</v>
          </cell>
          <cell r="U2721" t="str">
            <v>Grupo Rotoplas</v>
          </cell>
          <cell r="V2721">
            <v>184911</v>
          </cell>
          <cell r="W2721" t="str">
            <v>Grupo Rotoplas</v>
          </cell>
          <cell r="X2721" t="str">
            <v>Existing Principal</v>
          </cell>
          <cell r="Y2721" t="str">
            <v>Public - Do Not Score</v>
          </cell>
          <cell r="Z2721" t="str">
            <v>PLASTIC &amp; RUBBER</v>
          </cell>
          <cell r="AA2721" t="str">
            <v>Mexico</v>
          </cell>
          <cell r="AB2721">
            <v>184911</v>
          </cell>
          <cell r="AC2721" t="str">
            <v>W62488</v>
          </cell>
          <cell r="AD2721">
            <v>184911</v>
          </cell>
          <cell r="AE2721" t="str">
            <v>Specialty Commercial</v>
          </cell>
          <cell r="AF2721" t="str">
            <v>Chemical Industry</v>
          </cell>
        </row>
        <row r="2722">
          <cell r="T2722">
            <v>212058142</v>
          </cell>
          <cell r="U2722" t="str">
            <v>Allstate Corporation</v>
          </cell>
          <cell r="V2722">
            <v>207150</v>
          </cell>
          <cell r="W2722" t="str">
            <v>Allstate Corporation</v>
          </cell>
          <cell r="X2722" t="str">
            <v>Existing Principal</v>
          </cell>
          <cell r="Y2722" t="str">
            <v>Public - Do Not Score</v>
          </cell>
          <cell r="Z2722" t="str">
            <v>Core Commercial - (Corporate) or (Individual, Estate, Probate)</v>
          </cell>
          <cell r="AA2722" t="str">
            <v>United States</v>
          </cell>
          <cell r="AB2722">
            <v>207150</v>
          </cell>
          <cell r="AE2722" t="str">
            <v>Core Commercial</v>
          </cell>
        </row>
        <row r="2723">
          <cell r="T2723">
            <v>336441412</v>
          </cell>
          <cell r="U2723" t="str">
            <v>The Cooper Companies, Inc.</v>
          </cell>
          <cell r="V2723">
            <v>185034</v>
          </cell>
          <cell r="W2723" t="str">
            <v>The Cooper Companies, Inc.</v>
          </cell>
          <cell r="X2723" t="str">
            <v>Existing Principal</v>
          </cell>
          <cell r="Y2723" t="str">
            <v>Public - Do Not Score</v>
          </cell>
          <cell r="Z2723" t="str">
            <v>MEDICAL EQUIPMENT</v>
          </cell>
          <cell r="AA2723" t="str">
            <v>United States</v>
          </cell>
          <cell r="AB2723">
            <v>185034</v>
          </cell>
          <cell r="AC2723">
            <v>216648</v>
          </cell>
          <cell r="AD2723">
            <v>185034</v>
          </cell>
          <cell r="AE2723" t="str">
            <v>Core Commercial</v>
          </cell>
          <cell r="AF2723" t="str">
            <v>Machinery &amp; Industrial</v>
          </cell>
        </row>
        <row r="2724">
          <cell r="T2724">
            <v>566431512</v>
          </cell>
          <cell r="U2724" t="str">
            <v>Tribune 365, LLC</v>
          </cell>
          <cell r="V2724">
            <v>185038</v>
          </cell>
          <cell r="W2724" t="str">
            <v>Tribune Publishing Co.</v>
          </cell>
          <cell r="X2724" t="str">
            <v>Existing Principal</v>
          </cell>
          <cell r="Y2724" t="str">
            <v>Public - Do Not Score</v>
          </cell>
          <cell r="Z2724" t="str">
            <v>PUBLISHING</v>
          </cell>
          <cell r="AA2724" t="str">
            <v>United States</v>
          </cell>
          <cell r="AB2724">
            <v>185038</v>
          </cell>
          <cell r="AC2724" t="str">
            <v>N24696</v>
          </cell>
          <cell r="AD2724">
            <v>185038</v>
          </cell>
          <cell r="AE2724" t="str">
            <v>Core Commercial</v>
          </cell>
          <cell r="AF2724" t="str">
            <v>Publishing</v>
          </cell>
        </row>
        <row r="2725">
          <cell r="T2725">
            <v>966395912</v>
          </cell>
          <cell r="U2725" t="str">
            <v>Embraer S.A.</v>
          </cell>
          <cell r="V2725">
            <v>185090</v>
          </cell>
          <cell r="W2725" t="str">
            <v>Embraer, S.A.</v>
          </cell>
          <cell r="X2725" t="str">
            <v>Existing Principal</v>
          </cell>
          <cell r="Y2725" t="str">
            <v>Public - Do Not Score</v>
          </cell>
          <cell r="Z2725" t="str">
            <v>AEROSPACE &amp; DEFENSE</v>
          </cell>
          <cell r="AA2725" t="str">
            <v>Brazil</v>
          </cell>
          <cell r="AB2725">
            <v>185090</v>
          </cell>
          <cell r="AC2725" t="str">
            <v>W00677</v>
          </cell>
          <cell r="AD2725">
            <v>185090</v>
          </cell>
          <cell r="AE2725" t="str">
            <v>Specialty Commercial</v>
          </cell>
          <cell r="AF2725" t="str">
            <v>Aerospace / Defense</v>
          </cell>
        </row>
        <row r="2726">
          <cell r="T2726">
            <v>996402812</v>
          </cell>
          <cell r="U2726" t="str">
            <v>C&amp;J Energy Services, Ltd.</v>
          </cell>
          <cell r="V2726">
            <v>185095</v>
          </cell>
          <cell r="W2726" t="str">
            <v>C&amp;J Energy Services, Ltd.</v>
          </cell>
          <cell r="X2726" t="str">
            <v>Existing Principal</v>
          </cell>
          <cell r="Y2726" t="str">
            <v>Public - Do Not Score</v>
          </cell>
          <cell r="Z2726" t="str">
            <v>OIL, GAS &amp; COAL EXPL/PROD</v>
          </cell>
          <cell r="AA2726" t="str">
            <v>United States</v>
          </cell>
          <cell r="AB2726">
            <v>185095</v>
          </cell>
          <cell r="AC2726" t="str">
            <v>N21304</v>
          </cell>
          <cell r="AD2726">
            <v>185095</v>
          </cell>
          <cell r="AE2726" t="str">
            <v>Core Commercial</v>
          </cell>
          <cell r="AF2726" t="str">
            <v>Oil, Gas &amp; Coal Expl/Prod</v>
          </cell>
        </row>
        <row r="2727">
          <cell r="T2727">
            <v>966398012</v>
          </cell>
          <cell r="U2727" t="str">
            <v>Exelon Generation Company, LLC</v>
          </cell>
          <cell r="V2727">
            <v>185296</v>
          </cell>
          <cell r="W2727" t="str">
            <v>Exelon Generation Company, LLC (R&amp;P)</v>
          </cell>
          <cell r="X2727" t="str">
            <v>Existing Principal</v>
          </cell>
          <cell r="Y2727" t="str">
            <v>Public - Do Not Score</v>
          </cell>
          <cell r="Z2727" t="str">
            <v>UTILITIES, ELECTRIC</v>
          </cell>
          <cell r="AA2727" t="str">
            <v>United States</v>
          </cell>
          <cell r="AB2727">
            <v>185296</v>
          </cell>
          <cell r="AC2727">
            <v>717537</v>
          </cell>
          <cell r="AD2727">
            <v>185296</v>
          </cell>
          <cell r="AE2727" t="str">
            <v>Core Commercial</v>
          </cell>
          <cell r="AF2727" t="str">
            <v>Electric, Gas &amp; Water Utilities</v>
          </cell>
        </row>
        <row r="2728">
          <cell r="T2728">
            <v>376441512</v>
          </cell>
          <cell r="U2728" t="str">
            <v>Itau Unibanco Holding S.A.</v>
          </cell>
          <cell r="V2728">
            <v>185666</v>
          </cell>
          <cell r="W2728" t="str">
            <v>Itau Unibanco Holding S.A.</v>
          </cell>
          <cell r="X2728" t="str">
            <v>Existing Principal</v>
          </cell>
          <cell r="Y2728" t="str">
            <v>Public - Do Not Score</v>
          </cell>
          <cell r="Z2728" t="str">
            <v>BANKS AND S&amp;LS</v>
          </cell>
          <cell r="AA2728" t="str">
            <v>Brazil</v>
          </cell>
          <cell r="AB2728">
            <v>185666</v>
          </cell>
          <cell r="AC2728" t="str">
            <v>W00621</v>
          </cell>
          <cell r="AD2728">
            <v>185666</v>
          </cell>
          <cell r="AE2728" t="str">
            <v>Specialty Commercial</v>
          </cell>
          <cell r="AF2728" t="str">
            <v>Banks, National &amp; Regional</v>
          </cell>
        </row>
        <row r="2729">
          <cell r="T2729">
            <v>116461112</v>
          </cell>
          <cell r="U2729" t="str">
            <v>The Chemours Company</v>
          </cell>
          <cell r="V2729">
            <v>185985</v>
          </cell>
          <cell r="W2729" t="str">
            <v>The Chemours Company</v>
          </cell>
          <cell r="X2729" t="str">
            <v>Existing Principal</v>
          </cell>
          <cell r="Y2729" t="str">
            <v>Public - Do Not Score</v>
          </cell>
          <cell r="Z2729" t="str">
            <v>CHEMICALS</v>
          </cell>
          <cell r="AA2729" t="str">
            <v>United States</v>
          </cell>
          <cell r="AB2729">
            <v>185985</v>
          </cell>
          <cell r="AC2729" t="str">
            <v>N25829</v>
          </cell>
          <cell r="AD2729">
            <v>185985</v>
          </cell>
          <cell r="AE2729" t="str">
            <v>Core Commercial</v>
          </cell>
          <cell r="AF2729" t="str">
            <v>Chemical Industry</v>
          </cell>
        </row>
        <row r="2730">
          <cell r="T2730">
            <v>372015642</v>
          </cell>
          <cell r="U2730" t="str">
            <v>Baker Hughes, a GE company</v>
          </cell>
          <cell r="V2730">
            <v>206226</v>
          </cell>
          <cell r="W2730" t="str">
            <v>Baker Hughes, a GE company</v>
          </cell>
          <cell r="X2730" t="str">
            <v>Existing Principal</v>
          </cell>
          <cell r="Y2730" t="str">
            <v>Public - Do Not Score</v>
          </cell>
          <cell r="Z2730" t="str">
            <v>OIL, GAS &amp; COAL EXPL/PROD</v>
          </cell>
          <cell r="AA2730" t="str">
            <v>United States</v>
          </cell>
          <cell r="AB2730">
            <v>206226</v>
          </cell>
          <cell r="AC2730" t="str">
            <v>N28235</v>
          </cell>
          <cell r="AD2730">
            <v>206226</v>
          </cell>
          <cell r="AE2730" t="str">
            <v>Core Commercial</v>
          </cell>
          <cell r="AF2730" t="str">
            <v>Oil, Gas &amp; Coal Expl/Prod</v>
          </cell>
        </row>
        <row r="2731">
          <cell r="T2731">
            <v>666451012</v>
          </cell>
          <cell r="U2731" t="str">
            <v>TopBuild Corp.</v>
          </cell>
          <cell r="V2731">
            <v>186250</v>
          </cell>
          <cell r="W2731" t="str">
            <v>TopBuild Corp.</v>
          </cell>
          <cell r="X2731" t="str">
            <v>Existing Principal</v>
          </cell>
          <cell r="Y2731" t="str">
            <v>Public - Do Not Score</v>
          </cell>
          <cell r="Z2731" t="str">
            <v>CONSTRUCTION</v>
          </cell>
          <cell r="AA2731" t="str">
            <v>United States</v>
          </cell>
          <cell r="AB2731">
            <v>186250</v>
          </cell>
          <cell r="AC2731" t="str">
            <v>N25992</v>
          </cell>
          <cell r="AD2731">
            <v>186250</v>
          </cell>
          <cell r="AE2731" t="str">
            <v>Core Commercial</v>
          </cell>
          <cell r="AF2731" t="str">
            <v>Engineering &amp; Construction</v>
          </cell>
        </row>
        <row r="2732">
          <cell r="T2732">
            <v>566489412</v>
          </cell>
          <cell r="U2732" t="str">
            <v>QinetiQ Group Plc</v>
          </cell>
          <cell r="V2732">
            <v>187123</v>
          </cell>
          <cell r="W2732" t="str">
            <v>QinetiQ Group Plc</v>
          </cell>
          <cell r="X2732" t="str">
            <v>Existing Principal</v>
          </cell>
          <cell r="Y2732" t="str">
            <v>Public - Do Not Score</v>
          </cell>
          <cell r="Z2732" t="str">
            <v>BUSINESS SERVICES</v>
          </cell>
          <cell r="AA2732" t="str">
            <v>United Kingdom</v>
          </cell>
          <cell r="AB2732">
            <v>187123</v>
          </cell>
          <cell r="AC2732" t="str">
            <v>W38480</v>
          </cell>
          <cell r="AD2732">
            <v>187123</v>
          </cell>
          <cell r="AE2732" t="str">
            <v>Core Commercial</v>
          </cell>
        </row>
        <row r="2733">
          <cell r="T2733">
            <v>576487112</v>
          </cell>
          <cell r="U2733" t="str">
            <v>AgroFresh, Inc.</v>
          </cell>
          <cell r="V2733">
            <v>187126</v>
          </cell>
          <cell r="W2733" t="str">
            <v>AgroFresh Solutions, Inc.</v>
          </cell>
          <cell r="X2733" t="str">
            <v>Existing Principal</v>
          </cell>
          <cell r="Y2733" t="str">
            <v>Public - Do Not Score</v>
          </cell>
          <cell r="Z2733" t="str">
            <v>CHEMICALS</v>
          </cell>
          <cell r="AA2733" t="str">
            <v>United States</v>
          </cell>
          <cell r="AB2733">
            <v>187126</v>
          </cell>
          <cell r="AC2733" t="str">
            <v>N24743</v>
          </cell>
          <cell r="AD2733">
            <v>187126</v>
          </cell>
          <cell r="AE2733" t="str">
            <v>Core Commercial</v>
          </cell>
          <cell r="AF2733" t="str">
            <v>Chemical Industry</v>
          </cell>
        </row>
        <row r="2734">
          <cell r="T2734">
            <v>315338821</v>
          </cell>
          <cell r="U2734" t="str">
            <v>CADENCE DESIGN SYSTEMS, INC.</v>
          </cell>
          <cell r="V2734">
            <v>100624</v>
          </cell>
          <cell r="W2734" t="str">
            <v>CADENCE DESIGN SYSTEMS, INC.</v>
          </cell>
          <cell r="X2734" t="str">
            <v>Existing Principal</v>
          </cell>
          <cell r="Y2734" t="str">
            <v>Public - Do Not Score</v>
          </cell>
          <cell r="Z2734" t="str">
            <v>COMPUTER SOFTWARE</v>
          </cell>
          <cell r="AA2734" t="str">
            <v>United States</v>
          </cell>
          <cell r="AB2734">
            <v>100624</v>
          </cell>
          <cell r="AE2734" t="str">
            <v>Core Commercial</v>
          </cell>
          <cell r="AF2734" t="str">
            <v>Unassigned</v>
          </cell>
        </row>
        <row r="2735">
          <cell r="T2735">
            <v>505263351</v>
          </cell>
          <cell r="U2735" t="str">
            <v>DILLARD'S INCORPORATED</v>
          </cell>
          <cell r="V2735">
            <v>100260</v>
          </cell>
          <cell r="W2735" t="str">
            <v>Dillard's, Inc.</v>
          </cell>
          <cell r="X2735" t="str">
            <v>Existing Principal</v>
          </cell>
          <cell r="Y2735" t="str">
            <v>Public - Do Not Score</v>
          </cell>
          <cell r="Z2735" t="str">
            <v/>
          </cell>
          <cell r="AA2735" t="str">
            <v>United States</v>
          </cell>
          <cell r="AE2735" t="str">
            <v>Core Commercial</v>
          </cell>
        </row>
        <row r="2736">
          <cell r="T2736">
            <v>76494712</v>
          </cell>
          <cell r="U2736" t="str">
            <v>The Kraft Heinz Company</v>
          </cell>
          <cell r="V2736">
            <v>187216</v>
          </cell>
          <cell r="W2736" t="str">
            <v>The Kraft Heinz Company</v>
          </cell>
          <cell r="X2736" t="str">
            <v>Existing Principal</v>
          </cell>
          <cell r="Y2736" t="str">
            <v>Public - Do Not Score</v>
          </cell>
          <cell r="Z2736" t="str">
            <v>FOOD &amp; BEVERAGE</v>
          </cell>
          <cell r="AA2736" t="str">
            <v>United States</v>
          </cell>
          <cell r="AB2736">
            <v>187216</v>
          </cell>
          <cell r="AC2736">
            <v>423074</v>
          </cell>
          <cell r="AD2736">
            <v>187216</v>
          </cell>
          <cell r="AE2736" t="str">
            <v>Core Commercial</v>
          </cell>
          <cell r="AF2736" t="str">
            <v>Food Processing &amp; Distribution</v>
          </cell>
        </row>
        <row r="2737">
          <cell r="T2737">
            <v>546494612</v>
          </cell>
          <cell r="U2737" t="str">
            <v>Genesis Energy, L.P.</v>
          </cell>
          <cell r="V2737">
            <v>187411</v>
          </cell>
          <cell r="W2737" t="str">
            <v>Genesis Energy, L.P.</v>
          </cell>
          <cell r="X2737" t="str">
            <v>Existing Principal</v>
          </cell>
          <cell r="Y2737" t="str">
            <v>Public - Do Not Score</v>
          </cell>
          <cell r="Z2737" t="str">
            <v>BUSINESS PRODUCTS WHSL</v>
          </cell>
          <cell r="AA2737" t="str">
            <v>United States</v>
          </cell>
          <cell r="AB2737">
            <v>187411</v>
          </cell>
          <cell r="AC2737" t="str">
            <v>N03161</v>
          </cell>
          <cell r="AD2737">
            <v>187411</v>
          </cell>
          <cell r="AE2737" t="str">
            <v>Core Commercial</v>
          </cell>
          <cell r="AF2737" t="str">
            <v>Retail</v>
          </cell>
        </row>
        <row r="2738">
          <cell r="T2738">
            <v>266543712</v>
          </cell>
          <cell r="U2738" t="str">
            <v>HEWLETT-PACKARD BRASIL LTDA</v>
          </cell>
          <cell r="V2738">
            <v>189257</v>
          </cell>
          <cell r="W2738" t="str">
            <v>HEWLETT-PACKARD BRASIL LTDA</v>
          </cell>
          <cell r="X2738" t="str">
            <v>Existing Principal</v>
          </cell>
          <cell r="Y2738" t="str">
            <v>Public - Do Not Score</v>
          </cell>
          <cell r="Z2738" t="str">
            <v>BUSINESS SERVICES</v>
          </cell>
          <cell r="AA2738" t="str">
            <v>Brazil</v>
          </cell>
          <cell r="AB2738">
            <v>187510</v>
          </cell>
          <cell r="AC2738" t="str">
            <v>N26507</v>
          </cell>
          <cell r="AD2738">
            <v>187510</v>
          </cell>
          <cell r="AE2738" t="str">
            <v>Specialty Commercial</v>
          </cell>
          <cell r="AF2738" t="str">
            <v>Business Services</v>
          </cell>
        </row>
        <row r="2739">
          <cell r="T2739">
            <v>806452512</v>
          </cell>
          <cell r="U2739" t="str">
            <v>Hewlett Packard Enterprise Company</v>
          </cell>
          <cell r="V2739">
            <v>187510</v>
          </cell>
          <cell r="W2739" t="str">
            <v>Hewlett Packard Enterprise Company</v>
          </cell>
          <cell r="X2739" t="str">
            <v>Existing Principal</v>
          </cell>
          <cell r="Y2739" t="str">
            <v>Public - Do Not Score</v>
          </cell>
          <cell r="Z2739" t="str">
            <v>BUSINESS SERVICES</v>
          </cell>
          <cell r="AA2739" t="str">
            <v>United States</v>
          </cell>
          <cell r="AB2739">
            <v>187510</v>
          </cell>
          <cell r="AC2739" t="str">
            <v>N26507</v>
          </cell>
          <cell r="AD2739">
            <v>187510</v>
          </cell>
          <cell r="AE2739" t="str">
            <v>Core Commercial</v>
          </cell>
          <cell r="AF2739" t="str">
            <v>Business Services</v>
          </cell>
        </row>
        <row r="2740">
          <cell r="T2740">
            <v>236503012</v>
          </cell>
          <cell r="U2740" t="str">
            <v>Century Communities, Inc</v>
          </cell>
          <cell r="V2740">
            <v>187599</v>
          </cell>
          <cell r="W2740" t="str">
            <v>Century Communities, Inc</v>
          </cell>
          <cell r="X2740" t="str">
            <v>Existing Principal</v>
          </cell>
          <cell r="Y2740" t="str">
            <v>Public - Do Not Score</v>
          </cell>
          <cell r="Z2740" t="str">
            <v>CONSTRUCTION</v>
          </cell>
          <cell r="AA2740" t="str">
            <v>United States</v>
          </cell>
          <cell r="AB2740">
            <v>187599</v>
          </cell>
          <cell r="AC2740" t="str">
            <v>N25082</v>
          </cell>
          <cell r="AD2740">
            <v>187599</v>
          </cell>
          <cell r="AE2740" t="str">
            <v>Specialty Commercial</v>
          </cell>
          <cell r="AF2740" t="str">
            <v>Engineering &amp; Construction</v>
          </cell>
        </row>
        <row r="2741">
          <cell r="T2741">
            <v>86514812</v>
          </cell>
          <cell r="U2741" t="str">
            <v>Ciner Resources LP</v>
          </cell>
          <cell r="V2741">
            <v>187698</v>
          </cell>
          <cell r="W2741" t="str">
            <v>Ciner Resources LP</v>
          </cell>
          <cell r="X2741" t="str">
            <v>Existing Principal</v>
          </cell>
          <cell r="Y2741" t="str">
            <v>Public - Do Not Score</v>
          </cell>
          <cell r="Z2741" t="str">
            <v>MINING</v>
          </cell>
          <cell r="AA2741" t="str">
            <v>United States</v>
          </cell>
          <cell r="AB2741">
            <v>187698</v>
          </cell>
          <cell r="AC2741" t="str">
            <v>N24189</v>
          </cell>
          <cell r="AD2741">
            <v>187698</v>
          </cell>
          <cell r="AE2741" t="str">
            <v>Core Commercial</v>
          </cell>
          <cell r="AF2741" t="str">
            <v>Metals &amp; Mining Industry</v>
          </cell>
        </row>
        <row r="2742">
          <cell r="T2742">
            <v>576503212</v>
          </cell>
          <cell r="U2742" t="str">
            <v>CCR S.A</v>
          </cell>
          <cell r="V2742">
            <v>188023</v>
          </cell>
          <cell r="W2742" t="str">
            <v>CCR S.A</v>
          </cell>
          <cell r="X2742" t="str">
            <v>Existing Principal</v>
          </cell>
          <cell r="Y2742" t="str">
            <v>Public - Do Not Score</v>
          </cell>
          <cell r="Z2742" t="str">
            <v>TRANSPORTATION</v>
          </cell>
          <cell r="AA2742" t="str">
            <v>Brazil</v>
          </cell>
          <cell r="AB2742">
            <v>188023</v>
          </cell>
          <cell r="AC2742" t="str">
            <v>W33617</v>
          </cell>
          <cell r="AD2742">
            <v>188023</v>
          </cell>
          <cell r="AE2742" t="str">
            <v>Specialty Contract</v>
          </cell>
          <cell r="AF2742" t="str">
            <v>Rail, Trucking &amp; Transport Services</v>
          </cell>
        </row>
        <row r="2743">
          <cell r="T2743">
            <v>146518912</v>
          </cell>
          <cell r="U2743" t="str">
            <v>Corelogic Valuation Solutions, Inc.</v>
          </cell>
          <cell r="V2743">
            <v>188279</v>
          </cell>
          <cell r="W2743" t="str">
            <v>Corelogic, Inc.</v>
          </cell>
          <cell r="X2743" t="str">
            <v>Existing Principal</v>
          </cell>
          <cell r="Y2743" t="str">
            <v>Public - Do Not Score</v>
          </cell>
          <cell r="Z2743" t="str">
            <v>BUSINESS SERVICES</v>
          </cell>
          <cell r="AA2743" t="str">
            <v>United States</v>
          </cell>
          <cell r="AB2743">
            <v>188279</v>
          </cell>
          <cell r="AC2743">
            <v>318522</v>
          </cell>
          <cell r="AD2743">
            <v>188279</v>
          </cell>
          <cell r="AE2743" t="str">
            <v>Core Commercial</v>
          </cell>
          <cell r="AF2743" t="str">
            <v>Business Services</v>
          </cell>
        </row>
        <row r="2744">
          <cell r="T2744">
            <v>146520312</v>
          </cell>
          <cell r="U2744" t="str">
            <v>PayPal Holding, Inc.</v>
          </cell>
          <cell r="V2744">
            <v>188283</v>
          </cell>
          <cell r="W2744" t="str">
            <v>PayPal Holdings, Inc.</v>
          </cell>
          <cell r="X2744" t="str">
            <v>Existing Principal</v>
          </cell>
          <cell r="Y2744" t="str">
            <v>Public - Do Not Score</v>
          </cell>
          <cell r="Z2744" t="str">
            <v>BUSINESS SERVICES</v>
          </cell>
          <cell r="AA2744" t="str">
            <v>United States</v>
          </cell>
          <cell r="AB2744">
            <v>188283</v>
          </cell>
          <cell r="AC2744" t="str">
            <v>N26262</v>
          </cell>
          <cell r="AD2744">
            <v>188283</v>
          </cell>
          <cell r="AE2744" t="str">
            <v>Core Commercial</v>
          </cell>
          <cell r="AF2744" t="str">
            <v>Business Services</v>
          </cell>
        </row>
        <row r="2745">
          <cell r="T2745">
            <v>46532012</v>
          </cell>
          <cell r="U2745" t="str">
            <v>Hitachi Ltd.</v>
          </cell>
          <cell r="V2745">
            <v>188573</v>
          </cell>
          <cell r="W2745" t="str">
            <v>Hitachi Ltd.</v>
          </cell>
          <cell r="X2745" t="str">
            <v>Existing Principal</v>
          </cell>
          <cell r="Y2745" t="str">
            <v>Public - Do Not Score</v>
          </cell>
          <cell r="Z2745" t="str">
            <v>MACHINERY &amp; EQUIPMENT</v>
          </cell>
          <cell r="AA2745" t="str">
            <v>Japan</v>
          </cell>
          <cell r="AB2745">
            <v>188573</v>
          </cell>
          <cell r="AC2745" t="str">
            <v>G11025</v>
          </cell>
          <cell r="AD2745">
            <v>188573</v>
          </cell>
          <cell r="AE2745" t="str">
            <v>Specialty Commercial</v>
          </cell>
          <cell r="AF2745" t="str">
            <v>Machinery &amp; Industrial</v>
          </cell>
        </row>
        <row r="2746">
          <cell r="T2746">
            <v>796528712</v>
          </cell>
          <cell r="U2746" t="str">
            <v>Bloomin' Brands, Inc.</v>
          </cell>
          <cell r="V2746">
            <v>188843</v>
          </cell>
          <cell r="W2746" t="str">
            <v>Bloomin' Brands, Inc.</v>
          </cell>
          <cell r="X2746" t="str">
            <v>Existing Principal</v>
          </cell>
          <cell r="Y2746" t="str">
            <v>Public - Do Not Score</v>
          </cell>
          <cell r="Z2746" t="str">
            <v>HOTELS &amp; RESTAURANTS</v>
          </cell>
          <cell r="AA2746" t="str">
            <v>United States</v>
          </cell>
          <cell r="AB2746">
            <v>188843</v>
          </cell>
          <cell r="AC2746" t="str">
            <v>N22858</v>
          </cell>
          <cell r="AD2746">
            <v>188843</v>
          </cell>
          <cell r="AE2746" t="str">
            <v>Core Commercial</v>
          </cell>
          <cell r="AF2746" t="str">
            <v>Hospitality &amp; Gaming</v>
          </cell>
        </row>
        <row r="2747">
          <cell r="T2747">
            <v>326540312</v>
          </cell>
          <cell r="U2747" t="str">
            <v>Dyno Nobel, Inc</v>
          </cell>
          <cell r="V2747">
            <v>188970</v>
          </cell>
          <cell r="W2747" t="str">
            <v>Incitec Pivot Limited</v>
          </cell>
          <cell r="X2747" t="str">
            <v>Existing Principal</v>
          </cell>
          <cell r="Y2747" t="str">
            <v>Public - Do Not Score</v>
          </cell>
          <cell r="Z2747" t="str">
            <v>CHEMICALS</v>
          </cell>
          <cell r="AA2747" t="str">
            <v>Australia</v>
          </cell>
          <cell r="AB2747">
            <v>188970</v>
          </cell>
          <cell r="AC2747" t="str">
            <v>A02021</v>
          </cell>
          <cell r="AD2747">
            <v>188970</v>
          </cell>
          <cell r="AE2747" t="str">
            <v>Core Commercial</v>
          </cell>
          <cell r="AF2747" t="str">
            <v>Chemical Industry</v>
          </cell>
        </row>
        <row r="2748">
          <cell r="T2748">
            <v>966408812</v>
          </cell>
          <cell r="U2748" t="str">
            <v>Cemex SAB de CV</v>
          </cell>
          <cell r="V2748">
            <v>20083</v>
          </cell>
          <cell r="W2748" t="str">
            <v>Cemex SAB de CV</v>
          </cell>
          <cell r="X2748" t="str">
            <v>Existing Principal</v>
          </cell>
          <cell r="Y2748" t="str">
            <v>Public - Do Not Score</v>
          </cell>
          <cell r="Z2748" t="str">
            <v>CONSTRUCTION MATERIALS</v>
          </cell>
          <cell r="AA2748" t="str">
            <v>Mexico</v>
          </cell>
          <cell r="AB2748">
            <v>189162</v>
          </cell>
          <cell r="AC2748" t="str">
            <v>W07029</v>
          </cell>
          <cell r="AD2748" t="str">
            <v>100102 and 20083</v>
          </cell>
          <cell r="AE2748" t="str">
            <v>Core Commercial</v>
          </cell>
          <cell r="AF2748" t="str">
            <v>Building Materials</v>
          </cell>
        </row>
        <row r="2749">
          <cell r="T2749">
            <v>66551912</v>
          </cell>
          <cell r="U2749" t="str">
            <v>TransMontaigne Operating Company LP</v>
          </cell>
          <cell r="V2749">
            <v>189543</v>
          </cell>
          <cell r="W2749" t="str">
            <v>TransMontaigne Partners LP</v>
          </cell>
          <cell r="X2749" t="str">
            <v>Existing Principal</v>
          </cell>
          <cell r="Y2749" t="str">
            <v>Public - Do Not Score</v>
          </cell>
          <cell r="Z2749" t="str">
            <v>UTILITIES, GAS</v>
          </cell>
          <cell r="AA2749" t="str">
            <v>United States</v>
          </cell>
          <cell r="AB2749">
            <v>189543</v>
          </cell>
          <cell r="AC2749" t="str">
            <v>N10968</v>
          </cell>
          <cell r="AD2749">
            <v>189543</v>
          </cell>
          <cell r="AE2749" t="str">
            <v>Core Commercial</v>
          </cell>
          <cell r="AF2749" t="str">
            <v>Electric, Gas &amp; Water Utilities</v>
          </cell>
        </row>
        <row r="2750">
          <cell r="T2750">
            <v>129257832</v>
          </cell>
          <cell r="U2750" t="str">
            <v>DaVita Inc.</v>
          </cell>
          <cell r="V2750">
            <v>190053</v>
          </cell>
          <cell r="W2750" t="str">
            <v>DaVita Inc.</v>
          </cell>
          <cell r="X2750" t="str">
            <v>Existing Principal</v>
          </cell>
          <cell r="Y2750" t="str">
            <v>Public - Do Not Score</v>
          </cell>
          <cell r="Z2750" t="str">
            <v>MEDICAL SERVICES</v>
          </cell>
          <cell r="AA2750" t="str">
            <v>United States</v>
          </cell>
          <cell r="AB2750">
            <v>190053</v>
          </cell>
          <cell r="AC2750" t="str">
            <v>N01836</v>
          </cell>
          <cell r="AD2750">
            <v>190053</v>
          </cell>
          <cell r="AE2750" t="str">
            <v>Core Commercial</v>
          </cell>
        </row>
        <row r="2751">
          <cell r="T2751">
            <v>779129432</v>
          </cell>
          <cell r="U2751" t="str">
            <v>Pacific Premier Bancorp, Inc.</v>
          </cell>
          <cell r="V2751">
            <v>190075</v>
          </cell>
          <cell r="W2751" t="str">
            <v>Pacific Premier Bancorp, Inc.</v>
          </cell>
          <cell r="X2751" t="str">
            <v>Existing Principal</v>
          </cell>
          <cell r="Y2751" t="str">
            <v>Public - Do Not Score</v>
          </cell>
          <cell r="Z2751" t="str">
            <v>BANKS AND S&amp;LS</v>
          </cell>
          <cell r="AA2751" t="str">
            <v>United States</v>
          </cell>
          <cell r="AB2751">
            <v>190075</v>
          </cell>
          <cell r="AC2751" t="str">
            <v>N05710</v>
          </cell>
          <cell r="AD2751">
            <v>190075</v>
          </cell>
          <cell r="AE2751" t="str">
            <v>Core Commercial</v>
          </cell>
          <cell r="AF2751" t="str">
            <v>Banks, National &amp; Regional</v>
          </cell>
        </row>
        <row r="2752">
          <cell r="T2752">
            <v>189175832</v>
          </cell>
          <cell r="U2752" t="str">
            <v>Fortive Corporation</v>
          </cell>
          <cell r="V2752">
            <v>191947</v>
          </cell>
          <cell r="W2752" t="str">
            <v>Fortive Corporation</v>
          </cell>
          <cell r="X2752" t="str">
            <v>Existing Principal</v>
          </cell>
          <cell r="Y2752" t="str">
            <v>Public - Do Not Score</v>
          </cell>
          <cell r="Z2752" t="str">
            <v>MEASURE &amp; TEST EQUIPMENT</v>
          </cell>
          <cell r="AA2752" t="str">
            <v>United States</v>
          </cell>
          <cell r="AB2752">
            <v>191947</v>
          </cell>
          <cell r="AC2752" t="str">
            <v>N26733</v>
          </cell>
          <cell r="AD2752">
            <v>191947</v>
          </cell>
          <cell r="AE2752" t="str">
            <v>Core Commercial</v>
          </cell>
          <cell r="AF2752" t="str">
            <v>Machinery &amp; Industrial</v>
          </cell>
        </row>
        <row r="2753">
          <cell r="T2753">
            <v>229171432</v>
          </cell>
          <cell r="U2753" t="str">
            <v>Adient plc</v>
          </cell>
          <cell r="V2753">
            <v>191965</v>
          </cell>
          <cell r="W2753" t="str">
            <v>Adient plc</v>
          </cell>
          <cell r="X2753" t="str">
            <v>Existing Principal</v>
          </cell>
          <cell r="Y2753" t="str">
            <v>Public - Do Not Score</v>
          </cell>
          <cell r="Z2753" t="str">
            <v>FURNITURE &amp; APPLIANCES</v>
          </cell>
          <cell r="AA2753" t="str">
            <v>Ireland</v>
          </cell>
          <cell r="AB2753">
            <v>191965</v>
          </cell>
          <cell r="AC2753" t="str">
            <v>N27016</v>
          </cell>
          <cell r="AD2753">
            <v>191965</v>
          </cell>
          <cell r="AE2753" t="str">
            <v>Core Commercial</v>
          </cell>
          <cell r="AF2753" t="str">
            <v>Retail</v>
          </cell>
        </row>
        <row r="2754">
          <cell r="T2754">
            <v>329169632</v>
          </cell>
          <cell r="U2754" t="str">
            <v>Five Point Holdings, LLC</v>
          </cell>
          <cell r="V2754">
            <v>191999</v>
          </cell>
          <cell r="W2754" t="str">
            <v>Five Point Holdings, LLC</v>
          </cell>
          <cell r="X2754" t="str">
            <v>Existing Principal</v>
          </cell>
          <cell r="Y2754" t="str">
            <v>Public - Do Not Score</v>
          </cell>
          <cell r="Z2754" t="str">
            <v>REAL ESTATE</v>
          </cell>
          <cell r="AA2754" t="str">
            <v>United States</v>
          </cell>
          <cell r="AB2754">
            <v>191999</v>
          </cell>
          <cell r="AC2754" t="str">
            <v>N27712</v>
          </cell>
          <cell r="AD2754">
            <v>191999</v>
          </cell>
          <cell r="AE2754" t="str">
            <v>Specialty Contract</v>
          </cell>
          <cell r="AF2754" t="str">
            <v>Real Estate &amp; REITs</v>
          </cell>
        </row>
        <row r="2755">
          <cell r="T2755">
            <v>209184532</v>
          </cell>
          <cell r="U2755" t="str">
            <v>Frontier Communications</v>
          </cell>
          <cell r="V2755">
            <v>192323</v>
          </cell>
          <cell r="W2755" t="str">
            <v>Frontier Communications Corporation</v>
          </cell>
          <cell r="X2755" t="str">
            <v>Existing Principal</v>
          </cell>
          <cell r="Y2755" t="str">
            <v>Public - Do Not Score</v>
          </cell>
          <cell r="Z2755" t="str">
            <v>TELEPHONE</v>
          </cell>
          <cell r="AA2755" t="str">
            <v>United States</v>
          </cell>
          <cell r="AB2755">
            <v>192323</v>
          </cell>
          <cell r="AC2755" t="str">
            <v>177342 </v>
          </cell>
          <cell r="AD2755">
            <v>192323</v>
          </cell>
          <cell r="AE2755" t="str">
            <v>Core Commercial</v>
          </cell>
        </row>
        <row r="2756">
          <cell r="T2756">
            <v>339189832</v>
          </cell>
          <cell r="U2756" t="str">
            <v>Sacyr, S.A.</v>
          </cell>
          <cell r="V2756">
            <v>192531</v>
          </cell>
          <cell r="W2756" t="str">
            <v>Sacyr, S.A.</v>
          </cell>
          <cell r="X2756" t="str">
            <v>Existing Principal</v>
          </cell>
          <cell r="Y2756" t="str">
            <v>Public - Do Not Score</v>
          </cell>
          <cell r="Z2756" t="str">
            <v>CONSTRUCTION</v>
          </cell>
          <cell r="AA2756" t="str">
            <v>Spain</v>
          </cell>
          <cell r="AB2756">
            <v>192531</v>
          </cell>
          <cell r="AC2756" t="str">
            <v>G10839</v>
          </cell>
          <cell r="AD2756">
            <v>137724</v>
          </cell>
          <cell r="AE2756" t="str">
            <v>Specialty Contract</v>
          </cell>
          <cell r="AF2756" t="str">
            <v>Engineering &amp; Construction</v>
          </cell>
        </row>
        <row r="2757">
          <cell r="T2757">
            <v>829185532</v>
          </cell>
          <cell r="U2757" t="str">
            <v>Contura Energy LLC</v>
          </cell>
          <cell r="V2757">
            <v>192601</v>
          </cell>
          <cell r="W2757" t="str">
            <v>Contura Energy, Inc.</v>
          </cell>
          <cell r="X2757" t="str">
            <v>Existing Principal</v>
          </cell>
          <cell r="Y2757" t="str">
            <v>Public - Do Not Score</v>
          </cell>
          <cell r="Z2757" t="str">
            <v>OIL, GAS &amp; COAL EXPL/PROD</v>
          </cell>
          <cell r="AA2757" t="str">
            <v>United States</v>
          </cell>
          <cell r="AB2757">
            <v>192601</v>
          </cell>
          <cell r="AC2757" t="str">
            <v>N27554</v>
          </cell>
          <cell r="AD2757">
            <v>192601</v>
          </cell>
          <cell r="AE2757" t="str">
            <v>Core Commercial</v>
          </cell>
          <cell r="AF2757" t="str">
            <v>Oil, Gas &amp; Coal Expl/Prod</v>
          </cell>
        </row>
        <row r="2758">
          <cell r="T2758">
            <v>359208332</v>
          </cell>
          <cell r="U2758" t="str">
            <v>Sunrun, Inc.</v>
          </cell>
          <cell r="V2758">
            <v>193212</v>
          </cell>
          <cell r="W2758" t="str">
            <v>Sunrun, Inc.</v>
          </cell>
          <cell r="X2758" t="str">
            <v>Existing Principal</v>
          </cell>
          <cell r="Y2758" t="str">
            <v>Public - Do Not Score</v>
          </cell>
          <cell r="Z2758" t="str">
            <v>ELECTRICAL EQUIPMENT</v>
          </cell>
          <cell r="AA2758" t="str">
            <v>United States</v>
          </cell>
          <cell r="AB2758">
            <v>193212</v>
          </cell>
          <cell r="AC2758" t="str">
            <v>N26366</v>
          </cell>
          <cell r="AD2758">
            <v>193212</v>
          </cell>
          <cell r="AE2758" t="str">
            <v>Core Commercial</v>
          </cell>
          <cell r="AF2758" t="str">
            <v>Electronics &amp; Semiconductor</v>
          </cell>
        </row>
        <row r="2759">
          <cell r="T2759">
            <v>659202032</v>
          </cell>
          <cell r="U2759" t="str">
            <v>BofI Federal Bank</v>
          </cell>
          <cell r="V2759">
            <v>193284</v>
          </cell>
          <cell r="W2759" t="str">
            <v>Axos Bank</v>
          </cell>
          <cell r="X2759" t="str">
            <v>Existing Principal</v>
          </cell>
          <cell r="Y2759" t="str">
            <v>Public - Do Not Score</v>
          </cell>
          <cell r="Z2759" t="str">
            <v>BANKS AND S&amp;LS</v>
          </cell>
          <cell r="AA2759" t="str">
            <v>United States</v>
          </cell>
          <cell r="AB2759">
            <v>193284</v>
          </cell>
          <cell r="AC2759" t="str">
            <v>N10825</v>
          </cell>
          <cell r="AD2759">
            <v>193284</v>
          </cell>
          <cell r="AE2759" t="str">
            <v>Core Commercial</v>
          </cell>
          <cell r="AF2759" t="str">
            <v>Banks, National &amp; Regional</v>
          </cell>
        </row>
        <row r="2760">
          <cell r="T2760">
            <v>749221032</v>
          </cell>
          <cell r="U2760" t="str">
            <v>Barrick Gold Corporation</v>
          </cell>
          <cell r="V2760">
            <v>193489</v>
          </cell>
          <cell r="W2760" t="str">
            <v>Barrick Gold</v>
          </cell>
          <cell r="X2760" t="str">
            <v>Existing Principal</v>
          </cell>
          <cell r="Y2760" t="str">
            <v>Public - Do Not Score</v>
          </cell>
          <cell r="Z2760" t="str">
            <v>MINING</v>
          </cell>
          <cell r="AA2760" t="str">
            <v>Canada</v>
          </cell>
          <cell r="AB2760">
            <v>193489</v>
          </cell>
          <cell r="AC2760" t="str">
            <v>C10381</v>
          </cell>
          <cell r="AD2760">
            <v>101121</v>
          </cell>
          <cell r="AE2760" t="str">
            <v>Specialty Commercial</v>
          </cell>
          <cell r="AF2760" t="str">
            <v>Metals &amp; Mining Industry</v>
          </cell>
        </row>
        <row r="2761">
          <cell r="T2761">
            <v>419217732</v>
          </cell>
          <cell r="U2761" t="str">
            <v>TransForce Inc.</v>
          </cell>
          <cell r="V2761">
            <v>193821</v>
          </cell>
          <cell r="W2761" t="str">
            <v>TFI International Inc.</v>
          </cell>
          <cell r="X2761" t="str">
            <v>Existing Principal</v>
          </cell>
          <cell r="Y2761" t="str">
            <v>Public - Do Not Score</v>
          </cell>
          <cell r="Z2761" t="str">
            <v>TRUCKING</v>
          </cell>
          <cell r="AA2761" t="str">
            <v>Canada</v>
          </cell>
          <cell r="AB2761">
            <v>193821</v>
          </cell>
          <cell r="AC2761" t="str">
            <v>N09353</v>
          </cell>
          <cell r="AD2761">
            <v>193821</v>
          </cell>
          <cell r="AE2761" t="str">
            <v>Core Commercial</v>
          </cell>
          <cell r="AF2761" t="str">
            <v>Rail, Trucking &amp; Transport Services</v>
          </cell>
        </row>
        <row r="2762">
          <cell r="T2762">
            <v>569217332</v>
          </cell>
          <cell r="U2762" t="str">
            <v>Conduent Inc.</v>
          </cell>
          <cell r="V2762">
            <v>193887</v>
          </cell>
          <cell r="W2762" t="str">
            <v>Conduent Inc.</v>
          </cell>
          <cell r="X2762" t="str">
            <v>Existing Principal</v>
          </cell>
          <cell r="Y2762" t="str">
            <v>Public - Do Not Score</v>
          </cell>
          <cell r="Z2762" t="str">
            <v>BUSINESS SERVICES</v>
          </cell>
          <cell r="AA2762" t="str">
            <v>United States</v>
          </cell>
          <cell r="AB2762">
            <v>193887</v>
          </cell>
          <cell r="AC2762" t="str">
            <v>N27377</v>
          </cell>
          <cell r="AD2762">
            <v>193887</v>
          </cell>
          <cell r="AE2762" t="str">
            <v>Core Commercial</v>
          </cell>
          <cell r="AF2762" t="str">
            <v>Business Services</v>
          </cell>
        </row>
        <row r="2763">
          <cell r="T2763">
            <v>729223832</v>
          </cell>
          <cell r="U2763" t="str">
            <v>Sophos Inc.</v>
          </cell>
          <cell r="V2763">
            <v>193965</v>
          </cell>
          <cell r="W2763" t="str">
            <v>Sophos</v>
          </cell>
          <cell r="X2763" t="str">
            <v>Existing Principal</v>
          </cell>
          <cell r="Y2763" t="str">
            <v>Public - Do Not Score</v>
          </cell>
          <cell r="Z2763" t="str">
            <v>BUSINESS SERVICES</v>
          </cell>
          <cell r="AA2763" t="str">
            <v>United Kingdom</v>
          </cell>
          <cell r="AB2763">
            <v>193965</v>
          </cell>
          <cell r="AC2763" t="str">
            <v>W63195</v>
          </cell>
          <cell r="AD2763">
            <v>193965</v>
          </cell>
          <cell r="AE2763" t="str">
            <v>Core Commercial</v>
          </cell>
        </row>
        <row r="2764">
          <cell r="T2764">
            <v>201901042</v>
          </cell>
          <cell r="U2764" t="str">
            <v>Johnson &amp; Johnson</v>
          </cell>
          <cell r="V2764">
            <v>194293</v>
          </cell>
          <cell r="W2764" t="str">
            <v>Johnson &amp; Johnson</v>
          </cell>
          <cell r="X2764" t="str">
            <v>Existing Principal</v>
          </cell>
          <cell r="Y2764" t="str">
            <v>Public - Do Not Score</v>
          </cell>
          <cell r="Z2764" t="str">
            <v>PHARMACEUTICALS</v>
          </cell>
          <cell r="AA2764" t="str">
            <v>United States</v>
          </cell>
          <cell r="AB2764">
            <v>194293</v>
          </cell>
          <cell r="AC2764">
            <v>478160</v>
          </cell>
          <cell r="AD2764">
            <v>194293</v>
          </cell>
          <cell r="AE2764" t="str">
            <v>Core Commercial</v>
          </cell>
          <cell r="AF2764" t="str">
            <v>Drug &amp; Pharmacy Services</v>
          </cell>
        </row>
        <row r="2765">
          <cell r="T2765">
            <v>249240332</v>
          </cell>
          <cell r="U2765" t="str">
            <v>DXC Technology Company</v>
          </cell>
          <cell r="V2765">
            <v>194461</v>
          </cell>
          <cell r="W2765" t="str">
            <v>DXC Technology Company</v>
          </cell>
          <cell r="X2765" t="str">
            <v>Existing Principal</v>
          </cell>
          <cell r="Y2765" t="str">
            <v>Public - Do Not Score</v>
          </cell>
          <cell r="Z2765" t="str">
            <v>BUSINESS SERVICES</v>
          </cell>
          <cell r="AA2765" t="str">
            <v>United States</v>
          </cell>
          <cell r="AB2765">
            <v>194461</v>
          </cell>
          <cell r="AC2765">
            <v>205363</v>
          </cell>
          <cell r="AD2765">
            <v>194461</v>
          </cell>
          <cell r="AE2765" t="str">
            <v>Core Commercial</v>
          </cell>
          <cell r="AF2765" t="str">
            <v>Business Services</v>
          </cell>
        </row>
        <row r="2766">
          <cell r="T2766">
            <v>919221632</v>
          </cell>
          <cell r="U2766" t="str">
            <v>Vistra Energy Corp.</v>
          </cell>
          <cell r="V2766">
            <v>194647</v>
          </cell>
          <cell r="W2766" t="str">
            <v>Vistra Energy Corp.</v>
          </cell>
          <cell r="X2766" t="str">
            <v>Existing Principal</v>
          </cell>
          <cell r="Y2766" t="str">
            <v>Public - Do Not Score</v>
          </cell>
          <cell r="Z2766" t="str">
            <v>UTILITIES, ELECTRIC</v>
          </cell>
          <cell r="AA2766" t="str">
            <v>United States</v>
          </cell>
          <cell r="AB2766">
            <v>194647</v>
          </cell>
          <cell r="AC2766" t="str">
            <v>N10054</v>
          </cell>
          <cell r="AD2766">
            <v>194647</v>
          </cell>
          <cell r="AE2766" t="str">
            <v>Core Commercial</v>
          </cell>
          <cell r="AF2766" t="str">
            <v>Electric, Gas &amp; Water Utilities</v>
          </cell>
        </row>
        <row r="2767">
          <cell r="T2767">
            <v>11744942</v>
          </cell>
          <cell r="U2767" t="str">
            <v>Andritz Hydro GmbH</v>
          </cell>
          <cell r="V2767">
            <v>199544</v>
          </cell>
          <cell r="W2767" t="str">
            <v>Andritz Hydro GmbH</v>
          </cell>
          <cell r="X2767" t="str">
            <v>Existing Principal</v>
          </cell>
          <cell r="Y2767" t="str">
            <v>Public - Do Not Score</v>
          </cell>
          <cell r="Z2767" t="str">
            <v>MACHINERY &amp; EQUIPMENT</v>
          </cell>
          <cell r="AA2767" t="str">
            <v>Austria</v>
          </cell>
          <cell r="AB2767">
            <v>194864</v>
          </cell>
          <cell r="AC2767" t="str">
            <v>W27663</v>
          </cell>
          <cell r="AD2767">
            <v>194864</v>
          </cell>
          <cell r="AE2767" t="str">
            <v>Specialty Commercial</v>
          </cell>
          <cell r="AF2767" t="str">
            <v>Machinery &amp; Industrial</v>
          </cell>
        </row>
        <row r="2768">
          <cell r="T2768">
            <v>549241832</v>
          </cell>
          <cell r="U2768" t="str">
            <v>Andritz Hydro GmbH</v>
          </cell>
          <cell r="V2768">
            <v>194864</v>
          </cell>
          <cell r="W2768" t="str">
            <v>Andritz Hydro Gmbh</v>
          </cell>
          <cell r="X2768" t="str">
            <v>Existing Principal</v>
          </cell>
          <cell r="Y2768" t="str">
            <v>Public - Do Not Score</v>
          </cell>
          <cell r="Z2768" t="str">
            <v>MACHINERY &amp; EQUIPMENT</v>
          </cell>
          <cell r="AA2768" t="str">
            <v>Austria</v>
          </cell>
          <cell r="AB2768" t="str">
            <v>MEX1036</v>
          </cell>
          <cell r="AC2768" t="str">
            <v>W27663</v>
          </cell>
          <cell r="AD2768">
            <v>194864</v>
          </cell>
          <cell r="AE2768" t="str">
            <v>Specialty Commercial</v>
          </cell>
          <cell r="AF2768" t="str">
            <v>Machinery &amp; Industrial</v>
          </cell>
        </row>
        <row r="2769">
          <cell r="T2769">
            <v>379256732</v>
          </cell>
          <cell r="U2769" t="str">
            <v>Shasta Green, Inc.</v>
          </cell>
          <cell r="V2769">
            <v>195228</v>
          </cell>
          <cell r="W2769" t="str">
            <v>Shasta Green, Inc.</v>
          </cell>
          <cell r="X2769" t="str">
            <v>Existing Principal</v>
          </cell>
          <cell r="Y2769" t="str">
            <v>Public - Do Not Score</v>
          </cell>
          <cell r="Z2769" t="str">
            <v>Core Commercial - (Corporate) or (Individual, Estate, Probate)</v>
          </cell>
          <cell r="AA2769" t="str">
            <v>United States</v>
          </cell>
          <cell r="AB2769">
            <v>195228</v>
          </cell>
          <cell r="AC2769" t="str">
            <v>None - Private</v>
          </cell>
          <cell r="AD2769">
            <v>195228</v>
          </cell>
          <cell r="AE2769" t="str">
            <v>Core Commercial</v>
          </cell>
          <cell r="AF2769" t="str">
            <v>Unassigned</v>
          </cell>
        </row>
        <row r="2770">
          <cell r="T2770">
            <v>779249632</v>
          </cell>
          <cell r="U2770" t="str">
            <v>Sterling Bancorp</v>
          </cell>
          <cell r="V2770">
            <v>195393</v>
          </cell>
          <cell r="W2770" t="str">
            <v>Sterling Bancorp</v>
          </cell>
          <cell r="X2770" t="str">
            <v>Existing Principal</v>
          </cell>
          <cell r="Y2770" t="str">
            <v>Public - Do Not Score</v>
          </cell>
          <cell r="Z2770" t="str">
            <v>BANKS AND S&amp;LS</v>
          </cell>
          <cell r="AA2770" t="str">
            <v>United States</v>
          </cell>
          <cell r="AB2770">
            <v>195393</v>
          </cell>
          <cell r="AC2770" t="str">
            <v>N06562</v>
          </cell>
          <cell r="AD2770">
            <v>195393</v>
          </cell>
          <cell r="AE2770" t="str">
            <v>Core Commercial</v>
          </cell>
        </row>
        <row r="2771">
          <cell r="T2771">
            <v>469278732</v>
          </cell>
          <cell r="U2771" t="str">
            <v>Rosehill Operating Company, LLC</v>
          </cell>
          <cell r="V2771">
            <v>195420</v>
          </cell>
          <cell r="W2771" t="str">
            <v>Rosehill Resources Inc.</v>
          </cell>
          <cell r="X2771" t="str">
            <v>Existing Principal</v>
          </cell>
          <cell r="Y2771" t="str">
            <v>Public - Do Not Score</v>
          </cell>
          <cell r="Z2771" t="str">
            <v>OIL, GAS &amp; COAL EXPL/PROD</v>
          </cell>
          <cell r="AA2771" t="str">
            <v>United States</v>
          </cell>
          <cell r="AB2771">
            <v>195420</v>
          </cell>
          <cell r="AC2771" t="str">
            <v>N27901</v>
          </cell>
          <cell r="AD2771">
            <v>195420</v>
          </cell>
          <cell r="AE2771" t="str">
            <v>Core Commercial</v>
          </cell>
          <cell r="AF2771" t="str">
            <v>Oil, Gas &amp; Coal Expl/Prod</v>
          </cell>
        </row>
        <row r="2772">
          <cell r="T2772">
            <v>631900442</v>
          </cell>
          <cell r="U2772" t="str">
            <v>Asea Brown Boveri Ltd</v>
          </cell>
          <cell r="V2772">
            <v>195657</v>
          </cell>
          <cell r="W2772" t="str">
            <v>Asea Brown Boveri Ltd (ABB)</v>
          </cell>
          <cell r="X2772" t="str">
            <v>Existing Principal</v>
          </cell>
          <cell r="Y2772" t="str">
            <v>Public - Do Not Score</v>
          </cell>
          <cell r="Z2772" t="str">
            <v>ELECTRICAL EQUIPMENT</v>
          </cell>
          <cell r="AA2772" t="str">
            <v>Switzerland</v>
          </cell>
          <cell r="AB2772">
            <v>195657</v>
          </cell>
          <cell r="AC2772" t="str">
            <v>W21538</v>
          </cell>
          <cell r="AD2772">
            <v>44253</v>
          </cell>
          <cell r="AE2772" t="str">
            <v>Specialty Commercial</v>
          </cell>
          <cell r="AF2772" t="str">
            <v>Electronics &amp; Semiconductor</v>
          </cell>
        </row>
        <row r="2773">
          <cell r="T2773">
            <v>729268532</v>
          </cell>
          <cell r="U2773" t="str">
            <v>Brighthouse Financial, Inc.</v>
          </cell>
          <cell r="V2773">
            <v>196057</v>
          </cell>
          <cell r="W2773" t="str">
            <v>Brighthouse Holdings, LLC</v>
          </cell>
          <cell r="X2773" t="str">
            <v>Existing Principal</v>
          </cell>
          <cell r="Y2773" t="str">
            <v>Public - Do Not Score</v>
          </cell>
          <cell r="Z2773" t="str">
            <v>INSURANCE - LIFE</v>
          </cell>
          <cell r="AA2773" t="str">
            <v>United States</v>
          </cell>
          <cell r="AB2773">
            <v>196057</v>
          </cell>
          <cell r="AC2773" t="str">
            <v>N06357</v>
          </cell>
          <cell r="AD2773">
            <v>196057</v>
          </cell>
          <cell r="AE2773" t="str">
            <v>Core Commercial</v>
          </cell>
          <cell r="AF2773" t="str">
            <v>Insurance &amp; Financial Services</v>
          </cell>
        </row>
        <row r="2774">
          <cell r="T2774">
            <v>279295032</v>
          </cell>
          <cell r="U2774" t="str">
            <v>Dragados, S.A.</v>
          </cell>
          <cell r="V2774">
            <v>196949</v>
          </cell>
          <cell r="W2774" t="str">
            <v>Dragados, S.A - Miami</v>
          </cell>
          <cell r="X2774" t="str">
            <v>Existing Principal</v>
          </cell>
          <cell r="Y2774" t="str">
            <v>Public - Do Not Score</v>
          </cell>
          <cell r="Z2774" t="str">
            <v>CONSTRUCTION</v>
          </cell>
          <cell r="AA2774" t="str">
            <v>Spain</v>
          </cell>
          <cell r="AB2774">
            <v>196949</v>
          </cell>
          <cell r="AC2774" t="str">
            <v>G18503</v>
          </cell>
          <cell r="AD2774" t="str">
            <v>72797 and 100665</v>
          </cell>
          <cell r="AE2774" t="str">
            <v>Specialty Contract</v>
          </cell>
          <cell r="AF2774" t="str">
            <v>Engineering &amp; Construction</v>
          </cell>
        </row>
        <row r="2775">
          <cell r="T2775">
            <v>439290432</v>
          </cell>
          <cell r="U2775" t="str">
            <v>Ansaldo STS S.p.A</v>
          </cell>
          <cell r="V2775">
            <v>197019</v>
          </cell>
          <cell r="W2775" t="str">
            <v>Ansaldo STS S.p.A</v>
          </cell>
          <cell r="X2775" t="str">
            <v>Existing Principal</v>
          </cell>
          <cell r="Y2775" t="str">
            <v>Public - Do Not Score</v>
          </cell>
          <cell r="Z2775" t="str">
            <v>BUSINESS PRODUCTS WHSL</v>
          </cell>
          <cell r="AA2775" t="str">
            <v>Italy</v>
          </cell>
          <cell r="AB2775">
            <v>197019</v>
          </cell>
          <cell r="AC2775" t="str">
            <v>G13488</v>
          </cell>
          <cell r="AD2775">
            <v>188573</v>
          </cell>
          <cell r="AE2775" t="str">
            <v>Specialty Commercial</v>
          </cell>
          <cell r="AF2775" t="str">
            <v>Computer Hardware, Software</v>
          </cell>
        </row>
        <row r="2776">
          <cell r="T2776">
            <v>829282532</v>
          </cell>
          <cell r="U2776" t="str">
            <v>Healthcare Realty Services Incorporated As Agent for HR Acquisition I Corporation</v>
          </cell>
          <cell r="V2776">
            <v>197155</v>
          </cell>
          <cell r="W2776" t="str">
            <v>Healthcare Realty Trust, Inc.</v>
          </cell>
          <cell r="X2776" t="str">
            <v>Existing Principal</v>
          </cell>
          <cell r="Y2776" t="str">
            <v>Public - Do Not Score</v>
          </cell>
          <cell r="Z2776" t="str">
            <v>REAL ESTATE INVESTMENT TRUSTS</v>
          </cell>
          <cell r="AA2776" t="str">
            <v>United States</v>
          </cell>
          <cell r="AB2776">
            <v>197155</v>
          </cell>
          <cell r="AC2776">
            <v>421946</v>
          </cell>
          <cell r="AD2776">
            <v>197155</v>
          </cell>
          <cell r="AE2776" t="str">
            <v>Core Commercial</v>
          </cell>
          <cell r="AF2776" t="str">
            <v>Real Estate &amp; REITs</v>
          </cell>
        </row>
        <row r="2777">
          <cell r="T2777">
            <v>741677942</v>
          </cell>
          <cell r="U2777" t="str">
            <v>LSC Communications, Inc.</v>
          </cell>
          <cell r="V2777">
            <v>198244</v>
          </cell>
          <cell r="W2777" t="str">
            <v>LSC Communications, Inc.</v>
          </cell>
          <cell r="X2777" t="str">
            <v>Existing Principal</v>
          </cell>
          <cell r="Y2777" t="str">
            <v>Public - Do Not Score</v>
          </cell>
          <cell r="Z2777" t="str">
            <v>PRINTING</v>
          </cell>
          <cell r="AA2777" t="str">
            <v>United States</v>
          </cell>
          <cell r="AB2777">
            <v>198244</v>
          </cell>
          <cell r="AC2777" t="str">
            <v>N27176</v>
          </cell>
          <cell r="AD2777">
            <v>198244</v>
          </cell>
          <cell r="AE2777" t="str">
            <v>Core Commercial</v>
          </cell>
        </row>
        <row r="2778">
          <cell r="T2778">
            <v>771681942</v>
          </cell>
          <cell r="U2778" t="str">
            <v>Donnelley Financial Solutions, Inc.</v>
          </cell>
          <cell r="V2778">
            <v>198258</v>
          </cell>
          <cell r="W2778" t="str">
            <v>Donnelley Financial Solutions, Inc.</v>
          </cell>
          <cell r="X2778" t="str">
            <v>Existing Principal</v>
          </cell>
          <cell r="Y2778" t="str">
            <v>Public - Do Not Score</v>
          </cell>
          <cell r="Z2778" t="str">
            <v>BUSINESS SERVICES</v>
          </cell>
          <cell r="AA2778" t="str">
            <v>United States</v>
          </cell>
          <cell r="AB2778">
            <v>198258</v>
          </cell>
          <cell r="AC2778" t="str">
            <v>N27177</v>
          </cell>
          <cell r="AD2778">
            <v>198258</v>
          </cell>
          <cell r="AE2778" t="str">
            <v>Core Commercial</v>
          </cell>
          <cell r="AF2778" t="str">
            <v>Business Services</v>
          </cell>
        </row>
        <row r="2779">
          <cell r="T2779">
            <v>81689242</v>
          </cell>
          <cell r="U2779" t="str">
            <v>United Microelectronics Corporation</v>
          </cell>
          <cell r="V2779">
            <v>198374</v>
          </cell>
          <cell r="W2779" t="str">
            <v>United Microelectronics Corporation</v>
          </cell>
          <cell r="X2779" t="str">
            <v>Existing Principal</v>
          </cell>
          <cell r="Y2779" t="str">
            <v>Public - Do Not Score</v>
          </cell>
          <cell r="Z2779" t="str">
            <v>SEMICONDUCTORS</v>
          </cell>
          <cell r="AA2779" t="str">
            <v>Taiwan</v>
          </cell>
          <cell r="AB2779">
            <v>198374</v>
          </cell>
          <cell r="AC2779" t="str">
            <v>G17362</v>
          </cell>
          <cell r="AD2779">
            <v>198374</v>
          </cell>
          <cell r="AE2779" t="str">
            <v>Core Commercial</v>
          </cell>
        </row>
        <row r="2780">
          <cell r="T2780">
            <v>581688742</v>
          </cell>
          <cell r="U2780" t="str">
            <v>Cowen Inc.</v>
          </cell>
          <cell r="V2780">
            <v>198735</v>
          </cell>
          <cell r="W2780" t="str">
            <v>Cowen Inc.</v>
          </cell>
          <cell r="X2780" t="str">
            <v>Existing Principal</v>
          </cell>
          <cell r="Y2780" t="str">
            <v>Public - Do Not Score</v>
          </cell>
          <cell r="Z2780" t="str">
            <v>INVESTMENT MANAGEMENT</v>
          </cell>
          <cell r="AA2780" t="str">
            <v>United States</v>
          </cell>
          <cell r="AB2780">
            <v>198735</v>
          </cell>
          <cell r="AC2780" t="str">
            <v>N19780</v>
          </cell>
          <cell r="AD2780">
            <v>198735</v>
          </cell>
          <cell r="AE2780" t="str">
            <v>Core Commercial</v>
          </cell>
          <cell r="AF2780" t="str">
            <v>Insurance &amp; Financial Services</v>
          </cell>
        </row>
        <row r="2781">
          <cell r="T2781">
            <v>121717142</v>
          </cell>
          <cell r="U2781" t="str">
            <v>Tailored Brands, Inc.</v>
          </cell>
          <cell r="V2781">
            <v>198980</v>
          </cell>
          <cell r="W2781" t="str">
            <v>Tailored Brands, Inc.</v>
          </cell>
          <cell r="X2781" t="str">
            <v>Existing Principal</v>
          </cell>
          <cell r="Y2781" t="str">
            <v>Public - Do Not Score</v>
          </cell>
          <cell r="Z2781" t="str">
            <v>CONSUMER PRODUCTS RETL/WHSL</v>
          </cell>
          <cell r="AA2781" t="str">
            <v>United States</v>
          </cell>
          <cell r="AB2781">
            <v>198980</v>
          </cell>
          <cell r="AC2781">
            <v>587118</v>
          </cell>
          <cell r="AD2781">
            <v>198980</v>
          </cell>
          <cell r="AE2781" t="str">
            <v>Core Commercial</v>
          </cell>
          <cell r="AF2781" t="str">
            <v>Retail</v>
          </cell>
        </row>
        <row r="2782">
          <cell r="T2782">
            <v>631904942</v>
          </cell>
          <cell r="U2782" t="str">
            <v>Johnson Controls International plc</v>
          </cell>
          <cell r="V2782">
            <v>199025</v>
          </cell>
          <cell r="W2782" t="str">
            <v>Johnson Controls International plc</v>
          </cell>
          <cell r="X2782" t="str">
            <v>Existing Principal</v>
          </cell>
          <cell r="Y2782" t="str">
            <v>Public - Do Not Score</v>
          </cell>
          <cell r="Z2782" t="str">
            <v>FURNITURE &amp; APPLIANCES</v>
          </cell>
          <cell r="AA2782" t="str">
            <v>Ireland</v>
          </cell>
          <cell r="AB2782">
            <v>199025</v>
          </cell>
          <cell r="AC2782">
            <v>478366</v>
          </cell>
          <cell r="AD2782" t="str">
            <v>100764 and 77</v>
          </cell>
          <cell r="AE2782" t="str">
            <v>Specialty Contract</v>
          </cell>
          <cell r="AF2782" t="str">
            <v>Retail</v>
          </cell>
        </row>
        <row r="2783">
          <cell r="T2783">
            <v>301739842</v>
          </cell>
          <cell r="U2783" t="str">
            <v>Bombardier Transportation Chile, S.A.</v>
          </cell>
          <cell r="V2783">
            <v>199697</v>
          </cell>
          <cell r="W2783" t="str">
            <v>Bombardier Transportation Chile, S.A.</v>
          </cell>
          <cell r="X2783" t="str">
            <v>Existing Principal</v>
          </cell>
          <cell r="Y2783" t="str">
            <v>Public - Do Not Score</v>
          </cell>
          <cell r="Z2783" t="str">
            <v>AEROSPACE &amp; DEFENSE</v>
          </cell>
          <cell r="AA2783" t="str">
            <v>Chile</v>
          </cell>
          <cell r="AB2783">
            <v>199697</v>
          </cell>
          <cell r="AC2783" t="str">
            <v>C10031</v>
          </cell>
          <cell r="AD2783" t="str">
            <v>100789 and 82128</v>
          </cell>
          <cell r="AE2783" t="str">
            <v>Specialty Commercial</v>
          </cell>
          <cell r="AF2783" t="str">
            <v>Aerospace / Defense</v>
          </cell>
        </row>
        <row r="2784">
          <cell r="T2784">
            <v>301742842</v>
          </cell>
          <cell r="U2784" t="str">
            <v>Thyssenkrupp AG</v>
          </cell>
          <cell r="V2784">
            <v>199700</v>
          </cell>
          <cell r="W2784" t="str">
            <v>Thyssenkrupp AG</v>
          </cell>
          <cell r="X2784" t="str">
            <v>Existing Principal</v>
          </cell>
          <cell r="Y2784" t="str">
            <v>Public - Do Not Score</v>
          </cell>
          <cell r="Z2784" t="str">
            <v>BUSINESS PRODUCTS WHSL</v>
          </cell>
          <cell r="AA2784" t="str">
            <v>Germany</v>
          </cell>
          <cell r="AB2784">
            <v>199700</v>
          </cell>
          <cell r="AE2784" t="str">
            <v>Specialty Commercial</v>
          </cell>
        </row>
        <row r="2785">
          <cell r="T2785">
            <v>571738742</v>
          </cell>
          <cell r="U2785" t="str">
            <v>Owens &amp; Minor, Inc.</v>
          </cell>
          <cell r="V2785">
            <v>199827</v>
          </cell>
          <cell r="W2785" t="str">
            <v>Owens &amp; Minor, Inc.</v>
          </cell>
          <cell r="X2785" t="str">
            <v>Existing Principal</v>
          </cell>
          <cell r="Y2785" t="str">
            <v>Public - Do Not Score</v>
          </cell>
          <cell r="Z2785" t="str">
            <v>BUSINESS PRODUCTS WHSL</v>
          </cell>
          <cell r="AA2785" t="str">
            <v>United States</v>
          </cell>
          <cell r="AB2785">
            <v>199827</v>
          </cell>
          <cell r="AC2785">
            <v>690730</v>
          </cell>
          <cell r="AD2785">
            <v>199827</v>
          </cell>
          <cell r="AE2785" t="str">
            <v>Core Commercial</v>
          </cell>
          <cell r="AF2785" t="str">
            <v>Retail</v>
          </cell>
        </row>
        <row r="2786">
          <cell r="T2786">
            <v>591741542</v>
          </cell>
          <cell r="U2786" t="str">
            <v>Holcim (US) Inc.</v>
          </cell>
          <cell r="V2786">
            <v>199846</v>
          </cell>
          <cell r="W2786" t="str">
            <v>Holcim (US) Inc.</v>
          </cell>
          <cell r="X2786" t="str">
            <v>Existing Principal</v>
          </cell>
          <cell r="Y2786" t="str">
            <v>Public - Do Not Score</v>
          </cell>
          <cell r="Z2786" t="str">
            <v>CONSTRUCTION MATERIALS</v>
          </cell>
          <cell r="AA2786" t="str">
            <v>United States</v>
          </cell>
          <cell r="AB2786">
            <v>199846</v>
          </cell>
          <cell r="AC2786" t="str">
            <v>G10627</v>
          </cell>
          <cell r="AD2786">
            <v>199846</v>
          </cell>
          <cell r="AE2786" t="str">
            <v>Core Commercial</v>
          </cell>
          <cell r="AF2786" t="str">
            <v>Building Materials</v>
          </cell>
        </row>
        <row r="2787">
          <cell r="T2787">
            <v>591741942</v>
          </cell>
          <cell r="U2787" t="str">
            <v>Aggregate Industries Management, Inc.</v>
          </cell>
          <cell r="V2787">
            <v>199848</v>
          </cell>
          <cell r="W2787" t="str">
            <v>Aggregate Industries Management, Inc.</v>
          </cell>
          <cell r="X2787" t="str">
            <v>Existing Principal</v>
          </cell>
          <cell r="Y2787" t="str">
            <v>Public - Do Not Score</v>
          </cell>
          <cell r="Z2787" t="str">
            <v>CONSTRUCTION MATERIALS</v>
          </cell>
          <cell r="AA2787" t="str">
            <v>United States</v>
          </cell>
          <cell r="AB2787">
            <v>199848</v>
          </cell>
          <cell r="AC2787" t="str">
            <v>G10627</v>
          </cell>
          <cell r="AD2787">
            <v>199848</v>
          </cell>
          <cell r="AE2787" t="str">
            <v>Core Commercial</v>
          </cell>
          <cell r="AF2787" t="str">
            <v>Building Materials</v>
          </cell>
        </row>
        <row r="2788">
          <cell r="T2788">
            <v>671744842</v>
          </cell>
          <cell r="U2788" t="str">
            <v>Kinsale Capital Group, Inc.</v>
          </cell>
          <cell r="V2788">
            <v>199883</v>
          </cell>
          <cell r="W2788" t="str">
            <v>Kinsale Capital Group, Inc.</v>
          </cell>
          <cell r="X2788" t="str">
            <v>Existing Principal</v>
          </cell>
          <cell r="Y2788" t="str">
            <v>Public - Do Not Score</v>
          </cell>
          <cell r="Z2788" t="str">
            <v>INSURANCE - PROP/CAS/HEALTH</v>
          </cell>
          <cell r="AA2788" t="str">
            <v>United States</v>
          </cell>
          <cell r="AB2788">
            <v>199883</v>
          </cell>
          <cell r="AC2788" t="str">
            <v>N27099</v>
          </cell>
          <cell r="AD2788">
            <v>199883</v>
          </cell>
          <cell r="AE2788" t="str">
            <v>Core Commercial</v>
          </cell>
        </row>
        <row r="2789">
          <cell r="T2789">
            <v>211761842</v>
          </cell>
          <cell r="U2789" t="str">
            <v>B3</v>
          </cell>
          <cell r="V2789">
            <v>200350</v>
          </cell>
          <cell r="W2789" t="str">
            <v>B3 S.A. - BRASIL, BOLSA, BALC O</v>
          </cell>
          <cell r="X2789" t="str">
            <v>Existing Principal</v>
          </cell>
          <cell r="Y2789" t="str">
            <v>Public - Do Not Score</v>
          </cell>
          <cell r="Z2789" t="str">
            <v>FINANCE NEC</v>
          </cell>
          <cell r="AA2789" t="str">
            <v>Brazil</v>
          </cell>
          <cell r="AB2789">
            <v>200350</v>
          </cell>
          <cell r="AC2789" t="str">
            <v>W45734</v>
          </cell>
          <cell r="AD2789">
            <v>301185</v>
          </cell>
          <cell r="AE2789" t="str">
            <v>Specialty Commercial</v>
          </cell>
          <cell r="AF2789" t="str">
            <v>Insurance &amp; Financial Services</v>
          </cell>
        </row>
        <row r="2790">
          <cell r="T2790">
            <v>271762542</v>
          </cell>
          <cell r="U2790" t="str">
            <v>G-III Apparel Group</v>
          </cell>
          <cell r="V2790">
            <v>200396</v>
          </cell>
          <cell r="W2790" t="str">
            <v>G-III Apparel Group, LTD.</v>
          </cell>
          <cell r="X2790" t="str">
            <v>Existing Principal</v>
          </cell>
          <cell r="Y2790" t="str">
            <v>Public - Do Not Score</v>
          </cell>
          <cell r="Z2790" t="str">
            <v>APPAREL &amp; SHOES</v>
          </cell>
          <cell r="AA2790" t="str">
            <v>United States</v>
          </cell>
          <cell r="AB2790">
            <v>200396</v>
          </cell>
          <cell r="AC2790" t="str">
            <v>36237H</v>
          </cell>
          <cell r="AD2790">
            <v>200396</v>
          </cell>
          <cell r="AE2790" t="str">
            <v>Core Commercial</v>
          </cell>
          <cell r="AF2790" t="str">
            <v>Retail</v>
          </cell>
        </row>
        <row r="2791">
          <cell r="T2791">
            <v>511780442</v>
          </cell>
          <cell r="U2791" t="str">
            <v>Haseko Corporation</v>
          </cell>
          <cell r="V2791">
            <v>200876</v>
          </cell>
          <cell r="W2791" t="str">
            <v>Haseko Corporation</v>
          </cell>
          <cell r="X2791" t="str">
            <v>Existing Principal</v>
          </cell>
          <cell r="Y2791" t="str">
            <v>Public - Do Not Score</v>
          </cell>
          <cell r="Z2791" t="str">
            <v>CONSTRUCTION</v>
          </cell>
          <cell r="AA2791" t="str">
            <v>Japan</v>
          </cell>
          <cell r="AB2791">
            <v>200876</v>
          </cell>
          <cell r="AC2791" t="str">
            <v>G10172</v>
          </cell>
          <cell r="AD2791">
            <v>50863</v>
          </cell>
          <cell r="AE2791" t="str">
            <v>Core Commercial</v>
          </cell>
          <cell r="AF2791" t="str">
            <v>Engineering &amp; Construction</v>
          </cell>
        </row>
        <row r="2792">
          <cell r="T2792">
            <v>291822642</v>
          </cell>
          <cell r="U2792" t="str">
            <v>Mammoth Energy Services, Inc.</v>
          </cell>
          <cell r="V2792">
            <v>201215</v>
          </cell>
          <cell r="W2792" t="str">
            <v>Mammoth Energy Services, Inc.</v>
          </cell>
          <cell r="X2792" t="str">
            <v>Existing Principal</v>
          </cell>
          <cell r="Y2792" t="str">
            <v>Public - Do Not Score</v>
          </cell>
          <cell r="Z2792" t="str">
            <v>OIL, GAS &amp; COAL EXPL/PROD</v>
          </cell>
          <cell r="AA2792" t="str">
            <v>United States</v>
          </cell>
          <cell r="AB2792">
            <v>201215</v>
          </cell>
          <cell r="AC2792" t="str">
            <v>N25652</v>
          </cell>
          <cell r="AD2792">
            <v>201215</v>
          </cell>
          <cell r="AE2792" t="str">
            <v>Specialty Contract</v>
          </cell>
          <cell r="AF2792" t="str">
            <v>Oil, Gas &amp; Coal Expl/Prod</v>
          </cell>
        </row>
        <row r="2793">
          <cell r="T2793">
            <v>301822242</v>
          </cell>
          <cell r="U2793" t="str">
            <v>Hyundai Electric &amp; Energy Systems Co Ltd</v>
          </cell>
          <cell r="V2793">
            <v>201223</v>
          </cell>
          <cell r="W2793" t="str">
            <v>Hyundai Electric &amp; Energy Systems Co Ltd</v>
          </cell>
          <cell r="X2793" t="str">
            <v>Existing Principal</v>
          </cell>
          <cell r="Y2793" t="str">
            <v>Public - Do Not Score</v>
          </cell>
          <cell r="Z2793" t="str">
            <v>ELECTRICAL EQUIPMENT</v>
          </cell>
          <cell r="AA2793" t="str">
            <v>Korea</v>
          </cell>
          <cell r="AB2793">
            <v>201223</v>
          </cell>
          <cell r="AC2793" t="str">
            <v>B00156</v>
          </cell>
          <cell r="AD2793">
            <v>201223</v>
          </cell>
          <cell r="AE2793" t="str">
            <v>Specialty Contract</v>
          </cell>
          <cell r="AF2793" t="str">
            <v>Electronics &amp; Semiconductor</v>
          </cell>
        </row>
        <row r="2794">
          <cell r="T2794">
            <v>331819842</v>
          </cell>
          <cell r="U2794" t="str">
            <v>Ultra SC Inc.</v>
          </cell>
          <cell r="V2794">
            <v>201236</v>
          </cell>
          <cell r="W2794" t="str">
            <v>Perspecta Inc.</v>
          </cell>
          <cell r="X2794" t="str">
            <v>Existing Principal</v>
          </cell>
          <cell r="Y2794" t="str">
            <v>Public - Do Not Score</v>
          </cell>
          <cell r="Z2794" t="str">
            <v>BUSINESS SERVICES</v>
          </cell>
          <cell r="AA2794" t="str">
            <v>United States</v>
          </cell>
          <cell r="AB2794">
            <v>201236</v>
          </cell>
          <cell r="AC2794" t="str">
            <v>B00395</v>
          </cell>
          <cell r="AD2794">
            <v>201236</v>
          </cell>
          <cell r="AE2794" t="str">
            <v>Core Commercial</v>
          </cell>
          <cell r="AF2794" t="str">
            <v>Business Services</v>
          </cell>
        </row>
        <row r="2795">
          <cell r="T2795">
            <v>571820742</v>
          </cell>
          <cell r="U2795" t="str">
            <v>AMC Entertainment Holdings, Inc.</v>
          </cell>
          <cell r="V2795">
            <v>201412</v>
          </cell>
          <cell r="W2795" t="str">
            <v>AMC Entertainment Holdings, Inc.</v>
          </cell>
          <cell r="X2795" t="str">
            <v>Existing Principal</v>
          </cell>
          <cell r="Y2795" t="str">
            <v>Public - Do Not Score</v>
          </cell>
          <cell r="Z2795" t="str">
            <v>ENTERTAINMENT &amp; LEISURE</v>
          </cell>
          <cell r="AA2795" t="str">
            <v>United States</v>
          </cell>
          <cell r="AB2795">
            <v>201412</v>
          </cell>
          <cell r="AC2795" t="str">
            <v>N24549</v>
          </cell>
          <cell r="AD2795">
            <v>201412</v>
          </cell>
          <cell r="AE2795" t="str">
            <v>Core Commercial</v>
          </cell>
          <cell r="AF2795" t="str">
            <v>Hospitality &amp; Gaming</v>
          </cell>
        </row>
        <row r="2796">
          <cell r="T2796">
            <v>711821342</v>
          </cell>
          <cell r="U2796" t="str">
            <v>nVent Electric plc</v>
          </cell>
          <cell r="V2796">
            <v>201600</v>
          </cell>
          <cell r="W2796" t="str">
            <v>nVent Electric plc</v>
          </cell>
          <cell r="X2796" t="str">
            <v>Existing Principal</v>
          </cell>
          <cell r="Y2796" t="str">
            <v>Public - Do Not Score</v>
          </cell>
          <cell r="Z2796" t="str">
            <v>ELECTRONIC EQUIPMENT</v>
          </cell>
          <cell r="AA2796" t="str">
            <v>United Kingdom</v>
          </cell>
          <cell r="AB2796">
            <v>201600</v>
          </cell>
          <cell r="AC2796" t="str">
            <v>B02334</v>
          </cell>
          <cell r="AD2796">
            <v>201600</v>
          </cell>
          <cell r="AE2796" t="str">
            <v>Core Commercial</v>
          </cell>
          <cell r="AF2796" t="str">
            <v>Electronics &amp; Semiconductor</v>
          </cell>
        </row>
        <row r="2797">
          <cell r="T2797">
            <v>201842342</v>
          </cell>
          <cell r="U2797" t="str">
            <v>Willis Lease Finance Corporation</v>
          </cell>
          <cell r="V2797">
            <v>201742</v>
          </cell>
          <cell r="W2797" t="str">
            <v>Willis Lease Finance Corporation</v>
          </cell>
          <cell r="X2797" t="str">
            <v>Existing Principal</v>
          </cell>
          <cell r="Y2797" t="str">
            <v>Public - Do Not Score</v>
          </cell>
          <cell r="Z2797" t="str">
            <v>LESSORS</v>
          </cell>
          <cell r="AA2797" t="str">
            <v>United States</v>
          </cell>
          <cell r="AB2797">
            <v>201742</v>
          </cell>
          <cell r="AC2797" t="str">
            <v>N02756</v>
          </cell>
          <cell r="AD2797">
            <v>201742</v>
          </cell>
          <cell r="AE2797" t="str">
            <v>Core Commercial</v>
          </cell>
          <cell r="AF2797" t="str">
            <v>Insurance &amp; Financial Services</v>
          </cell>
        </row>
        <row r="2798">
          <cell r="T2798">
            <v>64572152</v>
          </cell>
          <cell r="U2798" t="str">
            <v>frontdoor, inc.</v>
          </cell>
          <cell r="V2798">
            <v>202105</v>
          </cell>
          <cell r="W2798" t="str">
            <v>frontdoor, inc.</v>
          </cell>
          <cell r="X2798" t="str">
            <v>Existing Principal</v>
          </cell>
          <cell r="Y2798" t="str">
            <v>Public - Do Not Score</v>
          </cell>
          <cell r="Z2798" t="str">
            <v>CONSTRUCTION</v>
          </cell>
          <cell r="AA2798" t="str">
            <v>United States</v>
          </cell>
          <cell r="AB2798">
            <v>202105</v>
          </cell>
          <cell r="AC2798" t="str">
            <v>B00376</v>
          </cell>
          <cell r="AD2798">
            <v>202105</v>
          </cell>
          <cell r="AE2798" t="str">
            <v>Core Commercial</v>
          </cell>
          <cell r="AF2798" t="str">
            <v>Engineering &amp; Construction</v>
          </cell>
        </row>
        <row r="2799">
          <cell r="T2799">
            <v>411870742</v>
          </cell>
          <cell r="U2799" t="str">
            <v>Omni Environmental Solutions, Inc.</v>
          </cell>
          <cell r="V2799">
            <v>202507</v>
          </cell>
          <cell r="W2799" t="str">
            <v>Omni Environmental Solutions, Inc.</v>
          </cell>
          <cell r="X2799" t="str">
            <v>Existing Principal</v>
          </cell>
          <cell r="Y2799" t="str">
            <v>Public - Do Not Score</v>
          </cell>
          <cell r="Z2799" t="str">
            <v>UTILITIES NEC</v>
          </cell>
          <cell r="AA2799" t="str">
            <v>United States</v>
          </cell>
          <cell r="AB2799">
            <v>202507</v>
          </cell>
          <cell r="AC2799" t="str">
            <v>None - Private</v>
          </cell>
          <cell r="AD2799">
            <v>202507</v>
          </cell>
          <cell r="AE2799" t="str">
            <v>Core Commercial</v>
          </cell>
          <cell r="AF2799" t="str">
            <v>Electric, Gas &amp; Water Utilities</v>
          </cell>
        </row>
        <row r="2800">
          <cell r="T2800">
            <v>831779142</v>
          </cell>
          <cell r="U2800" t="str">
            <v>Hudbay Minerals</v>
          </cell>
          <cell r="V2800">
            <v>203019</v>
          </cell>
          <cell r="W2800" t="str">
            <v>Hudbay Minerals</v>
          </cell>
          <cell r="X2800" t="str">
            <v>Existing Principal</v>
          </cell>
          <cell r="Y2800" t="str">
            <v>Public - Do Not Score</v>
          </cell>
          <cell r="Z2800" t="str">
            <v>MINING</v>
          </cell>
          <cell r="AA2800" t="str">
            <v>Canada</v>
          </cell>
          <cell r="AB2800">
            <v>203019</v>
          </cell>
          <cell r="AC2800" t="str">
            <v>N09395</v>
          </cell>
          <cell r="AD2800">
            <v>203019</v>
          </cell>
          <cell r="AE2800" t="str">
            <v>Specialty Contract</v>
          </cell>
          <cell r="AF2800" t="str">
            <v>Metals &amp; Mining Industry</v>
          </cell>
        </row>
        <row r="2801">
          <cell r="T2801">
            <v>131906842</v>
          </cell>
          <cell r="U2801" t="str">
            <v>Calpine Corporation</v>
          </cell>
          <cell r="V2801">
            <v>203346</v>
          </cell>
          <cell r="W2801" t="str">
            <v>Calpine Corporation</v>
          </cell>
          <cell r="X2801" t="str">
            <v>Existing Principal</v>
          </cell>
          <cell r="Y2801" t="str">
            <v>Public - Do Not Score</v>
          </cell>
          <cell r="Z2801" t="str">
            <v>UTILITIES, ELECTRIC</v>
          </cell>
          <cell r="AA2801" t="str">
            <v>United States</v>
          </cell>
          <cell r="AB2801">
            <v>203346</v>
          </cell>
          <cell r="AC2801" t="str">
            <v>N02594</v>
          </cell>
          <cell r="AD2801">
            <v>203346</v>
          </cell>
          <cell r="AE2801" t="str">
            <v>Core Commercial</v>
          </cell>
          <cell r="AF2801" t="str">
            <v>Electric, Gas &amp; Water Utilities</v>
          </cell>
        </row>
        <row r="2802">
          <cell r="T2802">
            <v>431907042</v>
          </cell>
          <cell r="U2802" t="str">
            <v>Acuity Brands, Inc.</v>
          </cell>
          <cell r="V2802">
            <v>203827</v>
          </cell>
          <cell r="W2802" t="str">
            <v>Acuity Brands, Inc.</v>
          </cell>
          <cell r="X2802" t="str">
            <v>Existing Principal</v>
          </cell>
          <cell r="Y2802" t="str">
            <v>Public - Do Not Score</v>
          </cell>
          <cell r="Z2802" t="str">
            <v>ELECTRICAL EQUIPMENT</v>
          </cell>
          <cell r="AA2802" t="str">
            <v>United States</v>
          </cell>
          <cell r="AB2802">
            <v>203827</v>
          </cell>
          <cell r="AC2802" t="str">
            <v>N08216</v>
          </cell>
          <cell r="AD2802">
            <v>203827</v>
          </cell>
          <cell r="AE2802" t="str">
            <v>Core Commercial</v>
          </cell>
          <cell r="AF2802" t="str">
            <v>Electronics &amp; Semiconductor</v>
          </cell>
        </row>
        <row r="2803">
          <cell r="T2803">
            <v>841901542</v>
          </cell>
          <cell r="U2803" t="str">
            <v>Rawlings Sporting Goods Company, Inc</v>
          </cell>
          <cell r="V2803">
            <v>204441</v>
          </cell>
          <cell r="W2803" t="str">
            <v>Rawlings Sporting Goods Company, Inc</v>
          </cell>
          <cell r="X2803" t="str">
            <v>Existing Principal</v>
          </cell>
          <cell r="Y2803" t="str">
            <v>Public - Do Not Score</v>
          </cell>
          <cell r="Z2803" t="str">
            <v>CONSUMER PRODUCTS RETL/WHSL</v>
          </cell>
          <cell r="AA2803" t="str">
            <v>United States</v>
          </cell>
          <cell r="AB2803">
            <v>204441</v>
          </cell>
          <cell r="AC2803" t="str">
            <v>None - Private</v>
          </cell>
          <cell r="AD2803">
            <v>204441</v>
          </cell>
          <cell r="AE2803" t="str">
            <v>Core Commercial</v>
          </cell>
          <cell r="AF2803" t="str">
            <v>Retail</v>
          </cell>
        </row>
        <row r="2804">
          <cell r="T2804">
            <v>231964942</v>
          </cell>
          <cell r="U2804" t="str">
            <v>United Natural Foods, Inc.</v>
          </cell>
          <cell r="V2804">
            <v>204882</v>
          </cell>
          <cell r="W2804" t="str">
            <v>United Natural Foods, Inc.</v>
          </cell>
          <cell r="X2804" t="str">
            <v>Existing Principal</v>
          </cell>
          <cell r="Y2804" t="str">
            <v>Public - Do Not Score</v>
          </cell>
          <cell r="Z2804" t="str">
            <v>FOOD &amp; BEVERAGE RETL/WHSL</v>
          </cell>
          <cell r="AA2804" t="str">
            <v>United States</v>
          </cell>
          <cell r="AB2804">
            <v>204882</v>
          </cell>
          <cell r="AC2804" t="str">
            <v>N02925</v>
          </cell>
          <cell r="AD2804">
            <v>204882</v>
          </cell>
          <cell r="AE2804" t="str">
            <v>Core Commercial</v>
          </cell>
          <cell r="AF2804" t="str">
            <v>Beverage Industry</v>
          </cell>
        </row>
        <row r="2805">
          <cell r="T2805">
            <v>371963842</v>
          </cell>
          <cell r="U2805" t="str">
            <v>EDF, Inc.</v>
          </cell>
          <cell r="V2805">
            <v>205064</v>
          </cell>
          <cell r="W2805" t="str">
            <v>EDF, Inc.</v>
          </cell>
          <cell r="X2805" t="str">
            <v>Existing Principal</v>
          </cell>
          <cell r="Y2805" t="str">
            <v>Public - Do Not Score</v>
          </cell>
          <cell r="Z2805" t="str">
            <v>BUSINESS SERVICES</v>
          </cell>
          <cell r="AA2805" t="str">
            <v>United States</v>
          </cell>
          <cell r="AB2805">
            <v>205064</v>
          </cell>
          <cell r="AC2805" t="str">
            <v>None - Private</v>
          </cell>
          <cell r="AD2805">
            <v>205064</v>
          </cell>
          <cell r="AE2805" t="str">
            <v>Core Commercial</v>
          </cell>
          <cell r="AF2805" t="str">
            <v>Business Services</v>
          </cell>
        </row>
        <row r="2806">
          <cell r="T2806">
            <v>921821842</v>
          </cell>
          <cell r="U2806" t="str">
            <v>Prysmain Cables and Systems USA, LLC</v>
          </cell>
          <cell r="V2806">
            <v>205409</v>
          </cell>
          <cell r="W2806" t="str">
            <v>Prysmian Cables and Systems (US), Inc.</v>
          </cell>
          <cell r="X2806" t="str">
            <v>Existing Principal</v>
          </cell>
          <cell r="Y2806" t="str">
            <v>Public - Do Not Score</v>
          </cell>
          <cell r="Z2806" t="str">
            <v>TELEPHONE</v>
          </cell>
          <cell r="AA2806" t="str">
            <v>United States</v>
          </cell>
          <cell r="AB2806">
            <v>205409</v>
          </cell>
          <cell r="AC2806" t="str">
            <v>None - Private</v>
          </cell>
          <cell r="AD2806">
            <v>205409</v>
          </cell>
          <cell r="AE2806" t="str">
            <v>Specialty Commercial</v>
          </cell>
          <cell r="AF2806" t="str">
            <v>Telecom Equipment &amp; Utility Services</v>
          </cell>
        </row>
        <row r="2807">
          <cell r="T2807">
            <v>721968842</v>
          </cell>
          <cell r="U2807" t="str">
            <v>Toshiba America Client Solutions, Inc.</v>
          </cell>
          <cell r="V2807">
            <v>205513</v>
          </cell>
          <cell r="W2807" t="str">
            <v>Toshiba America Client Solutions, Inc.</v>
          </cell>
          <cell r="X2807" t="str">
            <v>Existing Principal</v>
          </cell>
          <cell r="Y2807" t="str">
            <v>Public - Do Not Score</v>
          </cell>
          <cell r="Z2807" t="str">
            <v>ELECTRONIC EQUIPMENT</v>
          </cell>
          <cell r="AA2807" t="str">
            <v>United States</v>
          </cell>
          <cell r="AB2807">
            <v>205513</v>
          </cell>
          <cell r="AC2807" t="str">
            <v>G10304</v>
          </cell>
          <cell r="AD2807">
            <v>205513</v>
          </cell>
          <cell r="AE2807" t="str">
            <v>Core Commercial</v>
          </cell>
          <cell r="AF2807" t="str">
            <v>Electronics &amp; Semiconductor</v>
          </cell>
        </row>
        <row r="2808">
          <cell r="T2808">
            <v>55340321</v>
          </cell>
          <cell r="U2808" t="str">
            <v>GATX CORPORATION</v>
          </cell>
          <cell r="V2808">
            <v>98560</v>
          </cell>
          <cell r="W2808" t="str">
            <v>GATX CORPORATION</v>
          </cell>
          <cell r="X2808" t="str">
            <v>Existing Principal</v>
          </cell>
          <cell r="Y2808" t="str">
            <v>Public - Do Not Score</v>
          </cell>
          <cell r="Z2808" t="str">
            <v/>
          </cell>
          <cell r="AA2808" t="str">
            <v>United States</v>
          </cell>
          <cell r="AE2808" t="str">
            <v>Core Commercial</v>
          </cell>
        </row>
        <row r="2809">
          <cell r="T2809">
            <v>761965842</v>
          </cell>
          <cell r="U2809" t="str">
            <v>Skyline Champion Corporation</v>
          </cell>
          <cell r="V2809">
            <v>205547</v>
          </cell>
          <cell r="W2809" t="str">
            <v>Skyline Champion Corporation</v>
          </cell>
          <cell r="X2809" t="str">
            <v>Existing Principal</v>
          </cell>
          <cell r="Y2809" t="str">
            <v>Public - Do Not Score</v>
          </cell>
          <cell r="Z2809" t="str">
            <v>CONSTRUCTION</v>
          </cell>
          <cell r="AA2809" t="str">
            <v>United States</v>
          </cell>
          <cell r="AB2809">
            <v>205547</v>
          </cell>
          <cell r="AC2809">
            <v>830830</v>
          </cell>
          <cell r="AD2809">
            <v>205547</v>
          </cell>
          <cell r="AE2809" t="str">
            <v>Core Commercial</v>
          </cell>
          <cell r="AF2809" t="str">
            <v>Engineering &amp; Construction</v>
          </cell>
        </row>
        <row r="2810">
          <cell r="T2810">
            <v>162105742</v>
          </cell>
          <cell r="U2810" t="str">
            <v>Central Valley Meat Holding Company</v>
          </cell>
          <cell r="V2810">
            <v>208720</v>
          </cell>
          <cell r="W2810" t="str">
            <v>Central Valley Meat Holding Company</v>
          </cell>
          <cell r="X2810" t="str">
            <v>Existing Principal</v>
          </cell>
          <cell r="Y2810" t="str">
            <v>Public - Do Not Score</v>
          </cell>
          <cell r="Z2810" t="str">
            <v>FOOD &amp; BEVERAGE</v>
          </cell>
          <cell r="AA2810" t="str">
            <v>United States</v>
          </cell>
          <cell r="AB2810">
            <v>208720</v>
          </cell>
          <cell r="AC2810" t="str">
            <v>None - Private</v>
          </cell>
          <cell r="AD2810">
            <v>208720</v>
          </cell>
          <cell r="AE2810" t="str">
            <v>Core Commercial</v>
          </cell>
          <cell r="AF2810" t="str">
            <v>Food Processing &amp; Distribution</v>
          </cell>
        </row>
        <row r="2811">
          <cell r="T2811">
            <v>662108242</v>
          </cell>
          <cell r="U2811" t="str">
            <v>WorleyParsons Limited</v>
          </cell>
          <cell r="V2811">
            <v>209963</v>
          </cell>
          <cell r="W2811" t="str">
            <v>WorleyParsons Limited</v>
          </cell>
          <cell r="X2811" t="str">
            <v>Existing Principal</v>
          </cell>
          <cell r="Y2811" t="str">
            <v>Public - Do Not Score</v>
          </cell>
          <cell r="Z2811" t="str">
            <v>BUSINESS SERVICES</v>
          </cell>
          <cell r="AA2811" t="str">
            <v>Australia</v>
          </cell>
          <cell r="AB2811">
            <v>209963</v>
          </cell>
          <cell r="AC2811" t="str">
            <v>A01982</v>
          </cell>
          <cell r="AD2811">
            <v>209963</v>
          </cell>
          <cell r="AE2811" t="str">
            <v>Core Commercial</v>
          </cell>
          <cell r="AF2811" t="str">
            <v>Business Services</v>
          </cell>
        </row>
        <row r="2812">
          <cell r="T2812">
            <v>185256821</v>
          </cell>
          <cell r="U2812" t="str">
            <v>Live Nation, Inc.</v>
          </cell>
          <cell r="V2812">
            <v>71390</v>
          </cell>
          <cell r="W2812" t="str">
            <v>Live Nation, Inc.</v>
          </cell>
          <cell r="X2812" t="str">
            <v>Existing Principal</v>
          </cell>
          <cell r="Y2812" t="str">
            <v>Public - Do Not Score</v>
          </cell>
          <cell r="Z2812" t="str">
            <v/>
          </cell>
          <cell r="AA2812" t="str">
            <v>United States</v>
          </cell>
          <cell r="AE2812" t="str">
            <v>Core Commercial</v>
          </cell>
        </row>
        <row r="2813">
          <cell r="T2813">
            <v>785063521</v>
          </cell>
          <cell r="U2813" t="str">
            <v>General Electric Company</v>
          </cell>
          <cell r="V2813">
            <v>100</v>
          </cell>
          <cell r="W2813" t="str">
            <v>GENERAL ELECTRIC COMPANY</v>
          </cell>
          <cell r="X2813" t="str">
            <v>Existing Principal</v>
          </cell>
          <cell r="Y2813" t="str">
            <v>Public - Do Not Score</v>
          </cell>
          <cell r="Z2813" t="str">
            <v>MACHINERY &amp; EQUIPMENT</v>
          </cell>
          <cell r="AA2813" t="str">
            <v>United States</v>
          </cell>
          <cell r="AB2813" t="str">
            <v>100 and 98531</v>
          </cell>
          <cell r="AC2813" t="str">
            <v>36960A</v>
          </cell>
          <cell r="AD2813" t="str">
            <v>100 and 98531</v>
          </cell>
          <cell r="AE2813" t="str">
            <v>Core Commercial</v>
          </cell>
          <cell r="AF2813" t="str">
            <v>Machinery &amp; Industrial</v>
          </cell>
        </row>
        <row r="2814">
          <cell r="T2814">
            <v>16542612</v>
          </cell>
          <cell r="U2814" t="str">
            <v>CEMEX SAB de CV</v>
          </cell>
          <cell r="V2814">
            <v>189162</v>
          </cell>
          <cell r="W2814" t="str">
            <v>CEMEX SAB de CV</v>
          </cell>
          <cell r="X2814" t="str">
            <v>Existing Principal</v>
          </cell>
          <cell r="Y2814" t="str">
            <v>Public - Do Not Score</v>
          </cell>
          <cell r="Z2814" t="str">
            <v>CONSTRUCTION MATERIALS</v>
          </cell>
          <cell r="AA2814" t="str">
            <v>Mexico</v>
          </cell>
          <cell r="AB2814" t="str">
            <v>100102 and 20083</v>
          </cell>
          <cell r="AC2814" t="str">
            <v>W07029</v>
          </cell>
          <cell r="AD2814" t="str">
            <v>100102 and 20083</v>
          </cell>
          <cell r="AE2814" t="str">
            <v>Specialty Commercial</v>
          </cell>
          <cell r="AF2814" t="str">
            <v>Building Materials</v>
          </cell>
        </row>
        <row r="2815">
          <cell r="T2815">
            <v>109270832</v>
          </cell>
          <cell r="U2815" t="str">
            <v>CEMEX UK Operations Ltd</v>
          </cell>
          <cell r="V2815">
            <v>195799</v>
          </cell>
          <cell r="W2815" t="str">
            <v>Cemex S.A.B. de C.V.</v>
          </cell>
          <cell r="X2815" t="str">
            <v>Existing Principal</v>
          </cell>
          <cell r="Y2815" t="str">
            <v>Public - Do Not Score</v>
          </cell>
          <cell r="Z2815" t="str">
            <v>CONSTRUCTION MATERIALS</v>
          </cell>
          <cell r="AA2815" t="str">
            <v>United Kingdom</v>
          </cell>
          <cell r="AB2815" t="str">
            <v>EU1020</v>
          </cell>
          <cell r="AC2815" t="str">
            <v>W07029</v>
          </cell>
          <cell r="AD2815" t="str">
            <v>100102 and 20083</v>
          </cell>
          <cell r="AE2815" t="str">
            <v>Specialty Contract</v>
          </cell>
          <cell r="AF2815" t="str">
            <v>Building Materials</v>
          </cell>
        </row>
        <row r="2816">
          <cell r="T2816">
            <v>825063721</v>
          </cell>
          <cell r="U2816" t="str">
            <v>PPL CORPORATION AND SUBSIDIARIES</v>
          </cell>
          <cell r="V2816">
            <v>197</v>
          </cell>
          <cell r="W2816" t="str">
            <v>PPL CORPORATION AND SUBSIDIARIES</v>
          </cell>
          <cell r="X2816" t="str">
            <v>Existing Principal</v>
          </cell>
          <cell r="Y2816" t="str">
            <v>Public - Do Not Score</v>
          </cell>
          <cell r="Z2816" t="str">
            <v>UTILITIES, ELECTRIC</v>
          </cell>
          <cell r="AA2816" t="str">
            <v>United States</v>
          </cell>
          <cell r="AB2816" t="str">
            <v>100115 and 197</v>
          </cell>
          <cell r="AC2816">
            <v>709051</v>
          </cell>
          <cell r="AD2816" t="str">
            <v>100115 and 197</v>
          </cell>
          <cell r="AE2816" t="str">
            <v>Core Commercial</v>
          </cell>
          <cell r="AF2816" t="str">
            <v>Electric, Gas &amp; Water Utilities</v>
          </cell>
        </row>
        <row r="2817">
          <cell r="T2817">
            <v>261066591</v>
          </cell>
          <cell r="U2817" t="str">
            <v>AVIS BUDGET GROUP, INC.</v>
          </cell>
          <cell r="V2817">
            <v>100183</v>
          </cell>
          <cell r="W2817" t="str">
            <v>AVIS BUDGET GROUP, INC.</v>
          </cell>
          <cell r="X2817" t="str">
            <v>Existing Principal</v>
          </cell>
          <cell r="Y2817" t="str">
            <v>Public - Do Not Score</v>
          </cell>
          <cell r="Z2817" t="str">
            <v>LESSORS</v>
          </cell>
          <cell r="AA2817" t="str">
            <v>United States</v>
          </cell>
          <cell r="AB2817" t="str">
            <v>100183 and 75793</v>
          </cell>
          <cell r="AC2817">
            <v>126545</v>
          </cell>
          <cell r="AD2817" t="str">
            <v>100183 and 75793</v>
          </cell>
          <cell r="AE2817" t="str">
            <v>Core Commercial</v>
          </cell>
          <cell r="AF2817" t="str">
            <v>Insurance &amp; Financial Services</v>
          </cell>
        </row>
        <row r="2818">
          <cell r="T2818">
            <v>505403812</v>
          </cell>
          <cell r="U2818" t="str">
            <v>Murata Manufacturing Co., Ltd.</v>
          </cell>
          <cell r="V2818">
            <v>136189</v>
          </cell>
          <cell r="W2818" t="str">
            <v>Murata Manufacturing Co., Ltd.</v>
          </cell>
          <cell r="X2818" t="str">
            <v>Existing Principal</v>
          </cell>
          <cell r="Y2818" t="str">
            <v>Public - Do Not Score</v>
          </cell>
          <cell r="Z2818" t="str">
            <v/>
          </cell>
          <cell r="AA2818" t="str">
            <v>Japan</v>
          </cell>
          <cell r="AE2818" t="str">
            <v>Core Commercial</v>
          </cell>
        </row>
        <row r="2819">
          <cell r="T2819">
            <v>205376112</v>
          </cell>
          <cell r="U2819" t="str">
            <v>UGI CORPORATION</v>
          </cell>
          <cell r="V2819">
            <v>100273</v>
          </cell>
          <cell r="W2819" t="str">
            <v>UGI CORPORATION</v>
          </cell>
          <cell r="X2819" t="str">
            <v>Existing Principal</v>
          </cell>
          <cell r="Y2819" t="str">
            <v>Public - Do Not Score</v>
          </cell>
          <cell r="Z2819" t="str">
            <v>UTILITIES, GAS</v>
          </cell>
          <cell r="AA2819" t="str">
            <v>United States</v>
          </cell>
          <cell r="AB2819" t="str">
            <v>100273 and 102014</v>
          </cell>
          <cell r="AC2819">
            <v>902686</v>
          </cell>
          <cell r="AD2819" t="str">
            <v>100273 and 102014</v>
          </cell>
          <cell r="AE2819" t="str">
            <v>Core Commercial</v>
          </cell>
          <cell r="AF2819" t="str">
            <v>Electric, Gas &amp; Water Utilities</v>
          </cell>
        </row>
        <row r="2820">
          <cell r="T2820">
            <v>281067091</v>
          </cell>
          <cell r="U2820" t="str">
            <v>MARATHON OIL CORPORATION</v>
          </cell>
          <cell r="V2820">
            <v>100348</v>
          </cell>
          <cell r="W2820" t="str">
            <v>MARATHON OIL CORPORATION</v>
          </cell>
          <cell r="X2820" t="str">
            <v>Existing Principal</v>
          </cell>
          <cell r="Y2820" t="str">
            <v>Public - Do Not Score</v>
          </cell>
          <cell r="Z2820" t="str">
            <v>OIL, GAS &amp; COAL EXPL/PROD</v>
          </cell>
          <cell r="AA2820" t="str">
            <v>United States</v>
          </cell>
          <cell r="AB2820" t="str">
            <v>100348 and 100876</v>
          </cell>
          <cell r="AC2820">
            <v>565845</v>
          </cell>
          <cell r="AD2820" t="str">
            <v>100348 and 100876</v>
          </cell>
          <cell r="AE2820" t="str">
            <v>Core Commercial</v>
          </cell>
          <cell r="AF2820" t="str">
            <v>Oil, Gas &amp; Coal Expl/Prod</v>
          </cell>
        </row>
        <row r="2821">
          <cell r="T2821">
            <v>595345521</v>
          </cell>
          <cell r="U2821" t="str">
            <v>TUTOR PERINI CORPORATION</v>
          </cell>
          <cell r="V2821">
            <v>100460</v>
          </cell>
          <cell r="W2821" t="str">
            <v>TUTOR PERINI CORPORATION</v>
          </cell>
          <cell r="X2821" t="str">
            <v>Existing Principal</v>
          </cell>
          <cell r="Y2821" t="str">
            <v>Public - Do Not Score</v>
          </cell>
          <cell r="Z2821" t="str">
            <v>CONSTRUCTION</v>
          </cell>
          <cell r="AA2821" t="str">
            <v>United States</v>
          </cell>
          <cell r="AB2821" t="str">
            <v>100460 and 416 and 102807 and 118235 and 118238 and 730</v>
          </cell>
          <cell r="AC2821">
            <v>713839</v>
          </cell>
          <cell r="AD2821" t="str">
            <v>100460 and 416 and 102807 and 118235 and 118238 and 730</v>
          </cell>
          <cell r="AE2821" t="str">
            <v>Specialty Contract</v>
          </cell>
          <cell r="AF2821" t="str">
            <v>Engineering &amp; Construction</v>
          </cell>
        </row>
        <row r="2822">
          <cell r="T2822">
            <v>295340721</v>
          </cell>
          <cell r="U2822" t="str">
            <v>MYR GROUP INC.</v>
          </cell>
          <cell r="V2822">
            <v>100484</v>
          </cell>
          <cell r="W2822" t="str">
            <v>MYR GROUP INC.</v>
          </cell>
          <cell r="X2822" t="str">
            <v>Existing Principal</v>
          </cell>
          <cell r="Y2822" t="str">
            <v>Public - Do Not Score</v>
          </cell>
          <cell r="Z2822" t="str">
            <v>CONSTRUCTION</v>
          </cell>
          <cell r="AA2822" t="str">
            <v>United States</v>
          </cell>
          <cell r="AB2822" t="str">
            <v>100484 and 806</v>
          </cell>
          <cell r="AC2822" t="str">
            <v>N18704</v>
          </cell>
          <cell r="AD2822" t="str">
            <v>100484 and 806</v>
          </cell>
          <cell r="AE2822" t="str">
            <v>Specialty Contract</v>
          </cell>
          <cell r="AF2822" t="str">
            <v>Engineering &amp; Construction</v>
          </cell>
        </row>
        <row r="2823">
          <cell r="T2823">
            <v>185400412</v>
          </cell>
          <cell r="U2823" t="str">
            <v>7 ELEVEN INCORPORATED</v>
          </cell>
          <cell r="V2823">
            <v>100605</v>
          </cell>
          <cell r="W2823" t="str">
            <v>7-ELEVEN, INC.</v>
          </cell>
          <cell r="X2823" t="str">
            <v>Existing Principal</v>
          </cell>
          <cell r="Y2823" t="str">
            <v>Public - Do Not Score</v>
          </cell>
          <cell r="Z2823" t="str">
            <v>FOOD &amp; BEVERAGE RETL/WHSL</v>
          </cell>
          <cell r="AA2823" t="str">
            <v>United States</v>
          </cell>
          <cell r="AB2823" t="str">
            <v>100605 and 54903 and 139243</v>
          </cell>
          <cell r="AC2823">
            <v>844436</v>
          </cell>
          <cell r="AD2823" t="str">
            <v>100605 and 54903 and 139243</v>
          </cell>
          <cell r="AE2823" t="str">
            <v>Core Commercial</v>
          </cell>
          <cell r="AF2823" t="str">
            <v>Beverage Industry</v>
          </cell>
        </row>
        <row r="2824">
          <cell r="T2824">
            <v>195392221</v>
          </cell>
          <cell r="U2824" t="str">
            <v>PepsiCo, Inc.</v>
          </cell>
          <cell r="V2824">
            <v>122</v>
          </cell>
          <cell r="W2824" t="str">
            <v>PepsiCo, Inc.</v>
          </cell>
          <cell r="X2824" t="str">
            <v>Existing Principal</v>
          </cell>
          <cell r="Y2824" t="str">
            <v>Public - Do Not Score</v>
          </cell>
          <cell r="Z2824" t="str">
            <v>FOOD &amp; BEVERAGE</v>
          </cell>
          <cell r="AA2824" t="str">
            <v>United States</v>
          </cell>
          <cell r="AB2824" t="str">
            <v>100645 and 122 and 121</v>
          </cell>
          <cell r="AC2824">
            <v>713448</v>
          </cell>
          <cell r="AD2824" t="str">
            <v>100645 and 122 and 121</v>
          </cell>
          <cell r="AE2824" t="str">
            <v>Core Commercial</v>
          </cell>
          <cell r="AF2824" t="str">
            <v>Food Processing &amp; Distribution</v>
          </cell>
        </row>
        <row r="2825">
          <cell r="T2825">
            <v>325338021</v>
          </cell>
          <cell r="U2825" t="str">
            <v>BORGWARNER INC</v>
          </cell>
          <cell r="V2825">
            <v>100696</v>
          </cell>
          <cell r="W2825" t="str">
            <v>BORGWARNER INC</v>
          </cell>
          <cell r="X2825" t="str">
            <v>Existing Principal</v>
          </cell>
          <cell r="Y2825" t="str">
            <v>Public - Do Not Score</v>
          </cell>
          <cell r="Z2825" t="str">
            <v>AUTOMOTIVE</v>
          </cell>
          <cell r="AA2825" t="str">
            <v>United States</v>
          </cell>
          <cell r="AB2825" t="str">
            <v>100696 and 102742</v>
          </cell>
          <cell r="AC2825">
            <v>99724</v>
          </cell>
          <cell r="AD2825" t="str">
            <v>100696 and 102742</v>
          </cell>
          <cell r="AE2825" t="str">
            <v>Core Commercial</v>
          </cell>
          <cell r="AF2825" t="str">
            <v>Automotive / Auto Parts MFG</v>
          </cell>
        </row>
        <row r="2826">
          <cell r="T2826">
            <v>325339121</v>
          </cell>
          <cell r="U2826" t="str">
            <v>JPMORGAN CHASE BANK</v>
          </cell>
          <cell r="V2826">
            <v>100707</v>
          </cell>
          <cell r="W2826" t="str">
            <v>JPMORGAN CHASE BANK</v>
          </cell>
          <cell r="X2826" t="str">
            <v>Existing Principal</v>
          </cell>
          <cell r="Y2826" t="str">
            <v>Public - Do Not Score</v>
          </cell>
          <cell r="Z2826" t="str">
            <v>BANKS AND S&amp;LS</v>
          </cell>
          <cell r="AA2826" t="str">
            <v>United States</v>
          </cell>
          <cell r="AB2826" t="str">
            <v>100707 and 128283 and 138949 and 141964</v>
          </cell>
          <cell r="AC2826">
            <v>163722</v>
          </cell>
          <cell r="AD2826" t="str">
            <v>100707 and 128283 and 138949 and 141964</v>
          </cell>
          <cell r="AE2826" t="str">
            <v>Core Commercial</v>
          </cell>
          <cell r="AF2826" t="str">
            <v>Banks, National &amp; Regional</v>
          </cell>
        </row>
        <row r="2827">
          <cell r="T2827">
            <v>325339921</v>
          </cell>
          <cell r="U2827" t="str">
            <v>SCHERING-PLOUGH CORPORATION</v>
          </cell>
          <cell r="V2827">
            <v>100715</v>
          </cell>
          <cell r="W2827" t="str">
            <v>SCHERING-PLOUGH CORPORATION</v>
          </cell>
          <cell r="X2827" t="str">
            <v>Existing Principal</v>
          </cell>
          <cell r="Y2827" t="str">
            <v>Public - Do Not Score</v>
          </cell>
          <cell r="Z2827" t="str">
            <v>PHARMACEUTICALS</v>
          </cell>
          <cell r="AA2827" t="str">
            <v>United States</v>
          </cell>
          <cell r="AB2827" t="str">
            <v>100715 and 99478</v>
          </cell>
          <cell r="AC2827">
            <v>806605</v>
          </cell>
          <cell r="AD2827" t="str">
            <v>100715 and 99478</v>
          </cell>
          <cell r="AE2827" t="str">
            <v>Core Commercial</v>
          </cell>
          <cell r="AF2827" t="str">
            <v>Drug &amp; Pharmacy Services</v>
          </cell>
        </row>
        <row r="2828">
          <cell r="T2828">
            <v>335339221</v>
          </cell>
          <cell r="U2828" t="str">
            <v>BOMBARDIER, INC</v>
          </cell>
          <cell r="V2828">
            <v>82128</v>
          </cell>
          <cell r="W2828" t="str">
            <v>Bombardier, Inc.</v>
          </cell>
          <cell r="X2828" t="str">
            <v>Existing Principal</v>
          </cell>
          <cell r="Y2828" t="str">
            <v>Public - Do Not Score</v>
          </cell>
          <cell r="Z2828" t="str">
            <v>AEROSPACE &amp; DEFENSE</v>
          </cell>
          <cell r="AA2828" t="str">
            <v>Canada</v>
          </cell>
          <cell r="AB2828" t="str">
            <v>100789 and 82128</v>
          </cell>
          <cell r="AC2828" t="str">
            <v>C10031</v>
          </cell>
          <cell r="AD2828" t="str">
            <v>100789 and 82128</v>
          </cell>
          <cell r="AE2828" t="str">
            <v>Specialty Commercial</v>
          </cell>
          <cell r="AF2828" t="str">
            <v>Aerospace / Defense</v>
          </cell>
        </row>
        <row r="2829">
          <cell r="T2829">
            <v>351068991</v>
          </cell>
          <cell r="U2829" t="str">
            <v>ORIX USA CORPORATION</v>
          </cell>
          <cell r="V2829">
            <v>100927</v>
          </cell>
          <cell r="W2829" t="str">
            <v>ORIX USA CORPORATION</v>
          </cell>
          <cell r="X2829" t="str">
            <v>Existing Principal</v>
          </cell>
          <cell r="Y2829" t="str">
            <v>Public - Do Not Score</v>
          </cell>
          <cell r="Z2829" t="str">
            <v>FINANCE COMPANIES</v>
          </cell>
          <cell r="AA2829" t="str">
            <v>United States</v>
          </cell>
          <cell r="AB2829" t="str">
            <v>100927 and 101963</v>
          </cell>
          <cell r="AC2829" t="str">
            <v>G12939</v>
          </cell>
          <cell r="AD2829" t="str">
            <v>100927 and 101963</v>
          </cell>
          <cell r="AE2829" t="str">
            <v>Core Commercial</v>
          </cell>
          <cell r="AF2829" t="str">
            <v>Insurance &amp; Financial Services</v>
          </cell>
        </row>
        <row r="2830">
          <cell r="T2830">
            <v>805075121</v>
          </cell>
          <cell r="U2830" t="str">
            <v>The Boeing Company</v>
          </cell>
          <cell r="V2830">
            <v>101205</v>
          </cell>
          <cell r="W2830" t="str">
            <v>BOEING COMPANY, THE</v>
          </cell>
          <cell r="X2830" t="str">
            <v>Existing Principal</v>
          </cell>
          <cell r="Y2830" t="str">
            <v>Public - Do Not Score</v>
          </cell>
          <cell r="Z2830" t="str">
            <v>AEROSPACE &amp; DEFENSE</v>
          </cell>
          <cell r="AA2830" t="str">
            <v>United States</v>
          </cell>
          <cell r="AB2830" t="str">
            <v>101205 and 120</v>
          </cell>
          <cell r="AC2830">
            <v>97023</v>
          </cell>
          <cell r="AD2830" t="str">
            <v>101205 and 120</v>
          </cell>
          <cell r="AE2830" t="str">
            <v>Core Commercial</v>
          </cell>
          <cell r="AF2830" t="str">
            <v>Aerospace / Defense</v>
          </cell>
        </row>
        <row r="2831">
          <cell r="T2831">
            <v>75358821</v>
          </cell>
          <cell r="U2831" t="str">
            <v>Royal Bank of Canada</v>
          </cell>
          <cell r="V2831">
            <v>104356</v>
          </cell>
          <cell r="W2831" t="str">
            <v>ROYAL BANK OF CANADA</v>
          </cell>
          <cell r="X2831" t="str">
            <v>Existing Principal</v>
          </cell>
          <cell r="Y2831" t="str">
            <v>Public - Do Not Score</v>
          </cell>
          <cell r="Z2831" t="str">
            <v>BANKS AND S&amp;LS</v>
          </cell>
          <cell r="AA2831" t="str">
            <v>Canada</v>
          </cell>
          <cell r="AB2831" t="str">
            <v>104356 and 120639</v>
          </cell>
          <cell r="AC2831" t="str">
            <v>C10292</v>
          </cell>
          <cell r="AD2831" t="str">
            <v>104356 and 120639</v>
          </cell>
          <cell r="AE2831" t="str">
            <v>Core Commercial</v>
          </cell>
          <cell r="AF2831" t="str">
            <v>Banks, National &amp; Regional</v>
          </cell>
        </row>
        <row r="2832">
          <cell r="T2832">
            <v>915156551</v>
          </cell>
          <cell r="U2832" t="str">
            <v>Obrascon Huarte Lain, S.A. Inc.</v>
          </cell>
          <cell r="V2832">
            <v>105146</v>
          </cell>
          <cell r="W2832" t="str">
            <v>Obrascon Huarte Lain, S.A.</v>
          </cell>
          <cell r="X2832" t="str">
            <v>Existing Principal</v>
          </cell>
          <cell r="Y2832" t="str">
            <v>Public - Do Not Score</v>
          </cell>
          <cell r="Z2832" t="str">
            <v>CONSTRUCTION</v>
          </cell>
          <cell r="AA2832" t="str">
            <v>Spain</v>
          </cell>
          <cell r="AB2832" t="str">
            <v>105146 and 1675</v>
          </cell>
          <cell r="AC2832" t="str">
            <v>G16642</v>
          </cell>
          <cell r="AD2832" t="str">
            <v>105146 and 1675</v>
          </cell>
          <cell r="AE2832" t="str">
            <v>Specialty Contract</v>
          </cell>
          <cell r="AF2832" t="str">
            <v>Engineering &amp; Construction</v>
          </cell>
        </row>
        <row r="2833">
          <cell r="T2833">
            <v>757357422</v>
          </cell>
          <cell r="U2833" t="str">
            <v>Wynn Resorts, Limited</v>
          </cell>
          <cell r="V2833">
            <v>168973</v>
          </cell>
          <cell r="W2833" t="str">
            <v>Wynn Resorts, Limited</v>
          </cell>
          <cell r="X2833" t="str">
            <v>Existing Principal</v>
          </cell>
          <cell r="Y2833" t="str">
            <v>Public - Do Not Score</v>
          </cell>
          <cell r="Z2833" t="str">
            <v/>
          </cell>
          <cell r="AA2833" t="str">
            <v>United States</v>
          </cell>
          <cell r="AE2833" t="str">
            <v>Core Commercial</v>
          </cell>
        </row>
        <row r="2834">
          <cell r="T2834">
            <v>75393021</v>
          </cell>
          <cell r="U2834" t="str">
            <v>Pfizer, Inc.</v>
          </cell>
          <cell r="V2834">
            <v>115764</v>
          </cell>
          <cell r="W2834" t="str">
            <v>Pfizer, Inc.</v>
          </cell>
          <cell r="X2834" t="str">
            <v>Existing Principal</v>
          </cell>
          <cell r="Y2834" t="str">
            <v>Public - Do Not Score</v>
          </cell>
          <cell r="Z2834" t="str">
            <v>PHARMACEUTICALS</v>
          </cell>
          <cell r="AA2834" t="str">
            <v>United States</v>
          </cell>
          <cell r="AB2834" t="str">
            <v>115764 and 52 and 98235</v>
          </cell>
          <cell r="AC2834">
            <v>717081</v>
          </cell>
          <cell r="AD2834" t="str">
            <v>115764 and 52 and 98235</v>
          </cell>
          <cell r="AE2834" t="str">
            <v>Core Commercial</v>
          </cell>
        </row>
        <row r="2835">
          <cell r="T2835">
            <v>195060321</v>
          </cell>
          <cell r="U2835" t="str">
            <v>FedEx Corporation</v>
          </cell>
          <cell r="V2835">
            <v>12</v>
          </cell>
          <cell r="W2835" t="str">
            <v>FedEx Corporation</v>
          </cell>
          <cell r="X2835" t="str">
            <v>Existing Principal</v>
          </cell>
          <cell r="Y2835" t="str">
            <v>Public - Do Not Score</v>
          </cell>
          <cell r="Z2835" t="str">
            <v>AIR TRANSPORTATION</v>
          </cell>
          <cell r="AA2835" t="str">
            <v>United States</v>
          </cell>
          <cell r="AB2835" t="str">
            <v>12 and 122646</v>
          </cell>
          <cell r="AC2835">
            <v>313309</v>
          </cell>
          <cell r="AD2835" t="str">
            <v>12 and 122646</v>
          </cell>
          <cell r="AE2835" t="str">
            <v>Core Commercial</v>
          </cell>
          <cell r="AF2835" t="str">
            <v>Air Transport</v>
          </cell>
        </row>
        <row r="2836">
          <cell r="T2836">
            <v>565553521</v>
          </cell>
          <cell r="U2836" t="str">
            <v>YRC Worldwide Inc.</v>
          </cell>
          <cell r="V2836">
            <v>58217</v>
          </cell>
          <cell r="W2836" t="str">
            <v>YRC Worldwide, Inc.</v>
          </cell>
          <cell r="X2836" t="str">
            <v>Existing Principal</v>
          </cell>
          <cell r="Y2836" t="str">
            <v>Public - Do Not Score</v>
          </cell>
          <cell r="Z2836" t="str">
            <v>TRUCKING</v>
          </cell>
          <cell r="AA2836" t="str">
            <v>United States</v>
          </cell>
          <cell r="AB2836" t="str">
            <v>120020 and 58217</v>
          </cell>
          <cell r="AC2836">
            <v>985515</v>
          </cell>
          <cell r="AD2836" t="str">
            <v>120020 and 58217</v>
          </cell>
          <cell r="AE2836" t="str">
            <v>Core Commercial</v>
          </cell>
          <cell r="AF2836" t="str">
            <v>Rail, Trucking &amp; Transport Services</v>
          </cell>
        </row>
        <row r="2837">
          <cell r="T2837">
            <v>999864266</v>
          </cell>
          <cell r="U2837" t="str">
            <v>Energix US LLC</v>
          </cell>
          <cell r="V2837">
            <v>213620</v>
          </cell>
          <cell r="W2837" t="str">
            <v>Energix- Renewable Energies Ltd.</v>
          </cell>
          <cell r="X2837" t="str">
            <v>Existing Principal</v>
          </cell>
          <cell r="Y2837" t="str">
            <v>Public - Do Not Score</v>
          </cell>
          <cell r="Z2837" t="str">
            <v>UTILITIES, ELECTRIC</v>
          </cell>
          <cell r="AA2837" t="str">
            <v>United States</v>
          </cell>
          <cell r="AB2837">
            <v>213620</v>
          </cell>
          <cell r="AE2837" t="str">
            <v>Core Commercial</v>
          </cell>
          <cell r="AF2837" t="str">
            <v>Unassigned</v>
          </cell>
        </row>
        <row r="2838">
          <cell r="T2838">
            <v>925060721</v>
          </cell>
          <cell r="U2838" t="str">
            <v>Capital One Financial Corporation</v>
          </cell>
          <cell r="V2838">
            <v>128</v>
          </cell>
          <cell r="W2838" t="str">
            <v>Capital One Financial Corporation</v>
          </cell>
          <cell r="X2838" t="str">
            <v>Existing Principal</v>
          </cell>
          <cell r="Y2838" t="str">
            <v>Public - Do Not Score</v>
          </cell>
          <cell r="Z2838" t="str">
            <v>FINANCE COMPANIES</v>
          </cell>
          <cell r="AA2838" t="str">
            <v>United States</v>
          </cell>
          <cell r="AB2838" t="str">
            <v>128 and 102631</v>
          </cell>
          <cell r="AC2838" t="str">
            <v>N00530</v>
          </cell>
          <cell r="AD2838" t="str">
            <v>128 and 102631</v>
          </cell>
          <cell r="AE2838" t="str">
            <v>Core Commercial</v>
          </cell>
          <cell r="AF2838" t="str">
            <v>Insurance &amp; Financial Services</v>
          </cell>
        </row>
        <row r="2839">
          <cell r="T2839">
            <v>25318712</v>
          </cell>
          <cell r="U2839" t="str">
            <v>ALASKA AIRLINES INCORPORATED</v>
          </cell>
          <cell r="V2839">
            <v>99376</v>
          </cell>
          <cell r="W2839" t="str">
            <v>ALASKA AIR GROUP, INC.</v>
          </cell>
          <cell r="X2839" t="str">
            <v>Existing Principal</v>
          </cell>
          <cell r="Y2839" t="str">
            <v>Public - Do Not Score</v>
          </cell>
          <cell r="Z2839" t="str">
            <v>AIR TRANSPORTATION</v>
          </cell>
          <cell r="AA2839" t="str">
            <v>United States</v>
          </cell>
          <cell r="AB2839">
            <v>99376</v>
          </cell>
          <cell r="AC2839">
            <v>11659</v>
          </cell>
          <cell r="AD2839">
            <v>99376</v>
          </cell>
          <cell r="AE2839" t="str">
            <v>Core Commercial</v>
          </cell>
          <cell r="AF2839" t="str">
            <v>Air Transport</v>
          </cell>
        </row>
        <row r="2840">
          <cell r="T2840">
            <v>976419312</v>
          </cell>
          <cell r="U2840" t="str">
            <v>Accenture plc</v>
          </cell>
          <cell r="V2840">
            <v>98894</v>
          </cell>
          <cell r="W2840" t="str">
            <v>Accenture plc</v>
          </cell>
          <cell r="X2840" t="str">
            <v>Existing Principal</v>
          </cell>
          <cell r="Y2840" t="str">
            <v>Public - Do Not Score</v>
          </cell>
          <cell r="Z2840" t="str">
            <v>BUSINESS SERVICES</v>
          </cell>
          <cell r="AA2840" t="str">
            <v>United States</v>
          </cell>
          <cell r="AB2840" t="str">
            <v>136758 and 29800 and 98894</v>
          </cell>
          <cell r="AC2840" t="str">
            <v>N07530</v>
          </cell>
          <cell r="AD2840" t="str">
            <v>136758 and 29800 and 98894</v>
          </cell>
          <cell r="AE2840" t="str">
            <v>Core Commercial</v>
          </cell>
          <cell r="AF2840" t="str">
            <v>Business Services</v>
          </cell>
        </row>
        <row r="2841">
          <cell r="T2841">
            <v>275340621</v>
          </cell>
          <cell r="U2841" t="str">
            <v>ANN TAYLOR STORES CORPORATION</v>
          </cell>
          <cell r="V2841">
            <v>100323</v>
          </cell>
          <cell r="W2841" t="str">
            <v>ANN TAYLOR STORES CORPORATION</v>
          </cell>
          <cell r="X2841" t="str">
            <v>Existing Principal</v>
          </cell>
          <cell r="Y2841" t="str">
            <v>Public - Do Not Score</v>
          </cell>
          <cell r="Z2841" t="str">
            <v>CONSUMER PRODUCTS RETL/WHSL</v>
          </cell>
          <cell r="AA2841" t="str">
            <v>United States</v>
          </cell>
          <cell r="AB2841" t="str">
            <v>141 and 100323</v>
          </cell>
          <cell r="AC2841">
            <v>261570</v>
          </cell>
          <cell r="AD2841" t="str">
            <v>141 and 100323</v>
          </cell>
          <cell r="AE2841" t="str">
            <v>Core Commercial</v>
          </cell>
          <cell r="AF2841" t="str">
            <v>Retail</v>
          </cell>
        </row>
        <row r="2842">
          <cell r="T2842">
            <v>385339521</v>
          </cell>
          <cell r="U2842" t="str">
            <v>*COSTCO WHOLESALE CORPORATION</v>
          </cell>
          <cell r="V2842">
            <v>101192</v>
          </cell>
          <cell r="W2842" t="str">
            <v>COSTCO WHOLESALE CORPORATION</v>
          </cell>
          <cell r="X2842" t="str">
            <v>Existing Principal</v>
          </cell>
          <cell r="Y2842" t="str">
            <v>Public - Do Not Score</v>
          </cell>
          <cell r="Z2842" t="str">
            <v>CONSUMER DURABLES RETL/WHSL</v>
          </cell>
          <cell r="AA2842" t="str">
            <v>United States</v>
          </cell>
          <cell r="AB2842" t="str">
            <v>147 and 101192</v>
          </cell>
          <cell r="AC2842" t="str">
            <v>74143W</v>
          </cell>
          <cell r="AD2842" t="str">
            <v>147 and 101192</v>
          </cell>
          <cell r="AE2842" t="str">
            <v>Core Commercial</v>
          </cell>
          <cell r="AF2842" t="str">
            <v>Retail</v>
          </cell>
        </row>
        <row r="2843">
          <cell r="T2843">
            <v>141068491</v>
          </cell>
          <cell r="U2843" t="str">
            <v>EOG RESOURCES, INC.</v>
          </cell>
          <cell r="V2843">
            <v>99242</v>
          </cell>
          <cell r="W2843" t="str">
            <v>EOG RESOURCES, INC.</v>
          </cell>
          <cell r="X2843" t="str">
            <v>Existing Principal</v>
          </cell>
          <cell r="Y2843" t="str">
            <v>Public - Do Not Score</v>
          </cell>
          <cell r="Z2843" t="str">
            <v>OIL, GAS &amp; COAL EXPL/PROD</v>
          </cell>
          <cell r="AA2843" t="str">
            <v>United States</v>
          </cell>
          <cell r="AB2843" t="str">
            <v>1479 and 99242</v>
          </cell>
          <cell r="AC2843">
            <v>293562</v>
          </cell>
          <cell r="AD2843" t="str">
            <v>1479 and 99242</v>
          </cell>
          <cell r="AE2843" t="str">
            <v>Core Commercial</v>
          </cell>
          <cell r="AF2843" t="str">
            <v>Oil, Gas &amp; Coal Expl/Prod</v>
          </cell>
        </row>
        <row r="2844">
          <cell r="V2844">
            <v>208155</v>
          </cell>
          <cell r="W2844" t="str">
            <v>MUFG Americas Holdings Corporation</v>
          </cell>
          <cell r="X2844" t="str">
            <v>Account Name from Q1 ERM File</v>
          </cell>
          <cell r="Y2844" t="str">
            <v>Public - Do Not Score</v>
          </cell>
          <cell r="Z2844" t="str">
            <v>BANKS AND S&amp;LS</v>
          </cell>
          <cell r="AB2844">
            <v>208155</v>
          </cell>
          <cell r="AD2844">
            <v>208155</v>
          </cell>
          <cell r="AE2844" t="str">
            <v>Core Commercial</v>
          </cell>
        </row>
        <row r="2845">
          <cell r="T2845">
            <v>955271551</v>
          </cell>
          <cell r="U2845" t="str">
            <v>Entergy New Orleans, Inc.</v>
          </cell>
          <cell r="V2845">
            <v>130669</v>
          </cell>
          <cell r="W2845" t="str">
            <v>Entergy New Orleans, LLC</v>
          </cell>
          <cell r="X2845" t="str">
            <v>Existing Principal</v>
          </cell>
          <cell r="Y2845" t="str">
            <v>Public - Do Not Score</v>
          </cell>
          <cell r="Z2845" t="str">
            <v>UTILITIES, ELECTRIC</v>
          </cell>
          <cell r="AA2845" t="str">
            <v>United States</v>
          </cell>
          <cell r="AB2845" t="str">
            <v>154 and 98893 and 130669 and 130709 and 130668</v>
          </cell>
          <cell r="AC2845">
            <v>595832</v>
          </cell>
          <cell r="AD2845" t="str">
            <v>154 and 98893 and 130669 and 130709 and 130668</v>
          </cell>
          <cell r="AE2845" t="str">
            <v>Core Commercial</v>
          </cell>
          <cell r="AF2845" t="str">
            <v>Electric, Gas &amp; Water Utilities</v>
          </cell>
        </row>
        <row r="2846">
          <cell r="T2846">
            <v>705399021</v>
          </cell>
          <cell r="U2846" t="str">
            <v>Entergy Louisiana, LLC</v>
          </cell>
          <cell r="V2846">
            <v>130668</v>
          </cell>
          <cell r="W2846" t="str">
            <v>Entergy Louisiana, LLC</v>
          </cell>
          <cell r="X2846" t="str">
            <v>Existing Principal</v>
          </cell>
          <cell r="Y2846" t="str">
            <v>Public - Do Not Score</v>
          </cell>
          <cell r="Z2846" t="str">
            <v>UTILITIES, ELECTRIC</v>
          </cell>
          <cell r="AA2846" t="str">
            <v>United States</v>
          </cell>
          <cell r="AB2846" t="str">
            <v>154 and 98893 and 130669 and 130709 and 130668</v>
          </cell>
          <cell r="AC2846">
            <v>595832</v>
          </cell>
          <cell r="AD2846" t="str">
            <v>154 and 98893 and 130669 and 130709 and 130668</v>
          </cell>
          <cell r="AE2846" t="str">
            <v>Core Commercial</v>
          </cell>
          <cell r="AF2846" t="str">
            <v>Electric, Gas &amp; Water Utilities</v>
          </cell>
        </row>
        <row r="2847">
          <cell r="T2847">
            <v>85053221</v>
          </cell>
          <cell r="U2847" t="str">
            <v>RPC, Inc.</v>
          </cell>
          <cell r="V2847">
            <v>17847</v>
          </cell>
          <cell r="W2847" t="str">
            <v>RPC, Inc.</v>
          </cell>
          <cell r="X2847" t="str">
            <v>Existing Principal</v>
          </cell>
          <cell r="Y2847" t="str">
            <v>Public - Do Not Score</v>
          </cell>
          <cell r="Z2847" t="str">
            <v>OIL, GAS &amp; COAL EXPL/PROD</v>
          </cell>
          <cell r="AA2847" t="str">
            <v>United States</v>
          </cell>
          <cell r="AB2847" t="str">
            <v>17847 and 29703</v>
          </cell>
          <cell r="AC2847">
            <v>749660</v>
          </cell>
          <cell r="AD2847" t="str">
            <v>17847 and 29703</v>
          </cell>
          <cell r="AE2847" t="str">
            <v>Core Commercial</v>
          </cell>
          <cell r="AF2847" t="str">
            <v>Oil, Gas &amp; Coal Expl/Prod</v>
          </cell>
        </row>
        <row r="2848">
          <cell r="T2848">
            <v>625063421</v>
          </cell>
          <cell r="U2848" t="str">
            <v>Kroger Company, The</v>
          </cell>
          <cell r="V2848">
            <v>18</v>
          </cell>
          <cell r="W2848" t="str">
            <v>Kroger Company, The</v>
          </cell>
          <cell r="X2848" t="str">
            <v>Existing Principal</v>
          </cell>
          <cell r="Y2848" t="str">
            <v>Public - Do Not Score</v>
          </cell>
          <cell r="Z2848" t="str">
            <v>FOOD &amp; BEVERAGE RETL/WHSL</v>
          </cell>
          <cell r="AA2848" t="str">
            <v>United States</v>
          </cell>
          <cell r="AB2848" t="str">
            <v>18 and 122984</v>
          </cell>
          <cell r="AC2848">
            <v>501044</v>
          </cell>
          <cell r="AD2848" t="str">
            <v>18 and 122984</v>
          </cell>
          <cell r="AE2848" t="str">
            <v>Core Commercial</v>
          </cell>
          <cell r="AF2848" t="str">
            <v>Beverage Industry</v>
          </cell>
        </row>
        <row r="2849">
          <cell r="T2849">
            <v>966403412</v>
          </cell>
          <cell r="U2849" t="str">
            <v>International Paper Company*</v>
          </cell>
          <cell r="V2849">
            <v>19</v>
          </cell>
          <cell r="W2849" t="str">
            <v>International Paper Company</v>
          </cell>
          <cell r="X2849" t="str">
            <v>Existing Principal</v>
          </cell>
          <cell r="Y2849" t="str">
            <v>Public - Do Not Score</v>
          </cell>
          <cell r="Z2849" t="str">
            <v>PAPER</v>
          </cell>
          <cell r="AA2849" t="str">
            <v>United States</v>
          </cell>
          <cell r="AB2849" t="str">
            <v>19 and 124672</v>
          </cell>
          <cell r="AC2849">
            <v>460146</v>
          </cell>
          <cell r="AD2849" t="str">
            <v>19 and 124672</v>
          </cell>
          <cell r="AE2849" t="str">
            <v>Core Commercial</v>
          </cell>
          <cell r="AF2849" t="str">
            <v>Packaging Container &amp; Forest Products</v>
          </cell>
        </row>
        <row r="2850">
          <cell r="T2850">
            <v>115057921</v>
          </cell>
          <cell r="U2850" t="str">
            <v>SPX Corporation</v>
          </cell>
          <cell r="V2850">
            <v>194</v>
          </cell>
          <cell r="W2850" t="str">
            <v>SPX Corporation</v>
          </cell>
          <cell r="X2850" t="str">
            <v>Existing Principal</v>
          </cell>
          <cell r="Y2850" t="str">
            <v>Public - Do Not Score</v>
          </cell>
          <cell r="Z2850" t="str">
            <v>MACHINERY &amp; EQUIPMENT</v>
          </cell>
          <cell r="AA2850" t="str">
            <v>United States</v>
          </cell>
          <cell r="AB2850" t="str">
            <v>194 and 100316</v>
          </cell>
          <cell r="AC2850">
            <v>370838</v>
          </cell>
          <cell r="AD2850" t="str">
            <v>194 and 100316</v>
          </cell>
          <cell r="AE2850" t="str">
            <v>Specialty Contract</v>
          </cell>
          <cell r="AF2850" t="str">
            <v>Machinery &amp; Industrial</v>
          </cell>
        </row>
        <row r="2851">
          <cell r="T2851">
            <v>665061121</v>
          </cell>
          <cell r="U2851" t="str">
            <v>Unisys Corporation</v>
          </cell>
          <cell r="V2851">
            <v>195</v>
          </cell>
          <cell r="W2851" t="str">
            <v>Unisys Corporation</v>
          </cell>
          <cell r="X2851" t="str">
            <v>Existing Principal</v>
          </cell>
          <cell r="Y2851" t="str">
            <v>Public - Do Not Score</v>
          </cell>
          <cell r="Z2851" t="str">
            <v>BUSINESS SERVICES</v>
          </cell>
          <cell r="AA2851" t="str">
            <v>United States</v>
          </cell>
          <cell r="AB2851" t="str">
            <v>195 and 101980</v>
          </cell>
          <cell r="AC2851">
            <v>909214</v>
          </cell>
          <cell r="AD2851" t="str">
            <v>195 and 101980</v>
          </cell>
          <cell r="AE2851" t="str">
            <v>Core Commercial</v>
          </cell>
        </row>
        <row r="2852">
          <cell r="T2852">
            <v>235171951</v>
          </cell>
          <cell r="U2852" t="str">
            <v>SHELL OIL COMPANY</v>
          </cell>
          <cell r="V2852">
            <v>100486</v>
          </cell>
          <cell r="W2852" t="str">
            <v>SHELL OIL COMPANY</v>
          </cell>
          <cell r="X2852" t="str">
            <v>Existing Principal</v>
          </cell>
          <cell r="Y2852" t="str">
            <v>Public - Do Not Score</v>
          </cell>
          <cell r="Z2852" t="str">
            <v>OIL, GAS &amp; COAL EXPL/PROD</v>
          </cell>
          <cell r="AA2852" t="str">
            <v>Netherlands</v>
          </cell>
          <cell r="AB2852" t="str">
            <v>199 and 100486</v>
          </cell>
          <cell r="AC2852" t="str">
            <v>W37170</v>
          </cell>
          <cell r="AD2852" t="str">
            <v>199 and 100486</v>
          </cell>
          <cell r="AE2852" t="str">
            <v>Core Commercial</v>
          </cell>
          <cell r="AF2852" t="str">
            <v>Oil, Gas &amp; Coal Expl/Prod</v>
          </cell>
        </row>
        <row r="2853">
          <cell r="T2853">
            <v>655076321</v>
          </cell>
          <cell r="U2853" t="str">
            <v>Framatome SAS</v>
          </cell>
          <cell r="V2853">
            <v>20079</v>
          </cell>
          <cell r="W2853" t="str">
            <v>Framatome SAS</v>
          </cell>
          <cell r="X2853" t="str">
            <v>Existing Principal</v>
          </cell>
          <cell r="Y2853" t="str">
            <v>Public - Do Not Score</v>
          </cell>
          <cell r="Z2853" t="str">
            <v>UTILITIES, ELECTRIC</v>
          </cell>
          <cell r="AA2853" t="str">
            <v>France</v>
          </cell>
          <cell r="AB2853" t="str">
            <v>20079 and 73065</v>
          </cell>
          <cell r="AC2853" t="str">
            <v>G15356</v>
          </cell>
          <cell r="AD2853" t="str">
            <v>20079 and 73065</v>
          </cell>
          <cell r="AE2853" t="str">
            <v>Specialty Contract</v>
          </cell>
          <cell r="AF2853" t="str">
            <v>Electric, Gas &amp; Water Utilities</v>
          </cell>
        </row>
        <row r="2854">
          <cell r="T2854">
            <v>966409112</v>
          </cell>
          <cell r="U2854" t="str">
            <v>PNM Resources, Inc.</v>
          </cell>
          <cell r="V2854">
            <v>21201</v>
          </cell>
          <cell r="W2854" t="str">
            <v>PNM Resources, Inc.</v>
          </cell>
          <cell r="X2854" t="str">
            <v>Existing Principal</v>
          </cell>
          <cell r="Y2854" t="str">
            <v>Public - Do Not Score</v>
          </cell>
          <cell r="Z2854" t="str">
            <v>UTILITIES, ELECTRIC</v>
          </cell>
          <cell r="AA2854" t="str">
            <v>United States</v>
          </cell>
          <cell r="AB2854" t="str">
            <v>21201 and 120063</v>
          </cell>
          <cell r="AC2854">
            <v>744499</v>
          </cell>
          <cell r="AD2854" t="str">
            <v>21201 and 120063</v>
          </cell>
          <cell r="AE2854" t="str">
            <v>Core Commercial</v>
          </cell>
          <cell r="AF2854" t="str">
            <v>Electric, Gas &amp; Water Utilities</v>
          </cell>
        </row>
        <row r="2855">
          <cell r="T2855">
            <v>381065791</v>
          </cell>
          <cell r="U2855" t="str">
            <v>WAL-MART STORES, INC.</v>
          </cell>
          <cell r="V2855">
            <v>223</v>
          </cell>
          <cell r="W2855" t="str">
            <v>Wal-Mart Stores, Inc.</v>
          </cell>
          <cell r="X2855" t="str">
            <v>Existing Principal</v>
          </cell>
          <cell r="Y2855" t="str">
            <v>Public - Do Not Score</v>
          </cell>
          <cell r="Z2855" t="str">
            <v>CONSUMER PRODUCTS RETL/WHSL</v>
          </cell>
          <cell r="AA2855" t="str">
            <v>United States</v>
          </cell>
          <cell r="AB2855" t="str">
            <v>223 and 101135</v>
          </cell>
          <cell r="AC2855">
            <v>931142</v>
          </cell>
          <cell r="AD2855" t="str">
            <v>223 and 101135</v>
          </cell>
          <cell r="AE2855" t="str">
            <v>Core Commercial</v>
          </cell>
          <cell r="AF2855" t="str">
            <v>Retail</v>
          </cell>
        </row>
        <row r="2856">
          <cell r="T2856">
            <v>45406512</v>
          </cell>
          <cell r="U2856" t="str">
            <v>NORTHROP GRUMMAN CORPORATION</v>
          </cell>
          <cell r="V2856">
            <v>235</v>
          </cell>
          <cell r="W2856" t="str">
            <v>Northrop Grumman Corporation</v>
          </cell>
          <cell r="X2856" t="str">
            <v>Existing Principal</v>
          </cell>
          <cell r="Y2856" t="str">
            <v>Public - Do Not Score</v>
          </cell>
          <cell r="Z2856" t="str">
            <v>AEROSPACE &amp; DEFENSE</v>
          </cell>
          <cell r="AA2856" t="str">
            <v>United States</v>
          </cell>
          <cell r="AB2856" t="str">
            <v>235 and 99236</v>
          </cell>
          <cell r="AC2856">
            <v>666807</v>
          </cell>
          <cell r="AD2856" t="str">
            <v>235 and 99236</v>
          </cell>
          <cell r="AE2856" t="str">
            <v>Core Commercial</v>
          </cell>
          <cell r="AF2856" t="str">
            <v>Aerospace / Defense</v>
          </cell>
        </row>
        <row r="2857">
          <cell r="T2857">
            <v>151764242</v>
          </cell>
          <cell r="U2857" t="str">
            <v>Mississippi Power Liberty Fuels Company, LLC</v>
          </cell>
          <cell r="V2857">
            <v>99656</v>
          </cell>
          <cell r="W2857" t="str">
            <v>MISSISSIPPI POWER COMPANY</v>
          </cell>
          <cell r="X2857" t="str">
            <v>Existing Principal</v>
          </cell>
          <cell r="Y2857" t="str">
            <v>Public - Do Not Score</v>
          </cell>
          <cell r="Z2857" t="str">
            <v>UTILITIES, ELECTRIC</v>
          </cell>
          <cell r="AA2857" t="str">
            <v>United States</v>
          </cell>
          <cell r="AB2857" t="str">
            <v>24509 and 99656</v>
          </cell>
          <cell r="AC2857">
            <v>842587</v>
          </cell>
          <cell r="AD2857" t="str">
            <v>24509 and 99656</v>
          </cell>
          <cell r="AE2857" t="str">
            <v>Core Commercial</v>
          </cell>
          <cell r="AF2857" t="str">
            <v>Electric, Gas &amp; Water Utilities</v>
          </cell>
        </row>
        <row r="2858">
          <cell r="T2858">
            <v>185340921</v>
          </cell>
          <cell r="U2858" t="str">
            <v>PACIFIC GAS AND ELECTRIC COMPANY*</v>
          </cell>
          <cell r="V2858">
            <v>99606</v>
          </cell>
          <cell r="W2858" t="str">
            <v>PACIFIC GAS AND ELECTRIC COMPANY*</v>
          </cell>
          <cell r="X2858" t="str">
            <v>Existing Principal</v>
          </cell>
          <cell r="Y2858" t="str">
            <v>Public - Do Not Score</v>
          </cell>
          <cell r="Z2858" t="str">
            <v>UTILITIES, ELECTRIC</v>
          </cell>
          <cell r="AA2858" t="str">
            <v>United States</v>
          </cell>
          <cell r="AB2858" t="str">
            <v>272 and 99606</v>
          </cell>
          <cell r="AC2858">
            <v>694308</v>
          </cell>
          <cell r="AD2858" t="str">
            <v>272 and 99606</v>
          </cell>
          <cell r="AE2858" t="str">
            <v>Core Commercial</v>
          </cell>
          <cell r="AF2858" t="str">
            <v>Electric, Gas &amp; Water Utilities</v>
          </cell>
        </row>
        <row r="2859">
          <cell r="T2859">
            <v>335288621</v>
          </cell>
          <cell r="U2859" t="str">
            <v>Carrols Corporation</v>
          </cell>
          <cell r="V2859">
            <v>283453</v>
          </cell>
          <cell r="W2859" t="str">
            <v>Carrols Restaurant Group, Inc.</v>
          </cell>
          <cell r="X2859" t="str">
            <v>Existing Principal</v>
          </cell>
          <cell r="Y2859" t="str">
            <v>Public - Do Not Score</v>
          </cell>
          <cell r="Z2859" t="str">
            <v>HOTELS &amp; RESTAURANTS</v>
          </cell>
          <cell r="AA2859" t="str">
            <v>United States</v>
          </cell>
          <cell r="AB2859">
            <v>283453</v>
          </cell>
          <cell r="AC2859" t="str">
            <v>N12432</v>
          </cell>
          <cell r="AD2859">
            <v>283453</v>
          </cell>
          <cell r="AE2859" t="str">
            <v>Core Commercial</v>
          </cell>
          <cell r="AF2859" t="str">
            <v>Hospitality &amp; Gaming</v>
          </cell>
        </row>
        <row r="2860">
          <cell r="T2860">
            <v>445064421</v>
          </cell>
          <cell r="U2860" t="str">
            <v>*Weyerhaeuser Company</v>
          </cell>
          <cell r="V2860">
            <v>277</v>
          </cell>
          <cell r="W2860" t="str">
            <v>Weyerhaeuser Company</v>
          </cell>
          <cell r="X2860" t="str">
            <v>Existing Principal</v>
          </cell>
          <cell r="Y2860" t="str">
            <v>Public - Do Not Score</v>
          </cell>
          <cell r="Z2860" t="str">
            <v>LUMBER &amp; FORESTRY</v>
          </cell>
          <cell r="AA2860" t="str">
            <v>United States</v>
          </cell>
          <cell r="AB2860" t="str">
            <v>277 and 100132</v>
          </cell>
          <cell r="AC2860" t="str">
            <v>96216A</v>
          </cell>
          <cell r="AD2860" t="str">
            <v>277 and 100132</v>
          </cell>
          <cell r="AE2860" t="str">
            <v>Core Commercial</v>
          </cell>
          <cell r="AF2860" t="str">
            <v>Packaging Container &amp; Forest Products</v>
          </cell>
        </row>
        <row r="2861">
          <cell r="T2861">
            <v>251067991</v>
          </cell>
          <cell r="U2861" t="str">
            <v>PUBLIC SERVICE ENTERPRISE GROUP</v>
          </cell>
          <cell r="V2861">
            <v>100117</v>
          </cell>
          <cell r="W2861" t="str">
            <v>PUBLIC SERVICE ENTERPRISE GROUP</v>
          </cell>
          <cell r="X2861" t="str">
            <v>Existing Principal</v>
          </cell>
          <cell r="Y2861" t="str">
            <v>Public - Do Not Score</v>
          </cell>
          <cell r="Z2861" t="str">
            <v>UTILITIES, ELECTRIC</v>
          </cell>
          <cell r="AA2861" t="str">
            <v>United States</v>
          </cell>
          <cell r="AB2861" t="str">
            <v>30014 and 100924 and 100117</v>
          </cell>
          <cell r="AC2861">
            <v>744573</v>
          </cell>
          <cell r="AD2861" t="str">
            <v>30014 and 100924 and 100117</v>
          </cell>
          <cell r="AE2861" t="str">
            <v>Core Commercial</v>
          </cell>
          <cell r="AF2861" t="str">
            <v>Electric, Gas &amp; Water Utilities</v>
          </cell>
        </row>
        <row r="2862">
          <cell r="T2862">
            <v>351068691</v>
          </cell>
          <cell r="U2862" t="str">
            <v>PUBLIC SERVICE ENTERPRISE GROUP, INC.</v>
          </cell>
          <cell r="V2862">
            <v>100924</v>
          </cell>
          <cell r="W2862" t="str">
            <v>PUBLIC SERVICE ENTERPRISE GROUP, INC.</v>
          </cell>
          <cell r="X2862" t="str">
            <v>Existing Principal</v>
          </cell>
          <cell r="Y2862" t="str">
            <v>Public - Do Not Score</v>
          </cell>
          <cell r="Z2862" t="str">
            <v>UTILITIES, ELECTRIC</v>
          </cell>
          <cell r="AA2862" t="str">
            <v>United States</v>
          </cell>
          <cell r="AB2862" t="str">
            <v>30014 and 100924 and 100117</v>
          </cell>
          <cell r="AC2862">
            <v>744573</v>
          </cell>
          <cell r="AD2862" t="str">
            <v>30014 and 100924 and 100117</v>
          </cell>
          <cell r="AE2862" t="str">
            <v>Core Commercial</v>
          </cell>
          <cell r="AF2862" t="str">
            <v>Electric, Gas &amp; Water Utilities</v>
          </cell>
        </row>
        <row r="2863">
          <cell r="T2863">
            <v>465056421</v>
          </cell>
          <cell r="U2863" t="str">
            <v>Skanska USA. Inc. And Subsidiaries</v>
          </cell>
          <cell r="V2863">
            <v>20087</v>
          </cell>
          <cell r="W2863" t="str">
            <v>Skanska USA. Inc. And Subsidiaries</v>
          </cell>
          <cell r="X2863" t="str">
            <v>Existing Principal</v>
          </cell>
          <cell r="Y2863" t="str">
            <v>Public - Do Not Score</v>
          </cell>
          <cell r="Z2863" t="str">
            <v>CONSTRUCTION</v>
          </cell>
          <cell r="AA2863" t="str">
            <v>United States</v>
          </cell>
          <cell r="AB2863" t="str">
            <v>32596 and 20087</v>
          </cell>
          <cell r="AC2863" t="str">
            <v>G10472</v>
          </cell>
          <cell r="AD2863" t="str">
            <v>32596 and 20087</v>
          </cell>
          <cell r="AE2863" t="str">
            <v>Specialty Contract</v>
          </cell>
          <cell r="AF2863" t="str">
            <v>Engineering &amp; Construction</v>
          </cell>
        </row>
        <row r="2864">
          <cell r="T2864">
            <v>41067691</v>
          </cell>
          <cell r="U2864" t="str">
            <v>KB HOME</v>
          </cell>
          <cell r="V2864">
            <v>98434</v>
          </cell>
          <cell r="W2864" t="str">
            <v>KB HOME</v>
          </cell>
          <cell r="X2864" t="str">
            <v>Existing Principal</v>
          </cell>
          <cell r="Y2864" t="str">
            <v>Public - Do Not Score</v>
          </cell>
          <cell r="Z2864" t="str">
            <v>CONSTRUCTION</v>
          </cell>
          <cell r="AA2864" t="str">
            <v>United States</v>
          </cell>
          <cell r="AB2864" t="str">
            <v>347 and 98434</v>
          </cell>
          <cell r="AC2864">
            <v>486168</v>
          </cell>
          <cell r="AD2864" t="str">
            <v>347 and 98434</v>
          </cell>
          <cell r="AE2864" t="str">
            <v>Specialty Contract</v>
          </cell>
          <cell r="AF2864" t="str">
            <v>Engineering &amp; Construction</v>
          </cell>
        </row>
        <row r="2865">
          <cell r="T2865">
            <v>21066391</v>
          </cell>
          <cell r="U2865" t="str">
            <v>NIKE, INC.</v>
          </cell>
          <cell r="V2865">
            <v>98271</v>
          </cell>
          <cell r="W2865" t="str">
            <v>NIKE, INC.</v>
          </cell>
          <cell r="X2865" t="str">
            <v>Existing Principal</v>
          </cell>
          <cell r="Y2865" t="str">
            <v>Public - Do Not Score</v>
          </cell>
          <cell r="Z2865" t="str">
            <v>APPAREL &amp; SHOES</v>
          </cell>
          <cell r="AA2865" t="str">
            <v>United States</v>
          </cell>
          <cell r="AB2865" t="str">
            <v>350 and 98271</v>
          </cell>
          <cell r="AC2865">
            <v>654106</v>
          </cell>
          <cell r="AD2865" t="str">
            <v>350 and 98271</v>
          </cell>
          <cell r="AE2865" t="str">
            <v>Core Commercial</v>
          </cell>
          <cell r="AF2865" t="str">
            <v>Retail</v>
          </cell>
        </row>
        <row r="2866">
          <cell r="T2866">
            <v>335210021</v>
          </cell>
          <cell r="U2866" t="str">
            <v>Range Resources Corporation</v>
          </cell>
          <cell r="V2866">
            <v>21442</v>
          </cell>
          <cell r="W2866" t="str">
            <v>Range Resources Corporation</v>
          </cell>
          <cell r="X2866" t="str">
            <v>Existing Principal</v>
          </cell>
          <cell r="Y2866" t="str">
            <v>Public - Do Not Score</v>
          </cell>
          <cell r="Z2866" t="str">
            <v>OIL, GAS &amp; COAL EXPL/PROD</v>
          </cell>
          <cell r="AA2866" t="str">
            <v>United States</v>
          </cell>
          <cell r="AB2866" t="str">
            <v>380 and 21442</v>
          </cell>
          <cell r="AC2866">
            <v>541509</v>
          </cell>
          <cell r="AD2866" t="str">
            <v>380 and 21442</v>
          </cell>
          <cell r="AE2866" t="str">
            <v>Core Commercial</v>
          </cell>
          <cell r="AF2866" t="str">
            <v>Oil, Gas &amp; Coal Expl/Prod</v>
          </cell>
        </row>
        <row r="2867">
          <cell r="T2867">
            <v>275337921</v>
          </cell>
          <cell r="U2867" t="str">
            <v>Ruby Tuesday, Inc.</v>
          </cell>
          <cell r="V2867">
            <v>100296</v>
          </cell>
          <cell r="W2867" t="str">
            <v>RUBY TUESDAY, INC.</v>
          </cell>
          <cell r="X2867" t="str">
            <v>Existing Principal</v>
          </cell>
          <cell r="Y2867" t="str">
            <v>Public - Do Not Score</v>
          </cell>
          <cell r="Z2867" t="str">
            <v>HOTELS &amp; RESTAURANTS</v>
          </cell>
          <cell r="AA2867" t="str">
            <v>United States</v>
          </cell>
          <cell r="AB2867" t="str">
            <v>382 and 100296</v>
          </cell>
          <cell r="AC2867">
            <v>618431</v>
          </cell>
          <cell r="AD2867" t="str">
            <v>382 and 100296</v>
          </cell>
          <cell r="AE2867" t="str">
            <v>Core Commercial</v>
          </cell>
          <cell r="AF2867" t="str">
            <v>Hospitality &amp; Gaming</v>
          </cell>
        </row>
        <row r="2868">
          <cell r="T2868">
            <v>215133051</v>
          </cell>
          <cell r="U2868" t="str">
            <v>SEABOARD CORPORATION</v>
          </cell>
          <cell r="V2868">
            <v>101051</v>
          </cell>
          <cell r="W2868" t="str">
            <v>SEABOARD CORPORATION</v>
          </cell>
          <cell r="X2868" t="str">
            <v>Existing Principal</v>
          </cell>
          <cell r="Y2868" t="str">
            <v>Public - Do Not Score</v>
          </cell>
          <cell r="Z2868" t="str">
            <v>AGRICULTURE</v>
          </cell>
          <cell r="AA2868" t="str">
            <v>United States</v>
          </cell>
          <cell r="AB2868" t="str">
            <v>425 and 101051</v>
          </cell>
          <cell r="AC2868">
            <v>811543</v>
          </cell>
          <cell r="AD2868" t="str">
            <v>425 and 101051</v>
          </cell>
          <cell r="AE2868" t="str">
            <v>Core Commercial</v>
          </cell>
          <cell r="AF2868" t="str">
            <v>Food Processing &amp; Distribution</v>
          </cell>
        </row>
        <row r="2869">
          <cell r="T2869">
            <v>545061121</v>
          </cell>
          <cell r="U2869" t="str">
            <v>Vector Group, Ltd.</v>
          </cell>
          <cell r="V2869">
            <v>31295</v>
          </cell>
          <cell r="W2869" t="str">
            <v>Vector Group Ltd.</v>
          </cell>
          <cell r="X2869" t="str">
            <v>Existing Principal</v>
          </cell>
          <cell r="Y2869" t="str">
            <v>Public - Do Not Score</v>
          </cell>
          <cell r="Z2869" t="str">
            <v>REAL ESTATE</v>
          </cell>
          <cell r="AA2869" t="str">
            <v>United States</v>
          </cell>
          <cell r="AB2869">
            <v>31295</v>
          </cell>
          <cell r="AC2869">
            <v>532220</v>
          </cell>
          <cell r="AD2869">
            <v>31295</v>
          </cell>
          <cell r="AE2869" t="str">
            <v>LSF Commercial</v>
          </cell>
          <cell r="AF2869" t="str">
            <v>Real Estate &amp; REITs</v>
          </cell>
        </row>
        <row r="2870">
          <cell r="T2870">
            <v>165064521</v>
          </cell>
          <cell r="U2870" t="str">
            <v>Doosan Heavy Industries and Construction Co., Ltd.</v>
          </cell>
          <cell r="V2870">
            <v>42968</v>
          </cell>
          <cell r="W2870" t="str">
            <v>Doosan Heavy Industries and Construction Co., Ltd.</v>
          </cell>
          <cell r="X2870" t="str">
            <v>Existing Principal</v>
          </cell>
          <cell r="Y2870" t="str">
            <v>Public - Do Not Score</v>
          </cell>
          <cell r="Z2870" t="str">
            <v>CONSTRUCTION MATERIALS</v>
          </cell>
          <cell r="AA2870" t="str">
            <v>Korea</v>
          </cell>
          <cell r="AB2870" t="str">
            <v>42968 and 64452</v>
          </cell>
          <cell r="AC2870" t="str">
            <v>W27414</v>
          </cell>
          <cell r="AD2870" t="str">
            <v>42968 and 64452</v>
          </cell>
          <cell r="AE2870" t="str">
            <v>Specialty Contract</v>
          </cell>
          <cell r="AF2870" t="str">
            <v>Building Materials</v>
          </cell>
        </row>
        <row r="2871">
          <cell r="T2871">
            <v>115055621</v>
          </cell>
          <cell r="U2871" t="str">
            <v>Balfour Beatty PLC</v>
          </cell>
          <cell r="V2871">
            <v>42986</v>
          </cell>
          <cell r="W2871" t="str">
            <v>Balfour Beatty PLC</v>
          </cell>
          <cell r="X2871" t="str">
            <v>Existing Principal</v>
          </cell>
          <cell r="Y2871" t="str">
            <v>Public - Do Not Score</v>
          </cell>
          <cell r="Z2871" t="str">
            <v>BUSINESS SERVICES</v>
          </cell>
          <cell r="AA2871" t="str">
            <v>United Kingdom</v>
          </cell>
          <cell r="AB2871" t="str">
            <v>43040 and 42986</v>
          </cell>
          <cell r="AC2871" t="str">
            <v>G13658</v>
          </cell>
          <cell r="AD2871" t="str">
            <v>43040 and 42986</v>
          </cell>
          <cell r="AE2871" t="str">
            <v>Specialty Contract</v>
          </cell>
          <cell r="AF2871" t="str">
            <v>Business Services</v>
          </cell>
        </row>
        <row r="2872">
          <cell r="T2872">
            <v>739254032</v>
          </cell>
          <cell r="U2872" t="str">
            <v>Balfour Beatty Group Limited</v>
          </cell>
          <cell r="V2872">
            <v>195369</v>
          </cell>
          <cell r="W2872" t="str">
            <v>Balfour Beatty PLC</v>
          </cell>
          <cell r="X2872" t="str">
            <v>Existing Principal</v>
          </cell>
          <cell r="Y2872" t="str">
            <v>Public - Do Not Score</v>
          </cell>
          <cell r="Z2872" t="str">
            <v>BUSINESS SERVICES</v>
          </cell>
          <cell r="AA2872" t="str">
            <v>United Kingdom</v>
          </cell>
          <cell r="AB2872" t="str">
            <v>EU1009</v>
          </cell>
          <cell r="AC2872" t="str">
            <v>G13658</v>
          </cell>
          <cell r="AD2872" t="str">
            <v>43040 and 42986</v>
          </cell>
          <cell r="AE2872" t="str">
            <v>Specialty Contract</v>
          </cell>
          <cell r="AF2872" t="str">
            <v>Business Services</v>
          </cell>
        </row>
        <row r="2873">
          <cell r="T2873">
            <v>785379521</v>
          </cell>
          <cell r="U2873" t="str">
            <v>Tenet Healthcare Corporation</v>
          </cell>
          <cell r="V2873">
            <v>46</v>
          </cell>
          <cell r="W2873" t="str">
            <v>Tenet Healthcare Corp.</v>
          </cell>
          <cell r="X2873" t="str">
            <v>Existing Principal</v>
          </cell>
          <cell r="Y2873" t="str">
            <v>Public - Do Not Score</v>
          </cell>
          <cell r="Z2873" t="str">
            <v>MEDICAL SERVICES</v>
          </cell>
          <cell r="AA2873" t="str">
            <v>United States</v>
          </cell>
          <cell r="AB2873" t="str">
            <v>46 and 124580</v>
          </cell>
          <cell r="AC2873">
            <v>636886</v>
          </cell>
          <cell r="AD2873" t="str">
            <v>46 and 124580</v>
          </cell>
          <cell r="AE2873" t="str">
            <v>Core Commercial</v>
          </cell>
          <cell r="AF2873" t="str">
            <v>Hospital &amp; Medical Services</v>
          </cell>
        </row>
        <row r="2874">
          <cell r="T2874">
            <v>966418412</v>
          </cell>
          <cell r="U2874" t="str">
            <v>American Air Liquide, Inc.</v>
          </cell>
          <cell r="V2874">
            <v>46790</v>
          </cell>
          <cell r="W2874" t="str">
            <v>American Air Liquide, Inc.</v>
          </cell>
          <cell r="X2874" t="str">
            <v>Existing Principal</v>
          </cell>
          <cell r="Y2874" t="str">
            <v>Public - Do Not Score</v>
          </cell>
          <cell r="Z2874" t="str">
            <v>CHEMICALS</v>
          </cell>
          <cell r="AA2874" t="str">
            <v>United States</v>
          </cell>
          <cell r="AB2874" t="str">
            <v>46790 and 120062</v>
          </cell>
          <cell r="AC2874" t="str">
            <v>G10580</v>
          </cell>
          <cell r="AD2874" t="str">
            <v>46790 and 120062</v>
          </cell>
          <cell r="AE2874" t="str">
            <v>Core Commercial</v>
          </cell>
          <cell r="AF2874" t="str">
            <v>Chemical Industry</v>
          </cell>
        </row>
        <row r="2875">
          <cell r="T2875">
            <v>485355421</v>
          </cell>
          <cell r="U2875" t="str">
            <v>Keppel AmFels, Inc.</v>
          </cell>
          <cell r="V2875">
            <v>43044</v>
          </cell>
          <cell r="W2875" t="str">
            <v>Keppel Corporation</v>
          </cell>
          <cell r="X2875" t="str">
            <v>Existing Principal</v>
          </cell>
          <cell r="Y2875" t="str">
            <v>Public - Do Not Score</v>
          </cell>
          <cell r="Z2875" t="str">
            <v>TRANSPORTATION EQUIPMENT</v>
          </cell>
          <cell r="AA2875" t="str">
            <v>Singapore</v>
          </cell>
          <cell r="AB2875">
            <v>43044</v>
          </cell>
          <cell r="AC2875" t="str">
            <v>G10034</v>
          </cell>
          <cell r="AD2875">
            <v>43044</v>
          </cell>
          <cell r="AE2875" t="str">
            <v>Specialty Commercial</v>
          </cell>
          <cell r="AF2875" t="str">
            <v>Automotive / Auto Parts MFG</v>
          </cell>
        </row>
        <row r="2876">
          <cell r="T2876">
            <v>25331512</v>
          </cell>
          <cell r="U2876" t="str">
            <v>STARWOOD HOTELS &amp; RESORTS WORLDWIDE INCORPORATED</v>
          </cell>
          <cell r="V2876">
            <v>99770</v>
          </cell>
          <cell r="W2876" t="str">
            <v>STARWOOD HOTELS &amp; RESORTS WORLDWIDE INC.</v>
          </cell>
          <cell r="X2876" t="str">
            <v>Existing Principal</v>
          </cell>
          <cell r="Y2876" t="str">
            <v>Public - Do Not Score</v>
          </cell>
          <cell r="Z2876" t="str">
            <v>HOTELS &amp; RESTAURANTS</v>
          </cell>
          <cell r="AA2876" t="str">
            <v>United States</v>
          </cell>
          <cell r="AB2876" t="str">
            <v>48781 and 99770</v>
          </cell>
          <cell r="AC2876">
            <v>571900</v>
          </cell>
          <cell r="AD2876" t="str">
            <v>48781 and 99770</v>
          </cell>
          <cell r="AE2876" t="str">
            <v>Core Commercial</v>
          </cell>
          <cell r="AF2876" t="str">
            <v>Hospitality &amp; Gaming</v>
          </cell>
        </row>
        <row r="2877">
          <cell r="T2877">
            <v>61067191</v>
          </cell>
          <cell r="U2877" t="str">
            <v>MOSAIC COMPANY (THE)</v>
          </cell>
          <cell r="V2877">
            <v>98589</v>
          </cell>
          <cell r="W2877" t="str">
            <v>MOSAIC COMPANY (THE)</v>
          </cell>
          <cell r="X2877" t="str">
            <v>Existing Principal</v>
          </cell>
          <cell r="Y2877" t="str">
            <v>Public - Do Not Score</v>
          </cell>
          <cell r="Z2877" t="str">
            <v>CHEMICALS</v>
          </cell>
          <cell r="AA2877" t="str">
            <v>United States</v>
          </cell>
          <cell r="AB2877" t="str">
            <v>50997 and 98589</v>
          </cell>
          <cell r="AC2877" t="str">
            <v>N10667</v>
          </cell>
          <cell r="AD2877" t="str">
            <v>50997 and 98589</v>
          </cell>
          <cell r="AE2877" t="str">
            <v>Core Commercial</v>
          </cell>
          <cell r="AF2877" t="str">
            <v>Chemical Industry</v>
          </cell>
        </row>
        <row r="2878">
          <cell r="T2878">
            <v>55285351</v>
          </cell>
          <cell r="U2878" t="str">
            <v>MCKESSON CORPORATION *</v>
          </cell>
          <cell r="V2878">
            <v>99783</v>
          </cell>
          <cell r="W2878" t="str">
            <v>MCKESSON CORPORATION</v>
          </cell>
          <cell r="X2878" t="str">
            <v>Existing Principal</v>
          </cell>
          <cell r="Y2878" t="str">
            <v>Public - Do Not Score</v>
          </cell>
          <cell r="Z2878" t="str">
            <v>CONSUMER PRODUCTS RETL/WHSL</v>
          </cell>
          <cell r="AA2878" t="str">
            <v>United States</v>
          </cell>
          <cell r="AB2878" t="str">
            <v>52568 and 99783</v>
          </cell>
          <cell r="AC2878">
            <v>581556</v>
          </cell>
          <cell r="AD2878" t="str">
            <v>52568 and 99783</v>
          </cell>
          <cell r="AE2878" t="str">
            <v>Core Commercial</v>
          </cell>
          <cell r="AF2878" t="str">
            <v>Retail</v>
          </cell>
        </row>
        <row r="2879">
          <cell r="T2879">
            <v>391068491</v>
          </cell>
          <cell r="U2879" t="str">
            <v>CISCO SYSTEMS, INC.</v>
          </cell>
          <cell r="V2879">
            <v>101242</v>
          </cell>
          <cell r="W2879" t="str">
            <v>CISCO SYSTEMS, INC.</v>
          </cell>
          <cell r="X2879" t="str">
            <v>Existing Principal</v>
          </cell>
          <cell r="Y2879" t="str">
            <v>Public - Do Not Score</v>
          </cell>
          <cell r="Z2879" t="str">
            <v>COMPUTER HARDWARE</v>
          </cell>
          <cell r="AA2879" t="str">
            <v>United States</v>
          </cell>
          <cell r="AB2879" t="str">
            <v>52569 and 101242</v>
          </cell>
          <cell r="AC2879" t="str">
            <v>17275R</v>
          </cell>
          <cell r="AD2879" t="str">
            <v>52569 and 101242</v>
          </cell>
          <cell r="AE2879" t="str">
            <v>Core Commercial</v>
          </cell>
          <cell r="AF2879" t="str">
            <v>Computer Hardware, Software</v>
          </cell>
        </row>
        <row r="2880">
          <cell r="T2880">
            <v>365338321</v>
          </cell>
          <cell r="U2880" t="str">
            <v>SEMPRA ENERGY</v>
          </cell>
          <cell r="V2880">
            <v>101020</v>
          </cell>
          <cell r="W2880" t="str">
            <v>SEMPRA ENERGY</v>
          </cell>
          <cell r="X2880" t="str">
            <v>Existing Principal</v>
          </cell>
          <cell r="Y2880" t="str">
            <v>Public - Do Not Score</v>
          </cell>
          <cell r="Z2880" t="str">
            <v>UTILITIES, ELECTRIC</v>
          </cell>
          <cell r="AA2880" t="str">
            <v>United States</v>
          </cell>
          <cell r="AB2880" t="str">
            <v>52580 and 101020</v>
          </cell>
          <cell r="AC2880">
            <v>694232</v>
          </cell>
          <cell r="AD2880" t="str">
            <v>52580 and 101020</v>
          </cell>
          <cell r="AE2880" t="str">
            <v>Core Commercial</v>
          </cell>
          <cell r="AF2880" t="str">
            <v>Electric, Gas &amp; Water Utilities</v>
          </cell>
        </row>
        <row r="2881">
          <cell r="T2881">
            <v>255287021</v>
          </cell>
          <cell r="U2881" t="str">
            <v>Fluor Corporation</v>
          </cell>
          <cell r="V2881">
            <v>56132</v>
          </cell>
          <cell r="W2881" t="str">
            <v>Fluor Corporation</v>
          </cell>
          <cell r="X2881" t="str">
            <v>Existing Principal</v>
          </cell>
          <cell r="Y2881" t="str">
            <v>Public - Do Not Score</v>
          </cell>
          <cell r="Z2881" t="str">
            <v>CONSTRUCTION</v>
          </cell>
          <cell r="AA2881" t="str">
            <v>United States</v>
          </cell>
          <cell r="AB2881" t="str">
            <v>56132 and 98368 and 101034</v>
          </cell>
          <cell r="AC2881">
            <v>343861</v>
          </cell>
          <cell r="AD2881" t="str">
            <v>56132 and 98368 and 101034</v>
          </cell>
          <cell r="AE2881" t="str">
            <v>Specialty Contract</v>
          </cell>
          <cell r="AF2881" t="str">
            <v>Engineering &amp; Construction</v>
          </cell>
        </row>
        <row r="2882">
          <cell r="T2882">
            <v>85338521</v>
          </cell>
          <cell r="U2882" t="str">
            <v>EZ CORP, INC.</v>
          </cell>
          <cell r="V2882">
            <v>98782</v>
          </cell>
          <cell r="W2882" t="str">
            <v>EZ CORP, INC.</v>
          </cell>
          <cell r="X2882" t="str">
            <v>Existing Principal</v>
          </cell>
          <cell r="Y2882" t="str">
            <v>Public - Do Not Score</v>
          </cell>
          <cell r="Z2882" t="str">
            <v>CONSUMER PRODUCTS RETL/WHSL</v>
          </cell>
          <cell r="AA2882" t="str">
            <v>United States</v>
          </cell>
          <cell r="AB2882" t="str">
            <v>56464 and 98782</v>
          </cell>
          <cell r="AC2882">
            <v>302301</v>
          </cell>
          <cell r="AD2882" t="str">
            <v>56464 and 98782</v>
          </cell>
          <cell r="AE2882" t="str">
            <v>Core Commercial</v>
          </cell>
          <cell r="AF2882" t="str">
            <v>Retail</v>
          </cell>
        </row>
        <row r="2883">
          <cell r="T2883">
            <v>235337721</v>
          </cell>
          <cell r="U2883" t="str">
            <v>MATTEL, INC.</v>
          </cell>
          <cell r="V2883">
            <v>99974</v>
          </cell>
          <cell r="W2883" t="str">
            <v>MATTEL, INC.</v>
          </cell>
          <cell r="X2883" t="str">
            <v>Existing Principal</v>
          </cell>
          <cell r="Y2883" t="str">
            <v>Public - Do Not Score</v>
          </cell>
          <cell r="Z2883" t="str">
            <v>CONSUMER PRODUCTS</v>
          </cell>
          <cell r="AA2883" t="str">
            <v>United States</v>
          </cell>
          <cell r="AB2883" t="str">
            <v>6043 and 99974</v>
          </cell>
          <cell r="AC2883">
            <v>577081</v>
          </cell>
          <cell r="AD2883" t="str">
            <v>6043 and 99974</v>
          </cell>
          <cell r="AE2883" t="str">
            <v>Core Commercial</v>
          </cell>
          <cell r="AF2883" t="str">
            <v>Retail</v>
          </cell>
        </row>
        <row r="2884">
          <cell r="T2884">
            <v>735058021</v>
          </cell>
          <cell r="U2884" t="str">
            <v>CRH, plc</v>
          </cell>
          <cell r="V2884">
            <v>26544</v>
          </cell>
          <cell r="W2884" t="str">
            <v>CRH, plc</v>
          </cell>
          <cell r="X2884" t="str">
            <v>Existing Principal</v>
          </cell>
          <cell r="Y2884" t="str">
            <v>Public - Do Not Score</v>
          </cell>
          <cell r="Z2884" t="str">
            <v>CONSTRUCTION MATERIALS</v>
          </cell>
          <cell r="AA2884" t="str">
            <v>Ireland</v>
          </cell>
          <cell r="AB2884" t="str">
            <v>62781 and 26544</v>
          </cell>
          <cell r="AC2884" t="str">
            <v>G12832</v>
          </cell>
          <cell r="AD2884" t="str">
            <v>62781 and 26544</v>
          </cell>
          <cell r="AE2884" t="str">
            <v>Specialty Contract</v>
          </cell>
          <cell r="AF2884" t="str">
            <v>Building Materials</v>
          </cell>
        </row>
        <row r="2885">
          <cell r="T2885">
            <v>205338821</v>
          </cell>
          <cell r="U2885" t="str">
            <v>LOCKHEED MARTIN CORPORATION</v>
          </cell>
          <cell r="V2885">
            <v>99744</v>
          </cell>
          <cell r="W2885" t="str">
            <v>LOCKHEED MARTIN CORPORATION</v>
          </cell>
          <cell r="X2885" t="str">
            <v>Existing Principal</v>
          </cell>
          <cell r="Y2885" t="str">
            <v>Public - Do Not Score</v>
          </cell>
          <cell r="Z2885" t="str">
            <v>AEROSPACE &amp; DEFENSE</v>
          </cell>
          <cell r="AA2885" t="str">
            <v>United States</v>
          </cell>
          <cell r="AB2885" t="str">
            <v>63 and 99744</v>
          </cell>
          <cell r="AC2885">
            <v>539821</v>
          </cell>
          <cell r="AD2885" t="str">
            <v>63 and 99744</v>
          </cell>
          <cell r="AE2885" t="str">
            <v>Core Commercial</v>
          </cell>
          <cell r="AF2885" t="str">
            <v>Aerospace / Defense</v>
          </cell>
        </row>
        <row r="2886">
          <cell r="T2886">
            <v>547826822</v>
          </cell>
          <cell r="U2886" t="str">
            <v>Pep Boys-Manny, Moe &amp; Jack</v>
          </cell>
          <cell r="V2886">
            <v>63422</v>
          </cell>
          <cell r="W2886" t="str">
            <v>Icahn Automotive Group, LLC (fna Pep Boys - Manny, Moe &amp; Jack)</v>
          </cell>
          <cell r="X2886" t="str">
            <v>Existing Principal</v>
          </cell>
          <cell r="Y2886" t="str">
            <v>Public - Do Not Score</v>
          </cell>
          <cell r="Z2886" t="str">
            <v>CONSUMER PRODUCTS RETL/WHSL</v>
          </cell>
          <cell r="AA2886" t="str">
            <v>United States</v>
          </cell>
          <cell r="AB2886" t="str">
            <v>63422 and 99391</v>
          </cell>
          <cell r="AC2886">
            <v>713278</v>
          </cell>
          <cell r="AD2886" t="str">
            <v>63422 and 99391</v>
          </cell>
          <cell r="AE2886" t="str">
            <v>Core Commercial</v>
          </cell>
          <cell r="AF2886" t="str">
            <v>Retail</v>
          </cell>
        </row>
        <row r="2887">
          <cell r="T2887">
            <v>765057821</v>
          </cell>
          <cell r="U2887" t="str">
            <v>Ford Motor Company</v>
          </cell>
          <cell r="V2887">
            <v>98807</v>
          </cell>
          <cell r="W2887" t="str">
            <v>FORD MOTOR COMPANY</v>
          </cell>
          <cell r="X2887" t="str">
            <v>Existing Principal</v>
          </cell>
          <cell r="Y2887" t="str">
            <v>Public - Do Not Score</v>
          </cell>
          <cell r="Z2887" t="str">
            <v>AUTOMOTIVE</v>
          </cell>
          <cell r="AA2887" t="str">
            <v>United States</v>
          </cell>
          <cell r="AB2887" t="str">
            <v>64 and 98807</v>
          </cell>
          <cell r="AC2887" t="str">
            <v>34537A</v>
          </cell>
          <cell r="AD2887" t="str">
            <v>64 and 98807</v>
          </cell>
          <cell r="AE2887" t="str">
            <v>Core Commercial</v>
          </cell>
          <cell r="AF2887" t="str">
            <v>Automotive / Auto Parts MFG</v>
          </cell>
        </row>
        <row r="2888">
          <cell r="T2888">
            <v>361066391</v>
          </cell>
          <cell r="U2888" t="str">
            <v>VALERO ENERGY CORPORATION</v>
          </cell>
          <cell r="V2888">
            <v>100981</v>
          </cell>
          <cell r="W2888" t="str">
            <v>VALERO ENERGY CORPORATION</v>
          </cell>
          <cell r="X2888" t="str">
            <v>Existing Principal</v>
          </cell>
          <cell r="Y2888" t="str">
            <v>Public - Do Not Score</v>
          </cell>
          <cell r="Z2888" t="str">
            <v>OIL REFINING</v>
          </cell>
          <cell r="AA2888" t="str">
            <v>United States</v>
          </cell>
          <cell r="AB2888" t="str">
            <v>64026 and 100981</v>
          </cell>
          <cell r="AC2888">
            <v>919138</v>
          </cell>
          <cell r="AD2888" t="str">
            <v>64026 and 100981</v>
          </cell>
          <cell r="AE2888" t="str">
            <v>Core Commercial</v>
          </cell>
          <cell r="AF2888" t="str">
            <v>Oil, Gas &amp; Coal Expl/Prod</v>
          </cell>
        </row>
        <row r="2889">
          <cell r="T2889">
            <v>311068791</v>
          </cell>
          <cell r="U2889" t="str">
            <v>CORE-MARK HOLDING COMPANY, INC.</v>
          </cell>
          <cell r="V2889">
            <v>100604</v>
          </cell>
          <cell r="W2889" t="str">
            <v>CORE-MARK HOLDING COMPANY, INC.</v>
          </cell>
          <cell r="X2889" t="str">
            <v>Existing Principal</v>
          </cell>
          <cell r="Y2889" t="str">
            <v>Public - Do Not Score</v>
          </cell>
          <cell r="Z2889" t="str">
            <v>BUSINESS PRODUCTS WHSL</v>
          </cell>
          <cell r="AA2889" t="str">
            <v>United States</v>
          </cell>
          <cell r="AB2889" t="str">
            <v>65871 and 100604</v>
          </cell>
          <cell r="AC2889" t="str">
            <v>N11512</v>
          </cell>
          <cell r="AD2889" t="str">
            <v>65871 and 100604</v>
          </cell>
          <cell r="AE2889" t="str">
            <v>Core Commercial</v>
          </cell>
          <cell r="AF2889" t="str">
            <v>Retail</v>
          </cell>
        </row>
        <row r="2890">
          <cell r="T2890">
            <v>639132532</v>
          </cell>
          <cell r="U2890" t="str">
            <v>JBS S.A</v>
          </cell>
          <cell r="V2890">
            <v>189993</v>
          </cell>
          <cell r="W2890" t="str">
            <v>J&amp;F Investimentos SA</v>
          </cell>
          <cell r="X2890" t="str">
            <v>Existing Principal</v>
          </cell>
          <cell r="Y2890" t="str">
            <v>Public - Do Not Score</v>
          </cell>
          <cell r="Z2890" t="str">
            <v>FOOD &amp; BEVERAGE</v>
          </cell>
          <cell r="AA2890" t="str">
            <v>Brazil</v>
          </cell>
          <cell r="AB2890" t="str">
            <v>BRZ1023</v>
          </cell>
          <cell r="AC2890" t="str">
            <v>None - Private</v>
          </cell>
          <cell r="AD2890">
            <v>300118</v>
          </cell>
          <cell r="AE2890" t="str">
            <v>Specialty Commercial</v>
          </cell>
          <cell r="AF2890" t="str">
            <v>Food Processing &amp; Distribution</v>
          </cell>
        </row>
        <row r="2891">
          <cell r="T2891">
            <v>371068791</v>
          </cell>
          <cell r="U2891" t="str">
            <v>PRAXAIR, INC.</v>
          </cell>
          <cell r="V2891">
            <v>101085</v>
          </cell>
          <cell r="W2891" t="str">
            <v>PRAXAIR, INC.</v>
          </cell>
          <cell r="X2891" t="str">
            <v>Existing Principal</v>
          </cell>
          <cell r="Y2891" t="str">
            <v>Public - Do Not Score</v>
          </cell>
          <cell r="Z2891" t="str">
            <v>CHEMICALS</v>
          </cell>
          <cell r="AA2891" t="str">
            <v>United States</v>
          </cell>
          <cell r="AB2891" t="str">
            <v>67261 and 101085</v>
          </cell>
          <cell r="AC2891" t="str">
            <v>90599Y</v>
          </cell>
          <cell r="AD2891" t="str">
            <v>67261 and 101085</v>
          </cell>
          <cell r="AE2891" t="str">
            <v>Core Commercial</v>
          </cell>
          <cell r="AF2891" t="str">
            <v>Chemical Industry</v>
          </cell>
        </row>
        <row r="2892">
          <cell r="T2892">
            <v>495596121</v>
          </cell>
          <cell r="U2892" t="str">
            <v>Molina Healthcare, Inc.</v>
          </cell>
          <cell r="V2892">
            <v>116582</v>
          </cell>
          <cell r="W2892" t="str">
            <v>Molina Healthcare, Inc.</v>
          </cell>
          <cell r="X2892" t="str">
            <v>Existing Principal</v>
          </cell>
          <cell r="Y2892" t="str">
            <v>Public - Do Not Score</v>
          </cell>
          <cell r="Z2892" t="str">
            <v>INSURANCE - PROP/CAS/HEALTH</v>
          </cell>
          <cell r="AA2892" t="str">
            <v>United States</v>
          </cell>
          <cell r="AB2892" t="str">
            <v>71014 and 116582</v>
          </cell>
          <cell r="AC2892" t="str">
            <v>N09491</v>
          </cell>
          <cell r="AD2892" t="str">
            <v>71014 and 116582</v>
          </cell>
          <cell r="AE2892" t="str">
            <v>Core Commercial</v>
          </cell>
        </row>
        <row r="2893">
          <cell r="T2893">
            <v>1764042</v>
          </cell>
          <cell r="U2893" t="str">
            <v>TELEFONICA DATA S.A</v>
          </cell>
          <cell r="V2893">
            <v>184620</v>
          </cell>
          <cell r="W2893" t="str">
            <v>Telefonica S.A.</v>
          </cell>
          <cell r="X2893" t="str">
            <v>Existing Principal</v>
          </cell>
          <cell r="Y2893" t="str">
            <v>Public - Do Not Score</v>
          </cell>
          <cell r="Z2893" t="str">
            <v>TELEPHONE</v>
          </cell>
          <cell r="AA2893" t="str">
            <v>Brazil</v>
          </cell>
          <cell r="AB2893" t="str">
            <v>BRZ1038</v>
          </cell>
          <cell r="AC2893" t="str">
            <v>W20699</v>
          </cell>
          <cell r="AD2893">
            <v>300133</v>
          </cell>
          <cell r="AE2893" t="str">
            <v>Specialty Commercial</v>
          </cell>
          <cell r="AF2893" t="str">
            <v>Telecom Equipment &amp; Utility Services</v>
          </cell>
        </row>
        <row r="2894">
          <cell r="T2894">
            <v>966428012</v>
          </cell>
          <cell r="U2894" t="str">
            <v>T-Mobile US, Inc.</v>
          </cell>
          <cell r="V2894">
            <v>74659</v>
          </cell>
          <cell r="W2894" t="str">
            <v>T-Mobile US, Inc.</v>
          </cell>
          <cell r="X2894" t="str">
            <v>Existing Principal</v>
          </cell>
          <cell r="Y2894" t="str">
            <v>Public - Do Not Score</v>
          </cell>
          <cell r="Z2894" t="str">
            <v>TELEPHONE</v>
          </cell>
          <cell r="AA2894" t="str">
            <v>United States</v>
          </cell>
          <cell r="AB2894" t="str">
            <v>74659 and 100174</v>
          </cell>
          <cell r="AC2894" t="str">
            <v>N23924</v>
          </cell>
          <cell r="AD2894" t="str">
            <v>74659 and 100174</v>
          </cell>
          <cell r="AE2894" t="str">
            <v>Core Commercial</v>
          </cell>
          <cell r="AF2894" t="str">
            <v>Telecom Equipment &amp; Utility Services</v>
          </cell>
        </row>
        <row r="2895">
          <cell r="T2895">
            <v>659133432</v>
          </cell>
          <cell r="U2895" t="str">
            <v>VIA VAREJO S.A</v>
          </cell>
          <cell r="V2895">
            <v>187438</v>
          </cell>
          <cell r="W2895" t="str">
            <v>GRUPO P O DE A UCAR</v>
          </cell>
          <cell r="X2895" t="str">
            <v>Existing Principal</v>
          </cell>
          <cell r="Y2895" t="str">
            <v>Public - Do Not Score</v>
          </cell>
          <cell r="Z2895" t="str">
            <v>FOOD &amp; BEVERAGE RETL/WHSL</v>
          </cell>
          <cell r="AA2895" t="str">
            <v>Brazil</v>
          </cell>
          <cell r="AB2895" t="str">
            <v>BRZ1124</v>
          </cell>
          <cell r="AC2895" t="str">
            <v>W11932</v>
          </cell>
          <cell r="AD2895">
            <v>301101</v>
          </cell>
          <cell r="AE2895" t="str">
            <v>Specialty Commercial</v>
          </cell>
          <cell r="AF2895" t="str">
            <v>Beverage Industry</v>
          </cell>
        </row>
        <row r="2896">
          <cell r="T2896">
            <v>976416212</v>
          </cell>
          <cell r="U2896" t="str">
            <v>Ally Financial Inc. (Formerly GMAC LLC)</v>
          </cell>
          <cell r="V2896">
            <v>98391</v>
          </cell>
          <cell r="W2896" t="str">
            <v>Ally Financial Inc. (Formerly GMAC LLC)</v>
          </cell>
          <cell r="X2896" t="str">
            <v>Existing Principal</v>
          </cell>
          <cell r="Y2896" t="str">
            <v>Public - Do Not Score</v>
          </cell>
          <cell r="Z2896" t="str">
            <v>LESSORS</v>
          </cell>
          <cell r="AA2896" t="str">
            <v>United States</v>
          </cell>
          <cell r="AB2896" t="str">
            <v>76042 and 98391</v>
          </cell>
          <cell r="AC2896">
            <v>370424</v>
          </cell>
          <cell r="AD2896" t="str">
            <v>76042 and 98391</v>
          </cell>
          <cell r="AE2896" t="str">
            <v>Core Commercial</v>
          </cell>
          <cell r="AF2896" t="str">
            <v>Insurance &amp; Financial Services</v>
          </cell>
        </row>
        <row r="2897">
          <cell r="T2897">
            <v>391068691</v>
          </cell>
          <cell r="U2897" t="str">
            <v>NISOURCE INC</v>
          </cell>
          <cell r="V2897">
            <v>101244</v>
          </cell>
          <cell r="W2897" t="str">
            <v>NISOURCE INC</v>
          </cell>
          <cell r="X2897" t="str">
            <v>Existing Principal</v>
          </cell>
          <cell r="Y2897" t="str">
            <v>Public - Do Not Score</v>
          </cell>
          <cell r="Z2897" t="str">
            <v>UTILITIES, GAS</v>
          </cell>
          <cell r="AA2897" t="str">
            <v>United States</v>
          </cell>
          <cell r="AB2897" t="str">
            <v>79844 and 101244</v>
          </cell>
          <cell r="AC2897">
            <v>629140</v>
          </cell>
          <cell r="AD2897" t="str">
            <v>79844 and 101244</v>
          </cell>
          <cell r="AE2897" t="str">
            <v>Core Commercial</v>
          </cell>
          <cell r="AF2897" t="str">
            <v>Electric, Gas &amp; Water Utilities</v>
          </cell>
        </row>
        <row r="2898">
          <cell r="T2898">
            <v>115019121</v>
          </cell>
          <cell r="U2898" t="str">
            <v>Waste Management, Inc.</v>
          </cell>
          <cell r="V2898">
            <v>8</v>
          </cell>
          <cell r="W2898" t="str">
            <v>Waste Management, Inc.</v>
          </cell>
          <cell r="X2898" t="str">
            <v>Existing Principal</v>
          </cell>
          <cell r="Y2898" t="str">
            <v>Public - Do Not Score</v>
          </cell>
          <cell r="Z2898" t="str">
            <v>UTILITIES NEC</v>
          </cell>
          <cell r="AA2898" t="str">
            <v>United States</v>
          </cell>
          <cell r="AB2898" t="str">
            <v>8 and 99412</v>
          </cell>
          <cell r="AC2898">
            <v>902917</v>
          </cell>
          <cell r="AD2898" t="str">
            <v>8 and 99412</v>
          </cell>
          <cell r="AE2898" t="str">
            <v>Core Commercial</v>
          </cell>
          <cell r="AF2898" t="str">
            <v>Electric, Gas &amp; Water Utilities</v>
          </cell>
        </row>
        <row r="2899">
          <cell r="T2899">
            <v>245337721</v>
          </cell>
          <cell r="U2899" t="str">
            <v>MASCO CORPORATION</v>
          </cell>
          <cell r="V2899">
            <v>100054</v>
          </cell>
          <cell r="W2899" t="str">
            <v>MASCO CORPORATION</v>
          </cell>
          <cell r="X2899" t="str">
            <v>Existing Principal</v>
          </cell>
          <cell r="Y2899" t="str">
            <v>Public - Do Not Score</v>
          </cell>
          <cell r="Z2899" t="str">
            <v>CONSTRUCTION MATERIALS</v>
          </cell>
          <cell r="AA2899" t="str">
            <v>United States</v>
          </cell>
          <cell r="AB2899" t="str">
            <v>80476 and 100054</v>
          </cell>
          <cell r="AC2899">
            <v>574599</v>
          </cell>
          <cell r="AD2899" t="str">
            <v>80476 and 100054</v>
          </cell>
          <cell r="AE2899" t="str">
            <v>Core Commercial</v>
          </cell>
          <cell r="AF2899" t="str">
            <v>Building Materials</v>
          </cell>
        </row>
        <row r="2900">
          <cell r="T2900">
            <v>335281921</v>
          </cell>
          <cell r="U2900" t="str">
            <v>Kudelski Group</v>
          </cell>
          <cell r="V2900">
            <v>80721</v>
          </cell>
          <cell r="W2900" t="str">
            <v>Kudelski Group</v>
          </cell>
          <cell r="X2900" t="str">
            <v>Existing Principal</v>
          </cell>
          <cell r="Y2900" t="str">
            <v>Public - Do Not Score</v>
          </cell>
          <cell r="Z2900" t="str">
            <v>BUSINESS SERVICES</v>
          </cell>
          <cell r="AA2900" t="str">
            <v>Switzerland</v>
          </cell>
          <cell r="AB2900" t="str">
            <v>80721 and 86689</v>
          </cell>
          <cell r="AC2900" t="str">
            <v>W21228</v>
          </cell>
          <cell r="AD2900" t="str">
            <v>80721 and 86689</v>
          </cell>
          <cell r="AE2900" t="str">
            <v>Specialty Contract</v>
          </cell>
          <cell r="AF2900" t="str">
            <v>Business Services</v>
          </cell>
        </row>
        <row r="2901">
          <cell r="T2901">
            <v>195370712</v>
          </cell>
          <cell r="U2901" t="str">
            <v>SERVICE CORPORATION INTERNATIONAL</v>
          </cell>
          <cell r="V2901">
            <v>81</v>
          </cell>
          <cell r="W2901" t="str">
            <v>Service Corporation International</v>
          </cell>
          <cell r="X2901" t="str">
            <v>Existing Principal</v>
          </cell>
          <cell r="Y2901" t="str">
            <v>Public - Do Not Score</v>
          </cell>
          <cell r="Z2901" t="str">
            <v>CONSUMER SERVICES</v>
          </cell>
          <cell r="AA2901" t="str">
            <v>United States</v>
          </cell>
          <cell r="AB2901" t="str">
            <v>81 and 100918</v>
          </cell>
          <cell r="AC2901">
            <v>817565</v>
          </cell>
          <cell r="AD2901" t="str">
            <v>81 and 100918</v>
          </cell>
          <cell r="AE2901" t="str">
            <v>Core Commercial</v>
          </cell>
          <cell r="AF2901" t="str">
            <v>Retail</v>
          </cell>
        </row>
        <row r="2902">
          <cell r="T2902">
            <v>85383712</v>
          </cell>
          <cell r="U2902" t="str">
            <v>OSHKOSH CORPORATION</v>
          </cell>
          <cell r="V2902">
            <v>99074</v>
          </cell>
          <cell r="W2902" t="str">
            <v>OSHKOSH CORPORATION</v>
          </cell>
          <cell r="X2902" t="str">
            <v>Existing Principal</v>
          </cell>
          <cell r="Y2902" t="str">
            <v>Public - Do Not Score</v>
          </cell>
          <cell r="Z2902" t="str">
            <v>MACHINERY &amp; EQUIPMENT</v>
          </cell>
          <cell r="AA2902" t="str">
            <v>United States</v>
          </cell>
          <cell r="AB2902" t="str">
            <v>81699 and 99074</v>
          </cell>
          <cell r="AC2902">
            <v>688239</v>
          </cell>
          <cell r="AD2902" t="str">
            <v>81699 and 99074</v>
          </cell>
          <cell r="AE2902" t="str">
            <v>Core Commercial</v>
          </cell>
          <cell r="AF2902" t="str">
            <v>Machinery &amp; Industrial</v>
          </cell>
        </row>
        <row r="2903">
          <cell r="T2903">
            <v>301068291</v>
          </cell>
          <cell r="U2903" t="str">
            <v>RYDER SYSTEM, INC.</v>
          </cell>
          <cell r="V2903">
            <v>100519</v>
          </cell>
          <cell r="W2903" t="str">
            <v>RYDER SYSTEM, INC.</v>
          </cell>
          <cell r="X2903" t="str">
            <v>Existing Principal</v>
          </cell>
          <cell r="Y2903" t="str">
            <v>Public - Do Not Score</v>
          </cell>
          <cell r="Z2903" t="str">
            <v>LESSORS</v>
          </cell>
          <cell r="AA2903" t="str">
            <v>United States</v>
          </cell>
          <cell r="AB2903" t="str">
            <v>83 and 100519</v>
          </cell>
          <cell r="AC2903">
            <v>783549</v>
          </cell>
          <cell r="AD2903" t="str">
            <v>83 and 100519</v>
          </cell>
          <cell r="AE2903" t="str">
            <v>Core Commercial</v>
          </cell>
          <cell r="AF2903" t="str">
            <v>Insurance &amp; Financial Services</v>
          </cell>
        </row>
        <row r="2904">
          <cell r="T2904">
            <v>685289921</v>
          </cell>
          <cell r="U2904" t="str">
            <v>Quanta Services, Inc</v>
          </cell>
          <cell r="V2904">
            <v>84259</v>
          </cell>
          <cell r="W2904" t="str">
            <v>Quanta Services, Inc.</v>
          </cell>
          <cell r="X2904" t="str">
            <v>Existing Principal</v>
          </cell>
          <cell r="Y2904" t="str">
            <v>Public - Do Not Score</v>
          </cell>
          <cell r="Z2904" t="str">
            <v>CONSTRUCTION</v>
          </cell>
          <cell r="AA2904" t="str">
            <v>United States</v>
          </cell>
          <cell r="AB2904" t="str">
            <v>84259 and 101222</v>
          </cell>
          <cell r="AC2904" t="str">
            <v>N04427</v>
          </cell>
          <cell r="AD2904" t="str">
            <v>84259 and 101222</v>
          </cell>
          <cell r="AE2904" t="str">
            <v>Specialty Contract</v>
          </cell>
          <cell r="AF2904" t="str">
            <v>Engineering &amp; Construction</v>
          </cell>
        </row>
        <row r="2905">
          <cell r="T2905">
            <v>371066891</v>
          </cell>
          <cell r="U2905" t="str">
            <v>MACY'S, INC.</v>
          </cell>
          <cell r="V2905">
            <v>101066</v>
          </cell>
          <cell r="W2905" t="str">
            <v>MACY'S, INC.</v>
          </cell>
          <cell r="X2905" t="str">
            <v>Existing Principal</v>
          </cell>
          <cell r="Y2905" t="str">
            <v>Public - Do Not Score</v>
          </cell>
          <cell r="Z2905" t="str">
            <v>CONSUMER PRODUCTS RETL/WHSL</v>
          </cell>
          <cell r="AA2905" t="str">
            <v>United States</v>
          </cell>
          <cell r="AB2905" t="str">
            <v>88 and 100129 and 101066 and 118266</v>
          </cell>
          <cell r="AC2905">
            <v>314099</v>
          </cell>
          <cell r="AD2905" t="str">
            <v>88 and 100129 and 101066 and 118266</v>
          </cell>
          <cell r="AE2905" t="str">
            <v>Core Commercial</v>
          </cell>
          <cell r="AF2905" t="str">
            <v>Retail</v>
          </cell>
        </row>
        <row r="2906">
          <cell r="T2906">
            <v>976418612</v>
          </cell>
          <cell r="U2906" t="str">
            <v>ADVANCED DISPOSAL SERVICES, INC.</v>
          </cell>
          <cell r="V2906">
            <v>98779</v>
          </cell>
          <cell r="W2906" t="str">
            <v>ADVANCED DISPOSAL SERVICES, INC.</v>
          </cell>
          <cell r="X2906" t="str">
            <v>Existing Principal</v>
          </cell>
          <cell r="Y2906" t="str">
            <v>Public - Do Not Score</v>
          </cell>
          <cell r="Z2906" t="str">
            <v>UTILITIES NEC</v>
          </cell>
          <cell r="AA2906" t="str">
            <v>United States</v>
          </cell>
          <cell r="AB2906" t="str">
            <v>88509 and 98779</v>
          </cell>
          <cell r="AC2906" t="str">
            <v>N26463</v>
          </cell>
          <cell r="AD2906" t="str">
            <v>88509 and 98779</v>
          </cell>
          <cell r="AE2906" t="str">
            <v>Core Commercial</v>
          </cell>
          <cell r="AF2906" t="str">
            <v>Electric, Gas &amp; Water Utilities</v>
          </cell>
        </row>
        <row r="2907">
          <cell r="T2907">
            <v>31066891</v>
          </cell>
          <cell r="U2907" t="str">
            <v>ITRON, INC.</v>
          </cell>
          <cell r="V2907">
            <v>98345</v>
          </cell>
          <cell r="W2907" t="str">
            <v>ITRON, INC.</v>
          </cell>
          <cell r="X2907" t="str">
            <v>Existing Principal</v>
          </cell>
          <cell r="Y2907" t="str">
            <v>Public - Do Not Score</v>
          </cell>
          <cell r="Z2907" t="str">
            <v>MEASURE &amp; TEST EQUIPMENT</v>
          </cell>
          <cell r="AA2907" t="str">
            <v>United States</v>
          </cell>
          <cell r="AB2907" t="str">
            <v>88709 and 98345</v>
          </cell>
          <cell r="AC2907">
            <v>465741</v>
          </cell>
          <cell r="AD2907" t="str">
            <v>88709 and 98345</v>
          </cell>
          <cell r="AE2907" t="str">
            <v>Core Commercial</v>
          </cell>
          <cell r="AF2907" t="str">
            <v>Machinery &amp; Industrial</v>
          </cell>
        </row>
        <row r="2908">
          <cell r="T2908">
            <v>285061821</v>
          </cell>
          <cell r="U2908" t="str">
            <v>Dean Foods Company</v>
          </cell>
          <cell r="V2908">
            <v>89</v>
          </cell>
          <cell r="W2908" t="str">
            <v>Dean Foods Company</v>
          </cell>
          <cell r="X2908" t="str">
            <v>Existing Principal</v>
          </cell>
          <cell r="Y2908" t="str">
            <v>Public - Do Not Score</v>
          </cell>
          <cell r="Z2908" t="str">
            <v>FOOD &amp; BEVERAGE</v>
          </cell>
          <cell r="AA2908" t="str">
            <v>United States</v>
          </cell>
          <cell r="AB2908" t="str">
            <v>89 and 98687</v>
          </cell>
          <cell r="AC2908" t="str">
            <v>N02370</v>
          </cell>
          <cell r="AD2908" t="str">
            <v>89 and 98687</v>
          </cell>
          <cell r="AE2908" t="str">
            <v>Core Commercial</v>
          </cell>
          <cell r="AF2908" t="str">
            <v>Food Processing &amp; Distribution</v>
          </cell>
        </row>
        <row r="2909">
          <cell r="T2909">
            <v>455059021</v>
          </cell>
          <cell r="U2909" t="str">
            <v>Republic Services, Inc.</v>
          </cell>
          <cell r="V2909">
            <v>100131</v>
          </cell>
          <cell r="W2909" t="str">
            <v>REPUBLIC SERVICES, INC.</v>
          </cell>
          <cell r="X2909" t="str">
            <v>Existing Principal</v>
          </cell>
          <cell r="Y2909" t="str">
            <v>Public - Do Not Score</v>
          </cell>
          <cell r="Z2909" t="str">
            <v>UTILITIES NEC</v>
          </cell>
          <cell r="AA2909" t="str">
            <v>United States</v>
          </cell>
          <cell r="AB2909" t="str">
            <v>9 and 100131</v>
          </cell>
          <cell r="AC2909" t="str">
            <v>N04913</v>
          </cell>
          <cell r="AD2909" t="str">
            <v>9 and 100131</v>
          </cell>
          <cell r="AE2909" t="str">
            <v>Core Commercial</v>
          </cell>
          <cell r="AF2909" t="str">
            <v>Electric, Gas &amp; Water Utilities</v>
          </cell>
        </row>
        <row r="2910">
          <cell r="T2910">
            <v>775057321</v>
          </cell>
          <cell r="U2910" t="str">
            <v>Raytheon Company</v>
          </cell>
          <cell r="V2910">
            <v>93</v>
          </cell>
          <cell r="W2910" t="str">
            <v>Raytheon Company</v>
          </cell>
          <cell r="X2910" t="str">
            <v>Existing Principal</v>
          </cell>
          <cell r="Y2910" t="str">
            <v>Public - Do Not Score</v>
          </cell>
          <cell r="Z2910" t="str">
            <v>AEROSPACE &amp; DEFENSE</v>
          </cell>
          <cell r="AA2910" t="str">
            <v>United States</v>
          </cell>
          <cell r="AB2910" t="str">
            <v>93 and 99570</v>
          </cell>
          <cell r="AC2910">
            <v>755111</v>
          </cell>
          <cell r="AD2910" t="str">
            <v>93 and 99570</v>
          </cell>
          <cell r="AE2910" t="str">
            <v>Core Commercial</v>
          </cell>
          <cell r="AF2910" t="str">
            <v>Aerospace / Defense</v>
          </cell>
        </row>
        <row r="2911">
          <cell r="T2911">
            <v>305339221</v>
          </cell>
          <cell r="U2911" t="str">
            <v>PEABODY ENERGY CORPORATION</v>
          </cell>
          <cell r="V2911">
            <v>100548</v>
          </cell>
          <cell r="W2911" t="str">
            <v>PEABODY ENERGY CORP</v>
          </cell>
          <cell r="X2911" t="str">
            <v>Existing Principal</v>
          </cell>
          <cell r="Y2911" t="str">
            <v>Public - Do Not Score</v>
          </cell>
          <cell r="Z2911" t="str">
            <v>OIL, GAS &amp; COAL EXPL/PROD</v>
          </cell>
          <cell r="AA2911" t="str">
            <v>United States</v>
          </cell>
          <cell r="AB2911" t="str">
            <v>93127 and 100548</v>
          </cell>
          <cell r="AC2911" t="str">
            <v>N07384</v>
          </cell>
          <cell r="AD2911" t="str">
            <v>93127 and 100548</v>
          </cell>
          <cell r="AE2911" t="str">
            <v>Core Commercial</v>
          </cell>
          <cell r="AF2911" t="str">
            <v>Oil, Gas &amp; Coal Expl/Prod</v>
          </cell>
        </row>
        <row r="2912">
          <cell r="T2912">
            <v>731159600</v>
          </cell>
          <cell r="U2912" t="str">
            <v>E. I. du Pont de Nemours and Company</v>
          </cell>
          <cell r="V2912">
            <v>98322</v>
          </cell>
          <cell r="W2912" t="str">
            <v>E. I. DU PONT DE NEMOURS AND COMPANY</v>
          </cell>
          <cell r="X2912" t="str">
            <v>Existing Principal</v>
          </cell>
          <cell r="Y2912" t="str">
            <v>Public - Do Not Score</v>
          </cell>
          <cell r="Z2912" t="str">
            <v>CHEMICALS</v>
          </cell>
          <cell r="AA2912" t="str">
            <v>United States</v>
          </cell>
          <cell r="AB2912" t="str">
            <v>95 and 98322</v>
          </cell>
          <cell r="AC2912">
            <v>263534</v>
          </cell>
          <cell r="AD2912" t="str">
            <v>95 and 98322</v>
          </cell>
          <cell r="AE2912" t="str">
            <v>Core Commercial</v>
          </cell>
          <cell r="AF2912" t="str">
            <v>Chemical Industry</v>
          </cell>
        </row>
        <row r="2913">
          <cell r="T2913">
            <v>415327721</v>
          </cell>
          <cell r="U2913" t="str">
            <v>Hochtief Aktiengesellschaft</v>
          </cell>
          <cell r="V2913">
            <v>95988</v>
          </cell>
          <cell r="W2913" t="str">
            <v>Hochtief Aktiengesellschaft</v>
          </cell>
          <cell r="X2913" t="str">
            <v>Existing Principal</v>
          </cell>
          <cell r="Y2913" t="str">
            <v>Public - Do Not Score</v>
          </cell>
          <cell r="Z2913" t="str">
            <v>CONSTRUCTION</v>
          </cell>
          <cell r="AA2913" t="str">
            <v>Germany</v>
          </cell>
          <cell r="AB2913" t="str">
            <v>95988 and 122828</v>
          </cell>
          <cell r="AC2913" t="str">
            <v>G10025</v>
          </cell>
          <cell r="AD2913" t="str">
            <v>95988 and 122828</v>
          </cell>
          <cell r="AE2913" t="str">
            <v>Specialty Contract</v>
          </cell>
          <cell r="AF2913" t="str">
            <v>Engineering &amp; Construction</v>
          </cell>
        </row>
        <row r="2914">
          <cell r="T2914">
            <v>225340821</v>
          </cell>
          <cell r="U2914" t="str">
            <v>ANADARKO PETROLEUM CORPORATION</v>
          </cell>
          <cell r="V2914">
            <v>99924</v>
          </cell>
          <cell r="W2914" t="str">
            <v>ANADARKO PETROLEUM CORPORATION</v>
          </cell>
          <cell r="X2914" t="str">
            <v>Existing Principal</v>
          </cell>
          <cell r="Y2914" t="str">
            <v>Public - Do Not Score</v>
          </cell>
          <cell r="Z2914" t="str">
            <v>OIL, GAS &amp; COAL EXPL/PROD</v>
          </cell>
          <cell r="AA2914" t="str">
            <v>United States</v>
          </cell>
          <cell r="AB2914" t="str">
            <v>96 and 99924</v>
          </cell>
          <cell r="AC2914">
            <v>32511</v>
          </cell>
          <cell r="AD2914" t="str">
            <v>96 and 99924</v>
          </cell>
          <cell r="AE2914" t="str">
            <v>Core Commercial</v>
          </cell>
          <cell r="AF2914" t="str">
            <v>Oil, Gas &amp; Coal Expl/Prod</v>
          </cell>
        </row>
        <row r="2915">
          <cell r="T2915">
            <v>956432112</v>
          </cell>
          <cell r="U2915" t="str">
            <v>SSR Mining Inc.</v>
          </cell>
          <cell r="V2915">
            <v>184077</v>
          </cell>
          <cell r="W2915" t="str">
            <v>Silver Standard Resources Inc.</v>
          </cell>
          <cell r="X2915" t="str">
            <v>Existing Principal</v>
          </cell>
          <cell r="Y2915" t="str">
            <v>Public - Do Not Score</v>
          </cell>
          <cell r="Z2915" t="str">
            <v>MINING</v>
          </cell>
          <cell r="AA2915" t="str">
            <v>Canada</v>
          </cell>
          <cell r="AB2915" t="str">
            <v>CAN1020</v>
          </cell>
          <cell r="AC2915" t="str">
            <v>N03038</v>
          </cell>
          <cell r="AD2915">
            <v>300158</v>
          </cell>
          <cell r="AE2915" t="str">
            <v>Specialty Commercial</v>
          </cell>
          <cell r="AF2915" t="str">
            <v>Metals &amp; Mining Industry</v>
          </cell>
        </row>
        <row r="2916">
          <cell r="T2916">
            <v>111965142</v>
          </cell>
          <cell r="U2916" t="str">
            <v>Equinox Gold Corp.</v>
          </cell>
          <cell r="V2916">
            <v>203551</v>
          </cell>
          <cell r="W2916" t="str">
            <v>Equinox Gold Corp.</v>
          </cell>
          <cell r="X2916" t="str">
            <v>Existing Principal</v>
          </cell>
          <cell r="Y2916" t="str">
            <v>Public - Do Not Score</v>
          </cell>
          <cell r="Z2916" t="str">
            <v>MINING</v>
          </cell>
          <cell r="AA2916" t="str">
            <v>Canada</v>
          </cell>
          <cell r="AB2916" t="str">
            <v>CAN1183</v>
          </cell>
          <cell r="AC2916" t="str">
            <v>N24378</v>
          </cell>
          <cell r="AD2916">
            <v>301168</v>
          </cell>
          <cell r="AE2916" t="str">
            <v>Specialty Commercial</v>
          </cell>
          <cell r="AF2916" t="str">
            <v>Metals &amp; Mining Industry</v>
          </cell>
        </row>
        <row r="2917">
          <cell r="T2917">
            <v>966420912</v>
          </cell>
          <cell r="U2917" t="str">
            <v>Ricoh Americas Holdings (FNA: IKON Office Solutions, Inc.)</v>
          </cell>
          <cell r="V2917">
            <v>54697</v>
          </cell>
          <cell r="W2917" t="str">
            <v>Ricoh Americas Holdings (FKA: IKON Office Solutions, Inc.)</v>
          </cell>
          <cell r="X2917" t="str">
            <v>Existing Principal</v>
          </cell>
          <cell r="Y2917" t="str">
            <v>Public - Do Not Score</v>
          </cell>
          <cell r="Z2917" t="str">
            <v>BUSINESS PRODUCTS WHSL</v>
          </cell>
          <cell r="AA2917" t="str">
            <v>United States</v>
          </cell>
          <cell r="AB2917" t="str">
            <v>98304 and 54697</v>
          </cell>
          <cell r="AC2917" t="str">
            <v>01378A</v>
          </cell>
          <cell r="AD2917" t="str">
            <v>98304 and 54697</v>
          </cell>
          <cell r="AE2917" t="str">
            <v>Core Commercial</v>
          </cell>
          <cell r="AF2917" t="str">
            <v>Retail</v>
          </cell>
        </row>
        <row r="2918">
          <cell r="T2918">
            <v>55500421</v>
          </cell>
          <cell r="U2918" t="str">
            <v>FREEPORT-MCMORAN COPPER AND GOLD INC.</v>
          </cell>
          <cell r="V2918">
            <v>90</v>
          </cell>
          <cell r="W2918" t="str">
            <v>Freeport-McMoRan Copper &amp; Gold, Inc.</v>
          </cell>
          <cell r="X2918" t="str">
            <v>Existing Principal</v>
          </cell>
          <cell r="Y2918" t="str">
            <v>Public - Do Not Score</v>
          </cell>
          <cell r="Z2918" t="str">
            <v>MINING</v>
          </cell>
          <cell r="AA2918" t="str">
            <v>United States</v>
          </cell>
          <cell r="AB2918" t="str">
            <v>98369 and 90 and 176832</v>
          </cell>
          <cell r="AC2918" t="str">
            <v>35671D</v>
          </cell>
          <cell r="AD2918" t="str">
            <v>98369 and 90 and 176832</v>
          </cell>
          <cell r="AE2918" t="str">
            <v>Core Commercial</v>
          </cell>
          <cell r="AF2918" t="str">
            <v>Metals &amp; Mining Industry</v>
          </cell>
        </row>
        <row r="2919">
          <cell r="T2919">
            <v>112106142</v>
          </cell>
          <cell r="U2919" t="str">
            <v>E.On SE</v>
          </cell>
          <cell r="V2919">
            <v>114427</v>
          </cell>
          <cell r="W2919" t="str">
            <v>E.ON SE</v>
          </cell>
          <cell r="X2919" t="str">
            <v>Existing Principal</v>
          </cell>
          <cell r="Y2919" t="str">
            <v>Public - Do Not Score</v>
          </cell>
          <cell r="Z2919" t="str">
            <v>UTILITIES, ELECTRIC</v>
          </cell>
          <cell r="AA2919" t="str">
            <v>Germany</v>
          </cell>
          <cell r="AB2919" t="str">
            <v>EU1218</v>
          </cell>
          <cell r="AC2919" t="str">
            <v>G10255</v>
          </cell>
          <cell r="AD2919">
            <v>211104</v>
          </cell>
          <cell r="AE2919" t="str">
            <v>Specialty Commercial</v>
          </cell>
          <cell r="AF2919" t="str">
            <v>Oil, Gas &amp; Coal Expl/Prod</v>
          </cell>
        </row>
        <row r="2920">
          <cell r="T2920">
            <v>175060821</v>
          </cell>
          <cell r="U2920" t="str">
            <v>Marriott International, Inc</v>
          </cell>
          <cell r="V2920">
            <v>45</v>
          </cell>
          <cell r="W2920" t="str">
            <v>Marriott International, Inc</v>
          </cell>
          <cell r="X2920" t="str">
            <v>Existing Principal</v>
          </cell>
          <cell r="Y2920" t="str">
            <v>Public - Do Not Score</v>
          </cell>
          <cell r="Z2920" t="str">
            <v>HOTELS &amp; RESTAURANTS</v>
          </cell>
          <cell r="AA2920" t="str">
            <v>United States</v>
          </cell>
          <cell r="AB2920" t="str">
            <v>98433 and 45</v>
          </cell>
          <cell r="AC2920">
            <v>571900</v>
          </cell>
          <cell r="AD2920" t="str">
            <v>98433 and 45</v>
          </cell>
          <cell r="AE2920" t="str">
            <v>Core Commercial</v>
          </cell>
          <cell r="AF2920" t="str">
            <v>Hospitality &amp; Gaming</v>
          </cell>
        </row>
        <row r="2921">
          <cell r="T2921">
            <v>175338721</v>
          </cell>
          <cell r="U2921" t="str">
            <v>MICHELIN NORTH AMERICA (CANADA) INC.</v>
          </cell>
          <cell r="V2921">
            <v>99504</v>
          </cell>
          <cell r="W2921" t="str">
            <v>MICHELIN NORTH AMERICA (CANADA) INC.</v>
          </cell>
          <cell r="X2921" t="str">
            <v>Existing Principal</v>
          </cell>
          <cell r="Y2921" t="str">
            <v>Public - Do Not Score</v>
          </cell>
          <cell r="Z2921" t="str">
            <v>AUTOMOTIVE</v>
          </cell>
          <cell r="AA2921" t="str">
            <v>Canada</v>
          </cell>
          <cell r="AB2921" t="str">
            <v>98578 and 99504</v>
          </cell>
          <cell r="AC2921" t="str">
            <v>G10612</v>
          </cell>
          <cell r="AD2921" t="str">
            <v>98578 and 99504</v>
          </cell>
          <cell r="AE2921" t="str">
            <v>Core Commercial</v>
          </cell>
          <cell r="AF2921" t="str">
            <v>Automotive / Auto Parts MFG</v>
          </cell>
        </row>
        <row r="2922">
          <cell r="T2922">
            <v>81066291</v>
          </cell>
          <cell r="U2922" t="str">
            <v>WALT DISNEY COMPANY</v>
          </cell>
          <cell r="V2922">
            <v>98740</v>
          </cell>
          <cell r="W2922" t="str">
            <v>WALT DISNEY COMPANY</v>
          </cell>
          <cell r="X2922" t="str">
            <v>Existing Principal</v>
          </cell>
          <cell r="Y2922" t="str">
            <v>Public - Do Not Score</v>
          </cell>
          <cell r="Z2922" t="str">
            <v>BROADCAST MEDIA</v>
          </cell>
          <cell r="AA2922" t="str">
            <v>United States</v>
          </cell>
          <cell r="AB2922" t="str">
            <v>98740 and 58</v>
          </cell>
          <cell r="AC2922">
            <v>254687</v>
          </cell>
          <cell r="AD2922" t="str">
            <v>98740 and 58</v>
          </cell>
          <cell r="AE2922" t="str">
            <v>Core Commercial</v>
          </cell>
          <cell r="AF2922" t="str">
            <v>Entertainment &amp; Cable</v>
          </cell>
        </row>
        <row r="2923">
          <cell r="T2923">
            <v>91067591</v>
          </cell>
          <cell r="U2923" t="str">
            <v>NUSTAR ENERGY L.P.</v>
          </cell>
          <cell r="V2923">
            <v>98833</v>
          </cell>
          <cell r="W2923" t="str">
            <v>NUSTAR ENERGY L.P.</v>
          </cell>
          <cell r="X2923" t="str">
            <v>Existing Principal</v>
          </cell>
          <cell r="Y2923" t="str">
            <v>Public - Do Not Score</v>
          </cell>
          <cell r="Z2923" t="str">
            <v>OIL REFINING</v>
          </cell>
          <cell r="AA2923" t="str">
            <v>United States</v>
          </cell>
          <cell r="AB2923" t="str">
            <v>98833 and 103066</v>
          </cell>
          <cell r="AC2923" t="str">
            <v>N07187</v>
          </cell>
          <cell r="AD2923" t="str">
            <v>98833 and 103066</v>
          </cell>
          <cell r="AE2923" t="str">
            <v>Core Commercial</v>
          </cell>
          <cell r="AF2923" t="str">
            <v>Oil, Gas &amp; Coal Expl/Prod</v>
          </cell>
        </row>
        <row r="2924">
          <cell r="T2924">
            <v>835032821</v>
          </cell>
          <cell r="U2924" t="str">
            <v>Maximus, Inc.</v>
          </cell>
          <cell r="V2924">
            <v>80</v>
          </cell>
          <cell r="W2924" t="str">
            <v>Maximus, Inc.</v>
          </cell>
          <cell r="X2924" t="str">
            <v>Existing Principal</v>
          </cell>
          <cell r="Y2924" t="str">
            <v>Public - Do Not Score</v>
          </cell>
          <cell r="Z2924" t="str">
            <v>BUSINESS SERVICES</v>
          </cell>
          <cell r="AA2924" t="str">
            <v>United States</v>
          </cell>
          <cell r="AB2924" t="str">
            <v>98849 and 80</v>
          </cell>
          <cell r="AC2924" t="str">
            <v>N03706</v>
          </cell>
          <cell r="AD2924" t="str">
            <v>98849 and 80</v>
          </cell>
          <cell r="AE2924" t="str">
            <v>Core Commercial</v>
          </cell>
          <cell r="AF2924" t="str">
            <v>Business Services</v>
          </cell>
        </row>
        <row r="2925">
          <cell r="T2925">
            <v>91068191</v>
          </cell>
          <cell r="U2925" t="str">
            <v>TARGET CORPORATION</v>
          </cell>
          <cell r="V2925">
            <v>98839</v>
          </cell>
          <cell r="W2925" t="str">
            <v>TARGET CORPORATION</v>
          </cell>
          <cell r="X2925" t="str">
            <v>Existing Principal</v>
          </cell>
          <cell r="Y2925" t="str">
            <v>Public - Do Not Score</v>
          </cell>
          <cell r="Z2925" t="str">
            <v>CONSUMER PRODUCTS RETL/WHSL</v>
          </cell>
          <cell r="AA2925" t="str">
            <v>United States</v>
          </cell>
          <cell r="AB2925" t="str">
            <v>99 and 98839</v>
          </cell>
          <cell r="AC2925">
            <v>239753</v>
          </cell>
          <cell r="AD2925" t="str">
            <v>99 and 98839</v>
          </cell>
          <cell r="AE2925" t="str">
            <v>Core Commercial</v>
          </cell>
          <cell r="AF2925" t="str">
            <v>Retail</v>
          </cell>
        </row>
        <row r="2926">
          <cell r="T2926">
            <v>121067591</v>
          </cell>
          <cell r="U2926" t="str">
            <v>CINTAS CORPORATION</v>
          </cell>
          <cell r="V2926">
            <v>99072</v>
          </cell>
          <cell r="W2926" t="str">
            <v>CINTAS CORPORATION</v>
          </cell>
          <cell r="X2926" t="str">
            <v>Existing Principal</v>
          </cell>
          <cell r="Y2926" t="str">
            <v>Public - Do Not Score</v>
          </cell>
          <cell r="Z2926" t="str">
            <v>APPAREL &amp; SHOES</v>
          </cell>
          <cell r="AA2926" t="str">
            <v>United States</v>
          </cell>
          <cell r="AB2926" t="str">
            <v>99072 and 159272</v>
          </cell>
          <cell r="AC2926">
            <v>172908</v>
          </cell>
          <cell r="AD2926" t="str">
            <v>99072 and 159272</v>
          </cell>
          <cell r="AE2926" t="str">
            <v>Core Commercial</v>
          </cell>
          <cell r="AF2926" t="str">
            <v>Retail</v>
          </cell>
        </row>
        <row r="2927">
          <cell r="T2927">
            <v>909223232</v>
          </cell>
          <cell r="U2927" t="str">
            <v>ARCHER-DANIELS-MIDLAND COMPANY</v>
          </cell>
          <cell r="V2927">
            <v>190202</v>
          </cell>
          <cell r="W2927" t="str">
            <v>ARCHER-DANIELS-MIDLAND COMPANY</v>
          </cell>
          <cell r="X2927" t="str">
            <v>Existing Principal</v>
          </cell>
          <cell r="Y2927" t="str">
            <v>Public - Do Not Score</v>
          </cell>
          <cell r="Z2927" t="str">
            <v>UNASSIGNED</v>
          </cell>
          <cell r="AA2927" t="str">
            <v>United States</v>
          </cell>
          <cell r="AE2927" t="str">
            <v>Specialty Commercial</v>
          </cell>
          <cell r="AF2927" t="str">
            <v>Food Processing &amp; Distribution</v>
          </cell>
        </row>
        <row r="2928">
          <cell r="T2928">
            <v>125337721</v>
          </cell>
          <cell r="U2928" t="str">
            <v>KEYCORP</v>
          </cell>
          <cell r="V2928">
            <v>99093</v>
          </cell>
          <cell r="W2928" t="str">
            <v>KEYCORP</v>
          </cell>
          <cell r="X2928" t="str">
            <v>Existing Principal</v>
          </cell>
          <cell r="Y2928" t="str">
            <v>Public - Do Not Score</v>
          </cell>
          <cell r="Z2928" t="str">
            <v>BANKS AND S&amp;LS</v>
          </cell>
          <cell r="AA2928" t="str">
            <v>United States</v>
          </cell>
          <cell r="AB2928" t="str">
            <v>99093 and 98804</v>
          </cell>
          <cell r="AC2928">
            <v>833663</v>
          </cell>
          <cell r="AD2928" t="str">
            <v>99093 and 98804</v>
          </cell>
          <cell r="AE2928" t="str">
            <v>Core Commercial</v>
          </cell>
          <cell r="AF2928" t="str">
            <v>Banks, National &amp; Regional</v>
          </cell>
        </row>
        <row r="2929">
          <cell r="T2929">
            <v>976427212</v>
          </cell>
          <cell r="U2929" t="str">
            <v>ELI LILLY AND COMPANY</v>
          </cell>
          <cell r="V2929">
            <v>100690</v>
          </cell>
          <cell r="W2929" t="str">
            <v>ELI LILLY AND COMPANY</v>
          </cell>
          <cell r="X2929" t="str">
            <v>Existing Principal</v>
          </cell>
          <cell r="Y2929" t="str">
            <v>Public - Do Not Score</v>
          </cell>
          <cell r="Z2929" t="str">
            <v>PHARMACEUTICALS</v>
          </cell>
          <cell r="AA2929" t="str">
            <v>United States</v>
          </cell>
          <cell r="AB2929" t="str">
            <v>99139 and 100690</v>
          </cell>
          <cell r="AC2929">
            <v>532457</v>
          </cell>
          <cell r="AD2929" t="str">
            <v>99139 and 100690</v>
          </cell>
          <cell r="AE2929" t="str">
            <v>Core Commercial</v>
          </cell>
          <cell r="AF2929" t="str">
            <v>Drug &amp; Pharmacy Services</v>
          </cell>
        </row>
        <row r="2930">
          <cell r="T2930">
            <v>115319821</v>
          </cell>
          <cell r="U2930" t="str">
            <v>RPM International, Inc.</v>
          </cell>
          <cell r="V2930">
            <v>60912</v>
          </cell>
          <cell r="W2930" t="str">
            <v>RPM International, Inc.</v>
          </cell>
          <cell r="X2930" t="str">
            <v>Existing Principal</v>
          </cell>
          <cell r="Y2930" t="str">
            <v>Public - Do Not Score</v>
          </cell>
          <cell r="Z2930" t="str">
            <v>CHEMICALS</v>
          </cell>
          <cell r="AA2930" t="str">
            <v>United States</v>
          </cell>
          <cell r="AB2930" t="str">
            <v>99188 and 60912</v>
          </cell>
          <cell r="AC2930">
            <v>749685</v>
          </cell>
          <cell r="AD2930" t="str">
            <v>99188 and 60912</v>
          </cell>
          <cell r="AE2930" t="str">
            <v>Specialty Contract</v>
          </cell>
          <cell r="AF2930" t="str">
            <v>Chemical Industry</v>
          </cell>
        </row>
        <row r="2931">
          <cell r="T2931">
            <v>976411912</v>
          </cell>
          <cell r="U2931" t="str">
            <v>SAP</v>
          </cell>
          <cell r="V2931">
            <v>91695</v>
          </cell>
          <cell r="W2931" t="str">
            <v>SAP</v>
          </cell>
          <cell r="X2931" t="str">
            <v>Existing Principal</v>
          </cell>
          <cell r="Y2931" t="str">
            <v>Public - Do Not Score</v>
          </cell>
          <cell r="Z2931" t="str">
            <v>COMPUTER SOFTWARE</v>
          </cell>
          <cell r="AA2931" t="str">
            <v>Germany</v>
          </cell>
          <cell r="AB2931" t="str">
            <v>99416 and 128427 and 91695</v>
          </cell>
          <cell r="AC2931" t="str">
            <v>G12471</v>
          </cell>
          <cell r="AD2931" t="str">
            <v>99416 and 128427 and 91695</v>
          </cell>
          <cell r="AE2931" t="str">
            <v>Core Commercial</v>
          </cell>
          <cell r="AF2931" t="str">
            <v>Computer Hardware, Software</v>
          </cell>
        </row>
        <row r="2932">
          <cell r="T2932">
            <v>551713442</v>
          </cell>
          <cell r="U2932" t="str">
            <v>Osisko Mining Inc.</v>
          </cell>
          <cell r="V2932">
            <v>199214</v>
          </cell>
          <cell r="W2932" t="str">
            <v>Osisko Mining Inc.</v>
          </cell>
          <cell r="X2932" t="str">
            <v>Existing Principal</v>
          </cell>
          <cell r="Y2932" t="str">
            <v>Public - Do Not Score</v>
          </cell>
          <cell r="Z2932" t="str">
            <v>UNASSIGNED</v>
          </cell>
          <cell r="AA2932" t="str">
            <v>Canada</v>
          </cell>
          <cell r="AE2932" t="str">
            <v>Specialty Commercial</v>
          </cell>
          <cell r="AF2932" t="str">
            <v>Metals &amp; Mining Industry</v>
          </cell>
        </row>
        <row r="2933">
          <cell r="T2933">
            <v>641818742</v>
          </cell>
          <cell r="U2933" t="str">
            <v>Rogers Sugar Inc.</v>
          </cell>
          <cell r="V2933">
            <v>201378</v>
          </cell>
          <cell r="W2933" t="str">
            <v>Rogers Sugar Inc.</v>
          </cell>
          <cell r="X2933" t="str">
            <v>Existing Principal</v>
          </cell>
          <cell r="Y2933" t="str">
            <v>Public - Do Not Score</v>
          </cell>
          <cell r="Z2933" t="str">
            <v>FOOD &amp; BEVERAGE</v>
          </cell>
          <cell r="AA2933" t="str">
            <v>Canada</v>
          </cell>
          <cell r="AE2933" t="str">
            <v>Specialty Commercial</v>
          </cell>
          <cell r="AF2933" t="str">
            <v>Food Processing &amp; Distribution</v>
          </cell>
        </row>
        <row r="2934">
          <cell r="T2934">
            <v>976421112</v>
          </cell>
          <cell r="U2934" t="str">
            <v>AUTONATION, INC.</v>
          </cell>
          <cell r="V2934">
            <v>99430</v>
          </cell>
          <cell r="W2934" t="str">
            <v>AUTONATION, INC.</v>
          </cell>
          <cell r="X2934" t="str">
            <v>Existing Principal</v>
          </cell>
          <cell r="Y2934" t="str">
            <v>Public - Do Not Score</v>
          </cell>
          <cell r="Z2934" t="str">
            <v>CONSUMER DURABLES RETL/WHSL</v>
          </cell>
          <cell r="AA2934" t="str">
            <v>United States</v>
          </cell>
          <cell r="AB2934" t="str">
            <v>99430 and 134</v>
          </cell>
          <cell r="AC2934">
            <v>760751</v>
          </cell>
          <cell r="AD2934" t="str">
            <v>99430 and 134</v>
          </cell>
          <cell r="AE2934" t="str">
            <v>Core Commercial</v>
          </cell>
          <cell r="AF2934" t="str">
            <v>Retail</v>
          </cell>
        </row>
        <row r="2935">
          <cell r="T2935">
            <v>966403512</v>
          </cell>
          <cell r="U2935" t="str">
            <v>Sunoco Logistics Partners</v>
          </cell>
          <cell r="V2935">
            <v>21</v>
          </cell>
          <cell r="W2935" t="str">
            <v>Energy Transfer Partners, L.P.  (FKA Sunoco Logistics Partners)</v>
          </cell>
          <cell r="X2935" t="str">
            <v>Existing Principal</v>
          </cell>
          <cell r="Y2935" t="str">
            <v>Public - Do Not Score</v>
          </cell>
          <cell r="Z2935" t="str">
            <v>UTILITIES, GAS</v>
          </cell>
          <cell r="AA2935" t="str">
            <v>United States</v>
          </cell>
          <cell r="AB2935" t="str">
            <v>99544 and 21</v>
          </cell>
          <cell r="AC2935" t="str">
            <v>N07210</v>
          </cell>
          <cell r="AD2935" t="str">
            <v>99544 and 21</v>
          </cell>
          <cell r="AE2935" t="str">
            <v>Core Commercial</v>
          </cell>
          <cell r="AF2935" t="str">
            <v>Electric, Gas &amp; Water Utilities</v>
          </cell>
        </row>
        <row r="2936">
          <cell r="T2936">
            <v>966428712</v>
          </cell>
          <cell r="U2936" t="str">
            <v>Ferrovial S.A</v>
          </cell>
          <cell r="V2936">
            <v>76631</v>
          </cell>
          <cell r="W2936" t="str">
            <v>Ferrovial S.A</v>
          </cell>
          <cell r="X2936" t="str">
            <v>Existing Principal</v>
          </cell>
          <cell r="Y2936" t="str">
            <v>Public - Do Not Score</v>
          </cell>
          <cell r="Z2936" t="str">
            <v>CONSTRUCTION</v>
          </cell>
          <cell r="AA2936" t="str">
            <v>Spain</v>
          </cell>
          <cell r="AB2936" t="str">
            <v>99632 and 76631</v>
          </cell>
          <cell r="AC2936" t="str">
            <v>W21954</v>
          </cell>
          <cell r="AD2936" t="str">
            <v>99632 and 76631</v>
          </cell>
          <cell r="AE2936" t="str">
            <v>Specialty Contract</v>
          </cell>
          <cell r="AF2936" t="str">
            <v>Engineering &amp; Construction</v>
          </cell>
        </row>
        <row r="2937">
          <cell r="T2937">
            <v>109272032</v>
          </cell>
          <cell r="U2937" t="str">
            <v>Ferrovial Agroman (UK) Ltd</v>
          </cell>
          <cell r="V2937">
            <v>195805</v>
          </cell>
          <cell r="W2937" t="str">
            <v>Ferrovial Agroman SA</v>
          </cell>
          <cell r="X2937" t="str">
            <v>Existing Principal</v>
          </cell>
          <cell r="Y2937" t="str">
            <v>Public - Do Not Score</v>
          </cell>
          <cell r="Z2937" t="str">
            <v>CONSTRUCTION</v>
          </cell>
          <cell r="AA2937" t="str">
            <v>United Kingdom</v>
          </cell>
          <cell r="AB2937" t="str">
            <v>99632 and 76631</v>
          </cell>
          <cell r="AC2937" t="str">
            <v>W21954</v>
          </cell>
          <cell r="AD2937" t="str">
            <v>99632 and 76631</v>
          </cell>
          <cell r="AE2937" t="str">
            <v>Specialty Contract</v>
          </cell>
          <cell r="AF2937" t="str">
            <v>Engineering &amp; Construction</v>
          </cell>
        </row>
        <row r="2938">
          <cell r="T2938">
            <v>45061421</v>
          </cell>
          <cell r="U2938" t="str">
            <v>Toll Brothers, Inc.</v>
          </cell>
          <cell r="V2938">
            <v>99708</v>
          </cell>
          <cell r="W2938" t="str">
            <v>TOLL BROTHERS, INC.</v>
          </cell>
          <cell r="X2938" t="str">
            <v>Existing Principal</v>
          </cell>
          <cell r="Y2938" t="str">
            <v>Public - Do Not Score</v>
          </cell>
          <cell r="Z2938" t="str">
            <v>CONSTRUCTION</v>
          </cell>
          <cell r="AA2938" t="str">
            <v>United States</v>
          </cell>
          <cell r="AB2938" t="str">
            <v>99708 and 99002 and 189</v>
          </cell>
          <cell r="AC2938">
            <v>889478</v>
          </cell>
          <cell r="AD2938" t="str">
            <v>99708 and 99002 and 189</v>
          </cell>
          <cell r="AE2938" t="str">
            <v>Specialty Contract</v>
          </cell>
          <cell r="AF2938" t="str">
            <v>Engineering &amp; Construction</v>
          </cell>
        </row>
        <row r="2939">
          <cell r="T2939">
            <v>201068791</v>
          </cell>
          <cell r="U2939" t="str">
            <v>PHILIP MORRIS INTERNATIONAL INC.</v>
          </cell>
          <cell r="V2939">
            <v>99724</v>
          </cell>
          <cell r="W2939" t="str">
            <v>PHILIP MORRIS INTERNATIONAL INC.</v>
          </cell>
          <cell r="X2939" t="str">
            <v>Existing Principal</v>
          </cell>
          <cell r="Y2939" t="str">
            <v>Public - Do Not Score</v>
          </cell>
          <cell r="Z2939" t="str">
            <v>TOBACCO</v>
          </cell>
          <cell r="AA2939" t="str">
            <v>United States</v>
          </cell>
          <cell r="AB2939" t="str">
            <v>99724 and 98965</v>
          </cell>
          <cell r="AC2939" t="str">
            <v>N14275</v>
          </cell>
          <cell r="AD2939" t="str">
            <v>99724 and 98965</v>
          </cell>
          <cell r="AE2939" t="str">
            <v>Core Commercial</v>
          </cell>
          <cell r="AF2939" t="str">
            <v>Retail</v>
          </cell>
        </row>
        <row r="2940">
          <cell r="T2940">
            <v>475368521</v>
          </cell>
          <cell r="U2940" t="str">
            <v>Magellan Health Services Inc.</v>
          </cell>
          <cell r="V2940">
            <v>99738</v>
          </cell>
          <cell r="W2940" t="str">
            <v>MAGELLAN HEALTH SERVICES, INC.</v>
          </cell>
          <cell r="X2940" t="str">
            <v>Existing Principal</v>
          </cell>
          <cell r="Y2940" t="str">
            <v>Public - Do Not Score</v>
          </cell>
          <cell r="Z2940" t="str">
            <v>BUSINESS SERVICES</v>
          </cell>
          <cell r="AA2940" t="str">
            <v>United States</v>
          </cell>
          <cell r="AB2940" t="str">
            <v>99738 and 63647</v>
          </cell>
          <cell r="AC2940">
            <v>161241</v>
          </cell>
          <cell r="AD2940" t="str">
            <v>99738 and 63647</v>
          </cell>
          <cell r="AE2940" t="str">
            <v>Core Commercial</v>
          </cell>
          <cell r="AF2940" t="str">
            <v>Business Services</v>
          </cell>
        </row>
        <row r="2941">
          <cell r="T2941">
            <v>375191621</v>
          </cell>
          <cell r="U2941" t="str">
            <v>BP CORPORATION NORTH AMERICA, INC.</v>
          </cell>
          <cell r="V2941">
            <v>46452</v>
          </cell>
          <cell r="W2941" t="str">
            <v>BP CORPORATION NORTH AMERICA, INC.</v>
          </cell>
          <cell r="X2941" t="str">
            <v>Existing Principal</v>
          </cell>
          <cell r="Y2941" t="str">
            <v>Public - Do Not Score</v>
          </cell>
          <cell r="Z2941" t="str">
            <v>OIL REFINING</v>
          </cell>
          <cell r="AA2941" t="str">
            <v>United States</v>
          </cell>
          <cell r="AB2941" t="str">
            <v>99765 and 120437 and 46452 and 15051</v>
          </cell>
          <cell r="AC2941" t="str">
            <v>G13714</v>
          </cell>
          <cell r="AD2941" t="str">
            <v>99765 and 120437 and 46452 and 15051</v>
          </cell>
          <cell r="AE2941" t="str">
            <v>Core Commercial</v>
          </cell>
          <cell r="AF2941" t="str">
            <v>Oil, Gas &amp; Coal Expl/Prod</v>
          </cell>
        </row>
        <row r="2942">
          <cell r="T2942">
            <v>855061621</v>
          </cell>
          <cell r="U2942" t="str">
            <v>CenterPoint Energy, Inc.</v>
          </cell>
          <cell r="V2942">
            <v>123</v>
          </cell>
          <cell r="W2942" t="str">
            <v>CenterPoint Energy, Inc.</v>
          </cell>
          <cell r="X2942" t="str">
            <v>Existing Principal</v>
          </cell>
          <cell r="Y2942" t="str">
            <v>Public - Do Not Score</v>
          </cell>
          <cell r="Z2942" t="str">
            <v>UTILITIES, ELECTRIC</v>
          </cell>
          <cell r="AA2942" t="str">
            <v>United States</v>
          </cell>
          <cell r="AB2942" t="str">
            <v>99858 and 123</v>
          </cell>
          <cell r="AC2942">
            <v>442161</v>
          </cell>
          <cell r="AD2942" t="str">
            <v>99858 and 123</v>
          </cell>
          <cell r="AE2942" t="str">
            <v>Core Commercial</v>
          </cell>
          <cell r="AF2942" t="str">
            <v>Electric, Gas &amp; Water Utilities</v>
          </cell>
        </row>
        <row r="2943">
          <cell r="T2943">
            <v>35343921</v>
          </cell>
          <cell r="U2943" t="str">
            <v>Jacobs Engineering Group Inc</v>
          </cell>
          <cell r="V2943">
            <v>103176</v>
          </cell>
          <cell r="W2943" t="str">
            <v>Jacobs Engineering Group Inc</v>
          </cell>
          <cell r="X2943" t="str">
            <v>Existing Principal</v>
          </cell>
          <cell r="Y2943" t="str">
            <v>Public - Do Not Score</v>
          </cell>
          <cell r="Z2943" t="str">
            <v>CONSTRUCTION</v>
          </cell>
          <cell r="AA2943" t="str">
            <v>United States</v>
          </cell>
          <cell r="AB2943" t="str">
            <v>99876 and 100737 and 103176</v>
          </cell>
          <cell r="AC2943">
            <v>469814</v>
          </cell>
          <cell r="AD2943" t="str">
            <v>99876 and 100737 and 103176</v>
          </cell>
          <cell r="AE2943" t="str">
            <v>Specialty Contract</v>
          </cell>
          <cell r="AF2943" t="str">
            <v>Engineering &amp; Construction</v>
          </cell>
        </row>
        <row r="2944">
          <cell r="T2944">
            <v>545062521</v>
          </cell>
          <cell r="U2944" t="str">
            <v>Obayashi Corporation</v>
          </cell>
          <cell r="V2944">
            <v>42983</v>
          </cell>
          <cell r="W2944" t="str">
            <v>Obayashi Corporation</v>
          </cell>
          <cell r="X2944" t="str">
            <v>Existing Principal</v>
          </cell>
          <cell r="Y2944" t="str">
            <v>Public - Do Not Score</v>
          </cell>
          <cell r="Z2944" t="str">
            <v>CONSTRUCTION</v>
          </cell>
          <cell r="AA2944" t="str">
            <v>Japan</v>
          </cell>
          <cell r="AB2944" t="str">
            <v>99919 and 99653 and 98430 and 100772 and 42983</v>
          </cell>
          <cell r="AC2944" t="str">
            <v>G10446</v>
          </cell>
          <cell r="AD2944" t="str">
            <v>99919 and 99653 and 98430 and 100772 and 42983</v>
          </cell>
          <cell r="AE2944" t="str">
            <v>Specialty Contract</v>
          </cell>
          <cell r="AF2944" t="str">
            <v>Engineering &amp; Construction</v>
          </cell>
        </row>
        <row r="2945">
          <cell r="T2945">
            <v>835061121</v>
          </cell>
          <cell r="U2945" t="str">
            <v>Lowe's Companies, Inc.</v>
          </cell>
          <cell r="V2945">
            <v>99942</v>
          </cell>
          <cell r="W2945" t="str">
            <v>LOWE'S COMPANIES, INC.</v>
          </cell>
          <cell r="X2945" t="str">
            <v>Existing Principal</v>
          </cell>
          <cell r="Y2945" t="str">
            <v>Public - Do Not Score</v>
          </cell>
          <cell r="Z2945" t="str">
            <v>CONSUMER DURABLES RETL/WHSL</v>
          </cell>
          <cell r="AA2945" t="str">
            <v>United States</v>
          </cell>
          <cell r="AB2945" t="str">
            <v>99942 and 231</v>
          </cell>
          <cell r="AC2945">
            <v>548661</v>
          </cell>
          <cell r="AD2945" t="str">
            <v>99942 and 231</v>
          </cell>
          <cell r="AE2945" t="str">
            <v>Core Commercial</v>
          </cell>
          <cell r="AF2945" t="str">
            <v>Retail</v>
          </cell>
        </row>
        <row r="2946">
          <cell r="T2946">
            <v>956434912</v>
          </cell>
          <cell r="U2946" t="str">
            <v>Banco Bradesco S.A.</v>
          </cell>
          <cell r="V2946">
            <v>184792</v>
          </cell>
          <cell r="W2946" t="str">
            <v>Banco Bradesco S.A.</v>
          </cell>
          <cell r="X2946" t="str">
            <v>Existing Principal</v>
          </cell>
          <cell r="Y2946" t="str">
            <v>Public - Do Not Score</v>
          </cell>
          <cell r="Z2946" t="str">
            <v>BANKS AND S&amp;LS</v>
          </cell>
          <cell r="AA2946" t="str">
            <v>Brazil</v>
          </cell>
          <cell r="AB2946" t="str">
            <v>BRZ1004</v>
          </cell>
          <cell r="AC2946" t="str">
            <v>W00592</v>
          </cell>
          <cell r="AD2946">
            <v>300099</v>
          </cell>
          <cell r="AE2946" t="str">
            <v>Specialty Commercial</v>
          </cell>
          <cell r="AF2946" t="str">
            <v>Banks, National &amp; Regional</v>
          </cell>
        </row>
        <row r="2947">
          <cell r="T2947">
            <v>956429212</v>
          </cell>
          <cell r="U2947" t="str">
            <v>Banco Bradesco S.A.</v>
          </cell>
          <cell r="V2947">
            <v>182830</v>
          </cell>
          <cell r="W2947" t="str">
            <v>Banco Bradesco S.A.</v>
          </cell>
          <cell r="X2947" t="str">
            <v>Existing Principal</v>
          </cell>
          <cell r="Y2947" t="str">
            <v>Public - Do Not Score</v>
          </cell>
          <cell r="Z2947" t="str">
            <v>BANKS AND S&amp;LS</v>
          </cell>
          <cell r="AA2947" t="str">
            <v>Brazil</v>
          </cell>
          <cell r="AB2947" t="str">
            <v>BRZ1004</v>
          </cell>
          <cell r="AC2947" t="str">
            <v>W00592</v>
          </cell>
          <cell r="AD2947">
            <v>300099</v>
          </cell>
          <cell r="AE2947" t="str">
            <v>Specialty Commercial</v>
          </cell>
          <cell r="AF2947" t="str">
            <v>Banks, National &amp; Regional</v>
          </cell>
        </row>
        <row r="2948">
          <cell r="T2948">
            <v>439252832</v>
          </cell>
          <cell r="U2948" t="str">
            <v>Eletrobras</v>
          </cell>
          <cell r="V2948">
            <v>195238</v>
          </cell>
          <cell r="W2948" t="str">
            <v>Eletrobras</v>
          </cell>
          <cell r="X2948" t="str">
            <v>Existing Principal</v>
          </cell>
          <cell r="Y2948" t="str">
            <v>Public - Do Not Score</v>
          </cell>
          <cell r="Z2948" t="str">
            <v>CONSUMER PRODUCTS RETL/WHSL</v>
          </cell>
          <cell r="AA2948" t="str">
            <v>Brazil</v>
          </cell>
          <cell r="AB2948" t="str">
            <v>BRZ1006</v>
          </cell>
          <cell r="AC2948" t="str">
            <v>None - Private</v>
          </cell>
          <cell r="AD2948">
            <v>300509</v>
          </cell>
          <cell r="AE2948" t="str">
            <v>Specialty Commercial</v>
          </cell>
          <cell r="AF2948" t="str">
            <v>Retail</v>
          </cell>
        </row>
        <row r="2949">
          <cell r="T2949">
            <v>966396812</v>
          </cell>
          <cell r="U2949" t="str">
            <v>Cosan S.A Ind e Com</v>
          </cell>
          <cell r="V2949">
            <v>185227</v>
          </cell>
          <cell r="W2949" t="str">
            <v>Cosan S.A Ind e Com</v>
          </cell>
          <cell r="X2949" t="str">
            <v>Existing Principal</v>
          </cell>
          <cell r="Y2949" t="str">
            <v>Public - Do Not Score</v>
          </cell>
          <cell r="Z2949" t="str">
            <v>CONSUMER PRODUCTS RETL/WHSL</v>
          </cell>
          <cell r="AA2949" t="str">
            <v>Brazil</v>
          </cell>
          <cell r="AB2949" t="str">
            <v>BRZ1010</v>
          </cell>
          <cell r="AC2949" t="str">
            <v>W38287</v>
          </cell>
          <cell r="AD2949">
            <v>300105</v>
          </cell>
          <cell r="AE2949" t="str">
            <v>Specialty Commercial</v>
          </cell>
          <cell r="AF2949" t="str">
            <v>Retail</v>
          </cell>
        </row>
        <row r="2950">
          <cell r="T2950">
            <v>476545612</v>
          </cell>
          <cell r="U2950" t="str">
            <v>DuPont do Brasil</v>
          </cell>
          <cell r="V2950">
            <v>189337</v>
          </cell>
          <cell r="W2950" t="str">
            <v>DuPont do Brasil</v>
          </cell>
          <cell r="X2950" t="str">
            <v>Existing Principal</v>
          </cell>
          <cell r="Y2950" t="str">
            <v>Public - Do Not Score</v>
          </cell>
          <cell r="Z2950" t="str">
            <v>CHEMICALS</v>
          </cell>
          <cell r="AA2950" t="str">
            <v>Brazil</v>
          </cell>
          <cell r="AB2950" t="str">
            <v>BRZ1014</v>
          </cell>
          <cell r="AC2950">
            <v>263534</v>
          </cell>
          <cell r="AD2950" t="str">
            <v>95 and 98322</v>
          </cell>
          <cell r="AE2950" t="str">
            <v>Specialty Commercial</v>
          </cell>
          <cell r="AF2950" t="str">
            <v>Chemical Industry</v>
          </cell>
        </row>
        <row r="2951">
          <cell r="T2951">
            <v>841672642</v>
          </cell>
          <cell r="U2951" t="str">
            <v>SONAE SGPS S.A</v>
          </cell>
          <cell r="V2951">
            <v>197865</v>
          </cell>
          <cell r="W2951" t="str">
            <v>SONAE SGPS S.A</v>
          </cell>
          <cell r="X2951" t="str">
            <v>Existing Principal</v>
          </cell>
          <cell r="Y2951" t="str">
            <v>Public - Do Not Score</v>
          </cell>
          <cell r="Z2951" t="str">
            <v>UNASSIGNED</v>
          </cell>
          <cell r="AA2951" t="str">
            <v>Portugal</v>
          </cell>
          <cell r="AE2951" t="str">
            <v>Specialty Commercial</v>
          </cell>
          <cell r="AF2951" t="str">
            <v>Retail</v>
          </cell>
        </row>
        <row r="2952">
          <cell r="T2952">
            <v>656449312</v>
          </cell>
          <cell r="U2952" t="str">
            <v>KELLOG BRASIL LTDA</v>
          </cell>
          <cell r="V2952">
            <v>186045</v>
          </cell>
          <cell r="W2952" t="str">
            <v>KELLOGG BRASIL LTDA</v>
          </cell>
          <cell r="X2952" t="str">
            <v>Existing Principal</v>
          </cell>
          <cell r="Y2952" t="str">
            <v>Public - Do Not Score</v>
          </cell>
          <cell r="Z2952" t="str">
            <v>FOOD &amp; BEVERAGE</v>
          </cell>
          <cell r="AA2952" t="str">
            <v>Brazil</v>
          </cell>
          <cell r="AB2952" t="str">
            <v>BRZ1025</v>
          </cell>
          <cell r="AC2952">
            <v>487836</v>
          </cell>
          <cell r="AD2952">
            <v>300120</v>
          </cell>
          <cell r="AE2952" t="str">
            <v>Specialty Commercial</v>
          </cell>
          <cell r="AF2952" t="str">
            <v>Food Processing &amp; Distribution</v>
          </cell>
        </row>
        <row r="2953">
          <cell r="T2953">
            <v>236490512</v>
          </cell>
          <cell r="U2953" t="str">
            <v>Kellogg Company</v>
          </cell>
          <cell r="V2953">
            <v>186979</v>
          </cell>
          <cell r="W2953" t="str">
            <v>Kellogg Company</v>
          </cell>
          <cell r="X2953" t="str">
            <v>Existing Principal</v>
          </cell>
          <cell r="Y2953" t="str">
            <v>Public - Do Not Score</v>
          </cell>
          <cell r="Z2953" t="str">
            <v>FOOD &amp; BEVERAGE</v>
          </cell>
          <cell r="AA2953" t="str">
            <v>United States</v>
          </cell>
          <cell r="AB2953" t="str">
            <v>BRZ1025</v>
          </cell>
          <cell r="AC2953">
            <v>487836</v>
          </cell>
          <cell r="AD2953">
            <v>300120</v>
          </cell>
          <cell r="AE2953" t="str">
            <v>Specialty Commercial</v>
          </cell>
          <cell r="AF2953" t="str">
            <v>Food Processing &amp; Distribution</v>
          </cell>
        </row>
        <row r="2954">
          <cell r="T2954">
            <v>966396512</v>
          </cell>
          <cell r="U2954" t="str">
            <v>L'Occitane International S/A</v>
          </cell>
          <cell r="V2954">
            <v>185202</v>
          </cell>
          <cell r="W2954" t="str">
            <v>L'Occitane International S/A</v>
          </cell>
          <cell r="X2954" t="str">
            <v>Existing Principal</v>
          </cell>
          <cell r="Y2954" t="str">
            <v>Public - Do Not Score</v>
          </cell>
          <cell r="Z2954" t="str">
            <v>CONSUMER PRODUCTS</v>
          </cell>
          <cell r="AA2954" t="str">
            <v>Luxembourg</v>
          </cell>
          <cell r="AB2954" t="str">
            <v>BRZ1027</v>
          </cell>
          <cell r="AC2954" t="str">
            <v>W47988</v>
          </cell>
          <cell r="AD2954">
            <v>300059</v>
          </cell>
          <cell r="AE2954" t="str">
            <v>Specialty Commercial</v>
          </cell>
          <cell r="AF2954" t="str">
            <v>Retail</v>
          </cell>
        </row>
        <row r="2955">
          <cell r="T2955">
            <v>716517312</v>
          </cell>
          <cell r="U2955" t="str">
            <v>NEOENERGIA S.A</v>
          </cell>
          <cell r="V2955">
            <v>188433</v>
          </cell>
          <cell r="W2955" t="str">
            <v>NEOENERGIA S.A</v>
          </cell>
          <cell r="X2955" t="str">
            <v>Existing Principal</v>
          </cell>
          <cell r="Y2955" t="str">
            <v>Public - Do Not Score</v>
          </cell>
          <cell r="Z2955" t="str">
            <v>UTILITIES, ELECTRIC</v>
          </cell>
          <cell r="AA2955" t="str">
            <v>Brazil</v>
          </cell>
          <cell r="AB2955" t="str">
            <v>BRZ1028</v>
          </cell>
          <cell r="AC2955" t="str">
            <v>W24721</v>
          </cell>
          <cell r="AD2955">
            <v>300068</v>
          </cell>
          <cell r="AE2955" t="str">
            <v>Specialty Contract</v>
          </cell>
        </row>
        <row r="2956">
          <cell r="T2956">
            <v>966396112</v>
          </cell>
          <cell r="U2956" t="str">
            <v>OI, S.A</v>
          </cell>
          <cell r="V2956">
            <v>185108</v>
          </cell>
          <cell r="W2956" t="str">
            <v>OI, S.A</v>
          </cell>
          <cell r="X2956" t="str">
            <v>Existing Principal</v>
          </cell>
          <cell r="Y2956" t="str">
            <v>Public - Do Not Score</v>
          </cell>
          <cell r="Z2956" t="str">
            <v>TELEPHONE</v>
          </cell>
          <cell r="AA2956" t="str">
            <v>Brazil</v>
          </cell>
          <cell r="AB2956" t="str">
            <v>BRZ1031</v>
          </cell>
          <cell r="AC2956" t="str">
            <v>W00683</v>
          </cell>
          <cell r="AD2956">
            <v>300073</v>
          </cell>
          <cell r="AE2956" t="str">
            <v>Specialty Commercial</v>
          </cell>
          <cell r="AF2956" t="str">
            <v>Telecom Equipment &amp; Utility Services</v>
          </cell>
        </row>
        <row r="2957">
          <cell r="T2957">
            <v>956434312</v>
          </cell>
          <cell r="U2957" t="str">
            <v>Petroleo Brasileiro S.A. (Petrobras)</v>
          </cell>
          <cell r="V2957">
            <v>184680</v>
          </cell>
          <cell r="W2957" t="str">
            <v>Petroleo Brasileiro S.A. (Petrobras)</v>
          </cell>
          <cell r="X2957" t="str">
            <v>Existing Principal</v>
          </cell>
          <cell r="Y2957" t="str">
            <v>Public - Do Not Score</v>
          </cell>
          <cell r="Z2957" t="str">
            <v>OIL REFINING</v>
          </cell>
          <cell r="AA2957" t="str">
            <v>Brazil</v>
          </cell>
          <cell r="AB2957" t="str">
            <v>BRZ1033</v>
          </cell>
          <cell r="AC2957" t="str">
            <v>W00637</v>
          </cell>
          <cell r="AD2957">
            <v>300128</v>
          </cell>
          <cell r="AE2957" t="str">
            <v>Specialty Commercial</v>
          </cell>
          <cell r="AF2957" t="str">
            <v>Oil, Gas &amp; Coal Expl/Prod</v>
          </cell>
        </row>
        <row r="2958">
          <cell r="T2958">
            <v>815373321</v>
          </cell>
          <cell r="U2958" t="str">
            <v>Petrobras America Inc.</v>
          </cell>
          <cell r="V2958">
            <v>117492</v>
          </cell>
          <cell r="W2958" t="str">
            <v>Petrobras America Inc.</v>
          </cell>
          <cell r="X2958" t="str">
            <v>Existing Principal</v>
          </cell>
          <cell r="Y2958" t="str">
            <v>Public - Do Not Score</v>
          </cell>
          <cell r="Z2958" t="str">
            <v>OIL REFINING</v>
          </cell>
          <cell r="AA2958" t="str">
            <v>United States</v>
          </cell>
          <cell r="AB2958" t="str">
            <v>BRZ1033</v>
          </cell>
          <cell r="AC2958" t="str">
            <v>W00637</v>
          </cell>
          <cell r="AD2958">
            <v>300128</v>
          </cell>
          <cell r="AE2958" t="str">
            <v>Core Commercial</v>
          </cell>
          <cell r="AF2958" t="str">
            <v>Oil, Gas &amp; Coal Expl/Prod</v>
          </cell>
        </row>
        <row r="2959">
          <cell r="T2959">
            <v>456502212</v>
          </cell>
          <cell r="U2959" t="str">
            <v>SP TELECOMUNICA  ES PARTICIPA  ES LTDA</v>
          </cell>
          <cell r="V2959">
            <v>184620</v>
          </cell>
          <cell r="W2959" t="str">
            <v>Telefonica S.A.</v>
          </cell>
          <cell r="X2959" t="str">
            <v>Existing Principal</v>
          </cell>
          <cell r="Y2959" t="str">
            <v>Public - Do Not Score</v>
          </cell>
          <cell r="Z2959" t="str">
            <v>TELEPHONE</v>
          </cell>
          <cell r="AA2959" t="str">
            <v>Brazil</v>
          </cell>
          <cell r="AB2959" t="str">
            <v>BRZ1038</v>
          </cell>
          <cell r="AC2959" t="str">
            <v>W20699</v>
          </cell>
          <cell r="AD2959">
            <v>300133</v>
          </cell>
          <cell r="AE2959" t="str">
            <v>Specialty Commercial</v>
          </cell>
          <cell r="AF2959" t="str">
            <v>Telecom Equipment &amp; Utility Services</v>
          </cell>
        </row>
        <row r="2960">
          <cell r="T2960">
            <v>956434112</v>
          </cell>
          <cell r="U2960" t="str">
            <v>Telefonica Brasil S.A.</v>
          </cell>
          <cell r="V2960">
            <v>184620</v>
          </cell>
          <cell r="W2960" t="str">
            <v>Telefonica S.A.</v>
          </cell>
          <cell r="X2960" t="str">
            <v>Existing Principal</v>
          </cell>
          <cell r="Y2960" t="str">
            <v>Public - Do Not Score</v>
          </cell>
          <cell r="Z2960" t="str">
            <v>TELEPHONE</v>
          </cell>
          <cell r="AA2960" t="str">
            <v>Brazil</v>
          </cell>
          <cell r="AB2960" t="str">
            <v>BRZ1038</v>
          </cell>
          <cell r="AC2960" t="str">
            <v>W20699</v>
          </cell>
          <cell r="AD2960">
            <v>300133</v>
          </cell>
          <cell r="AE2960" t="str">
            <v>Specialty Commercial</v>
          </cell>
          <cell r="AF2960" t="str">
            <v>Telecom Equipment &amp; Utility Services</v>
          </cell>
        </row>
        <row r="2961">
          <cell r="T2961">
            <v>919172332</v>
          </cell>
          <cell r="U2961" t="str">
            <v>THE AES CORPORATION</v>
          </cell>
          <cell r="V2961">
            <v>194110</v>
          </cell>
          <cell r="W2961" t="str">
            <v>THE AES CORPORATION</v>
          </cell>
          <cell r="X2961" t="str">
            <v>Existing Principal</v>
          </cell>
          <cell r="Y2961" t="str">
            <v>Public - Do Not Score</v>
          </cell>
          <cell r="Z2961" t="str">
            <v>UNASSIGNED</v>
          </cell>
          <cell r="AA2961" t="str">
            <v>United States</v>
          </cell>
          <cell r="AE2961" t="str">
            <v>Specialty Commercial</v>
          </cell>
          <cell r="AF2961" t="str">
            <v>Electric, Gas &amp; Water Utilities</v>
          </cell>
        </row>
        <row r="2962">
          <cell r="T2962">
            <v>966397612</v>
          </cell>
          <cell r="U2962" t="str">
            <v>Wilson, Sons de Administra  o e Comercio Ltda</v>
          </cell>
          <cell r="V2962">
            <v>185262</v>
          </cell>
          <cell r="W2962" t="str">
            <v>Wilson, Sons de Administra  o e Comercio Ltda</v>
          </cell>
          <cell r="X2962" t="str">
            <v>Existing Principal</v>
          </cell>
          <cell r="Y2962" t="str">
            <v>Public - Do Not Score</v>
          </cell>
          <cell r="Z2962" t="str">
            <v>TRANSPORTATION</v>
          </cell>
          <cell r="AA2962" t="str">
            <v>Brazil</v>
          </cell>
          <cell r="AB2962" t="str">
            <v>BRZ1041</v>
          </cell>
          <cell r="AC2962" t="str">
            <v>W41661</v>
          </cell>
          <cell r="AD2962">
            <v>300136</v>
          </cell>
          <cell r="AE2962" t="str">
            <v>Specialty Contract</v>
          </cell>
          <cell r="AF2962" t="str">
            <v>Rail, Trucking &amp; Transport Services</v>
          </cell>
        </row>
        <row r="2963">
          <cell r="T2963">
            <v>359238032</v>
          </cell>
          <cell r="U2963" t="str">
            <v>ABBVIE Farmac utica Ltda.</v>
          </cell>
          <cell r="V2963">
            <v>189154</v>
          </cell>
          <cell r="W2963" t="str">
            <v>AbbVie Brasil</v>
          </cell>
          <cell r="X2963" t="str">
            <v>Existing Principal</v>
          </cell>
          <cell r="Y2963" t="str">
            <v>Public - Do Not Score</v>
          </cell>
          <cell r="Z2963" t="str">
            <v>PHARMACEUTICALS</v>
          </cell>
          <cell r="AA2963" t="str">
            <v>Brazil</v>
          </cell>
          <cell r="AB2963" t="str">
            <v>BRZ1048</v>
          </cell>
          <cell r="AC2963" t="str">
            <v>N23445</v>
          </cell>
          <cell r="AD2963">
            <v>168557</v>
          </cell>
          <cell r="AE2963" t="str">
            <v>Specialty Commercial</v>
          </cell>
          <cell r="AF2963" t="str">
            <v>Drug &amp; Pharmacy Services</v>
          </cell>
        </row>
        <row r="2964">
          <cell r="T2964">
            <v>34652752</v>
          </cell>
          <cell r="U2964" t="str">
            <v>AMPLA ENERGIA E SERVICOS S.A</v>
          </cell>
          <cell r="X2964" t="str">
            <v>Existing Principal</v>
          </cell>
          <cell r="Y2964" t="str">
            <v>Public - Do Not Score</v>
          </cell>
          <cell r="Z2964" t="str">
            <v>UNASSIGNED</v>
          </cell>
          <cell r="AA2964" t="str">
            <v>Brazil</v>
          </cell>
          <cell r="AE2964" t="str">
            <v>Specialty Commercial</v>
          </cell>
          <cell r="AF2964" t="str">
            <v>Electric, Gas &amp; Water Utilities</v>
          </cell>
        </row>
        <row r="2965">
          <cell r="T2965">
            <v>171840742</v>
          </cell>
          <cell r="U2965" t="str">
            <v>Arcelormittal</v>
          </cell>
          <cell r="V2965">
            <v>187450</v>
          </cell>
          <cell r="W2965" t="str">
            <v>Arcelormittal</v>
          </cell>
          <cell r="X2965" t="str">
            <v>Existing Principal</v>
          </cell>
          <cell r="Y2965" t="str">
            <v>Public - Do Not Score</v>
          </cell>
          <cell r="Z2965" t="str">
            <v>STEEL &amp; METAL PRODUCTS</v>
          </cell>
          <cell r="AA2965" t="str">
            <v>Luxembourg</v>
          </cell>
          <cell r="AB2965" t="str">
            <v>BRZ1051</v>
          </cell>
          <cell r="AC2965" t="str">
            <v>W46397</v>
          </cell>
          <cell r="AD2965">
            <v>300349</v>
          </cell>
          <cell r="AE2965" t="str">
            <v>Specialty Commercial</v>
          </cell>
          <cell r="AF2965" t="str">
            <v>Steel &amp; Metals Manufacturing</v>
          </cell>
        </row>
        <row r="2966">
          <cell r="T2966">
            <v>999864396</v>
          </cell>
          <cell r="U2966" t="str">
            <v>NEC Corporation</v>
          </cell>
          <cell r="V2966">
            <v>259255</v>
          </cell>
          <cell r="W2966" t="str">
            <v>NEC Chile SA</v>
          </cell>
          <cell r="X2966" t="str">
            <v>Existing Principal</v>
          </cell>
          <cell r="Y2966" t="str">
            <v>Public - Do Not Score</v>
          </cell>
          <cell r="Z2966" t="str">
            <v>UNASSIGNED</v>
          </cell>
          <cell r="AA2966" t="str">
            <v>Japan</v>
          </cell>
          <cell r="AE2966" t="str">
            <v>Specialty Commercial</v>
          </cell>
          <cell r="AF2966" t="str">
            <v>Electronics &amp; Semiconductor</v>
          </cell>
        </row>
        <row r="2967">
          <cell r="T2967">
            <v>436513812</v>
          </cell>
          <cell r="U2967" t="str">
            <v>AMBEV S.A.</v>
          </cell>
          <cell r="V2967">
            <v>187921</v>
          </cell>
          <cell r="W2967" t="str">
            <v>AMBEV S.A.</v>
          </cell>
          <cell r="X2967" t="str">
            <v>Existing Principal</v>
          </cell>
          <cell r="Y2967" t="str">
            <v>Public - Do Not Score</v>
          </cell>
          <cell r="Z2967" t="str">
            <v>FOOD &amp; BEVERAGE</v>
          </cell>
          <cell r="AA2967" t="str">
            <v>Brazil</v>
          </cell>
          <cell r="AB2967" t="str">
            <v>BRZ1058</v>
          </cell>
          <cell r="AC2967" t="str">
            <v>W60807</v>
          </cell>
          <cell r="AD2967">
            <v>300366</v>
          </cell>
          <cell r="AE2967" t="str">
            <v>Specialty Commercial</v>
          </cell>
          <cell r="AF2967" t="str">
            <v>Food Processing &amp; Distribution</v>
          </cell>
        </row>
        <row r="2968">
          <cell r="T2968">
            <v>536553812</v>
          </cell>
          <cell r="U2968" t="str">
            <v>BRF S.A.</v>
          </cell>
          <cell r="V2968">
            <v>189699</v>
          </cell>
          <cell r="W2968" t="str">
            <v>BRF S.A.</v>
          </cell>
          <cell r="X2968" t="str">
            <v>Existing Principal</v>
          </cell>
          <cell r="Y2968" t="str">
            <v>Public - Do Not Score</v>
          </cell>
          <cell r="Z2968" t="str">
            <v>BUSINESS SERVICES</v>
          </cell>
          <cell r="AA2968" t="str">
            <v>Brazil</v>
          </cell>
          <cell r="AB2968" t="str">
            <v>BRZ1059</v>
          </cell>
          <cell r="AC2968" t="str">
            <v>W00636</v>
          </cell>
          <cell r="AD2968">
            <v>300367</v>
          </cell>
          <cell r="AE2968" t="str">
            <v>Specialty Commercial</v>
          </cell>
          <cell r="AF2968" t="str">
            <v>Business Services</v>
          </cell>
        </row>
        <row r="2969">
          <cell r="T2969">
            <v>999867838</v>
          </cell>
          <cell r="U2969" t="str">
            <v>Pollard Banknote Limited</v>
          </cell>
          <cell r="X2969" t="str">
            <v>Existing Principal</v>
          </cell>
          <cell r="Y2969" t="str">
            <v>Public - Do Not Score</v>
          </cell>
          <cell r="Z2969" t="str">
            <v>UNASSIGNED</v>
          </cell>
          <cell r="AA2969" t="str">
            <v>Canada</v>
          </cell>
          <cell r="AE2969" t="str">
            <v>Specialty Commercial</v>
          </cell>
          <cell r="AF2969" t="str">
            <v>Publishing</v>
          </cell>
        </row>
        <row r="2970">
          <cell r="T2970">
            <v>486553712</v>
          </cell>
          <cell r="U2970" t="str">
            <v>GENERAL MOTORS DO BRASIL LTDA</v>
          </cell>
          <cell r="V2970">
            <v>189678</v>
          </cell>
          <cell r="W2970" t="str">
            <v>GENERAL MOTORS DO BRASIL LTDA</v>
          </cell>
          <cell r="X2970" t="str">
            <v>Existing Principal</v>
          </cell>
          <cell r="Y2970" t="str">
            <v>Public - Do Not Score</v>
          </cell>
          <cell r="Z2970" t="str">
            <v>AUTOMOTIVE</v>
          </cell>
          <cell r="AA2970" t="str">
            <v>Brazil</v>
          </cell>
          <cell r="AB2970" t="str">
            <v>BRZ1066</v>
          </cell>
          <cell r="AC2970" t="str">
            <v>N20852</v>
          </cell>
          <cell r="AD2970" t="str">
            <v>29678 and 101044</v>
          </cell>
          <cell r="AE2970" t="str">
            <v>Specialty Commercial</v>
          </cell>
          <cell r="AF2970" t="str">
            <v>Automotive / Auto Parts MFG</v>
          </cell>
        </row>
        <row r="2971">
          <cell r="T2971">
            <v>76541712</v>
          </cell>
          <cell r="U2971" t="str">
            <v>Fibria Celulose S.A.</v>
          </cell>
          <cell r="V2971">
            <v>189187</v>
          </cell>
          <cell r="W2971" t="str">
            <v>Fibria Celulose S.A.</v>
          </cell>
          <cell r="X2971" t="str">
            <v>Existing Principal</v>
          </cell>
          <cell r="Y2971" t="str">
            <v>Public - Do Not Score</v>
          </cell>
          <cell r="Z2971" t="str">
            <v>PAPER</v>
          </cell>
          <cell r="AA2971" t="str">
            <v>Brazil</v>
          </cell>
          <cell r="AB2971" t="str">
            <v>BRZ1072</v>
          </cell>
          <cell r="AC2971" t="str">
            <v>W00620</v>
          </cell>
          <cell r="AD2971">
            <v>300401</v>
          </cell>
          <cell r="AE2971" t="str">
            <v>Specialty Commercial</v>
          </cell>
          <cell r="AF2971" t="str">
            <v>Packaging Container &amp; Forest Products</v>
          </cell>
        </row>
        <row r="2972">
          <cell r="T2972">
            <v>669169932</v>
          </cell>
          <cell r="U2972" t="str">
            <v>JHSF PARTICIPA  ES S.A</v>
          </cell>
          <cell r="V2972">
            <v>192148</v>
          </cell>
          <cell r="W2972" t="str">
            <v>JHSF PARTICIPA  ES S.A</v>
          </cell>
          <cell r="X2972" t="str">
            <v>Existing Principal</v>
          </cell>
          <cell r="Y2972" t="str">
            <v>Public - Do Not Score</v>
          </cell>
          <cell r="Z2972" t="str">
            <v>REAL ESTATE</v>
          </cell>
          <cell r="AA2972" t="str">
            <v>Brazil</v>
          </cell>
          <cell r="AB2972" t="str">
            <v>BRZ1073</v>
          </cell>
          <cell r="AC2972" t="str">
            <v>W41660</v>
          </cell>
          <cell r="AD2972">
            <v>300402</v>
          </cell>
          <cell r="AE2972" t="str">
            <v>Specialty Commercial</v>
          </cell>
          <cell r="AF2972" t="str">
            <v>Real Estate &amp; REITs</v>
          </cell>
        </row>
        <row r="2973">
          <cell r="T2973">
            <v>179230832</v>
          </cell>
          <cell r="U2973" t="str">
            <v>Accenture do Brasil Ltda</v>
          </cell>
          <cell r="V2973">
            <v>194116</v>
          </cell>
          <cell r="W2973" t="str">
            <v>Accenture do Brasil Ltda</v>
          </cell>
          <cell r="X2973" t="str">
            <v>Existing Principal</v>
          </cell>
          <cell r="Y2973" t="str">
            <v>Public - Do Not Score</v>
          </cell>
          <cell r="Z2973" t="str">
            <v>BUSINESS SERVICES</v>
          </cell>
          <cell r="AA2973" t="str">
            <v>Brazil</v>
          </cell>
          <cell r="AB2973" t="str">
            <v>BRZ1074</v>
          </cell>
          <cell r="AC2973" t="str">
            <v>N07530</v>
          </cell>
          <cell r="AD2973" t="str">
            <v>136758 and 29800 and 98894</v>
          </cell>
          <cell r="AE2973" t="str">
            <v>Specialty Commercial</v>
          </cell>
          <cell r="AF2973" t="str">
            <v>Business Services</v>
          </cell>
        </row>
        <row r="2974">
          <cell r="T2974">
            <v>729179832</v>
          </cell>
          <cell r="U2974" t="str">
            <v>MAGAZINE LUIZA S.A</v>
          </cell>
          <cell r="V2974">
            <v>192490</v>
          </cell>
          <cell r="W2974" t="str">
            <v>MAGAZINE LUIZA S.A</v>
          </cell>
          <cell r="X2974" t="str">
            <v>Existing Principal</v>
          </cell>
          <cell r="Y2974" t="str">
            <v>Public - Do Not Score</v>
          </cell>
          <cell r="Z2974" t="str">
            <v>CONSUMER PRODUCTS RETL/WHSL</v>
          </cell>
          <cell r="AA2974" t="str">
            <v>Brazil</v>
          </cell>
          <cell r="AB2974" t="str">
            <v>BRZ1080</v>
          </cell>
          <cell r="AC2974" t="str">
            <v>W57058</v>
          </cell>
          <cell r="AD2974">
            <v>300454</v>
          </cell>
          <cell r="AE2974" t="str">
            <v>Specialty Commercial</v>
          </cell>
          <cell r="AF2974" t="str">
            <v>Retail</v>
          </cell>
        </row>
        <row r="2975">
          <cell r="T2975">
            <v>249249032</v>
          </cell>
          <cell r="U2975" t="str">
            <v>ECORODOVIAS Infraestrutura e Log stica S.A.</v>
          </cell>
          <cell r="V2975">
            <v>195130</v>
          </cell>
          <cell r="W2975" t="str">
            <v>ECORODOVIAS Infraestrutura e Log stica S.A.</v>
          </cell>
          <cell r="X2975" t="str">
            <v>Existing Principal</v>
          </cell>
          <cell r="Y2975" t="str">
            <v>Public - Do Not Score</v>
          </cell>
          <cell r="Z2975" t="str">
            <v>TRANSPORTATION</v>
          </cell>
          <cell r="AA2975" t="str">
            <v>Brazil</v>
          </cell>
          <cell r="AB2975" t="str">
            <v>BRZ1089</v>
          </cell>
          <cell r="AC2975" t="str">
            <v>W47896</v>
          </cell>
          <cell r="AD2975">
            <v>300494</v>
          </cell>
          <cell r="AE2975" t="str">
            <v>Specialty Contract</v>
          </cell>
        </row>
        <row r="2976">
          <cell r="T2976">
            <v>269247332</v>
          </cell>
          <cell r="U2976" t="str">
            <v>JOY GLOBAL INC</v>
          </cell>
          <cell r="V2976">
            <v>194661</v>
          </cell>
          <cell r="W2976" t="str">
            <v>JOY GLOBAL</v>
          </cell>
          <cell r="X2976" t="str">
            <v>Existing Principal</v>
          </cell>
          <cell r="Y2976" t="str">
            <v>Public - Do Not Score</v>
          </cell>
          <cell r="Z2976" t="str">
            <v>MACHINERY &amp; EQUIPMENT</v>
          </cell>
          <cell r="AA2976" t="str">
            <v>United States</v>
          </cell>
          <cell r="AB2976" t="str">
            <v>BRZ1090</v>
          </cell>
          <cell r="AC2976" t="str">
            <v>G13493</v>
          </cell>
          <cell r="AD2976">
            <v>98226</v>
          </cell>
          <cell r="AE2976" t="str">
            <v>Specialty Commercial</v>
          </cell>
          <cell r="AF2976" t="str">
            <v>Machinery &amp; Industrial</v>
          </cell>
        </row>
        <row r="2977">
          <cell r="T2977">
            <v>449269032</v>
          </cell>
          <cell r="U2977" t="str">
            <v>BANCO SANTANDER (BRASIL) S.A</v>
          </cell>
          <cell r="V2977">
            <v>195953</v>
          </cell>
          <cell r="W2977" t="str">
            <v>BANCO SANTANDER (BRASIL) S.A</v>
          </cell>
          <cell r="X2977" t="str">
            <v>Existing Principal</v>
          </cell>
          <cell r="Y2977" t="str">
            <v>Public - Do Not Score</v>
          </cell>
          <cell r="Z2977" t="str">
            <v>BANKS AND S&amp;LS</v>
          </cell>
          <cell r="AA2977" t="str">
            <v>Brazil</v>
          </cell>
          <cell r="AB2977" t="str">
            <v>BRZ1094</v>
          </cell>
          <cell r="AC2977" t="str">
            <v>W43011</v>
          </cell>
          <cell r="AD2977">
            <v>300508</v>
          </cell>
          <cell r="AE2977" t="str">
            <v>Specialty Commercial</v>
          </cell>
          <cell r="AF2977" t="str">
            <v>Banks, National &amp; Regional</v>
          </cell>
        </row>
        <row r="2978">
          <cell r="T2978">
            <v>999865666</v>
          </cell>
          <cell r="U2978" t="str">
            <v>CCR S/A</v>
          </cell>
          <cell r="V2978">
            <v>211482</v>
          </cell>
          <cell r="W2978" t="str">
            <v>CCR GROUP</v>
          </cell>
          <cell r="X2978" t="str">
            <v>Existing Principal</v>
          </cell>
          <cell r="Y2978" t="str">
            <v>Public - Do Not Score</v>
          </cell>
          <cell r="Z2978" t="str">
            <v>TRANSPORTATION</v>
          </cell>
          <cell r="AA2978" t="str">
            <v>Brazil</v>
          </cell>
          <cell r="AB2978" t="str">
            <v>BRZ1095</v>
          </cell>
          <cell r="AC2978" t="str">
            <v>W33617</v>
          </cell>
          <cell r="AD2978">
            <v>188023</v>
          </cell>
          <cell r="AE2978" t="str">
            <v>Specialty Contract</v>
          </cell>
        </row>
        <row r="2979">
          <cell r="T2979">
            <v>321668642</v>
          </cell>
          <cell r="U2979" t="str">
            <v>ESTACIO PARTICIPA  ES S.A</v>
          </cell>
          <cell r="V2979">
            <v>197341</v>
          </cell>
          <cell r="W2979" t="str">
            <v>ESTACIO PARTICIPA  ES S.A</v>
          </cell>
          <cell r="X2979" t="str">
            <v>Existing Principal</v>
          </cell>
          <cell r="Y2979" t="str">
            <v>Public - Do Not Score</v>
          </cell>
          <cell r="Z2979" t="str">
            <v>CONSUMER SERVICES</v>
          </cell>
          <cell r="AA2979" t="str">
            <v>Brazil</v>
          </cell>
          <cell r="AB2979" t="str">
            <v>BRZ1107</v>
          </cell>
          <cell r="AC2979" t="str">
            <v>W43010</v>
          </cell>
          <cell r="AD2979">
            <v>300547</v>
          </cell>
          <cell r="AE2979" t="str">
            <v>Specialty Commercial</v>
          </cell>
          <cell r="AF2979" t="str">
            <v>Retail</v>
          </cell>
        </row>
        <row r="2980">
          <cell r="T2980">
            <v>956435212</v>
          </cell>
          <cell r="U2980" t="str">
            <v>Grupo Bimbo</v>
          </cell>
          <cell r="V2980">
            <v>184891</v>
          </cell>
          <cell r="W2980" t="str">
            <v>Grupo Bimbo</v>
          </cell>
          <cell r="X2980" t="str">
            <v>Existing Principal</v>
          </cell>
          <cell r="Y2980" t="str">
            <v>Public - Do Not Score</v>
          </cell>
          <cell r="Z2980" t="str">
            <v>FOOD &amp; BEVERAGE</v>
          </cell>
          <cell r="AA2980" t="str">
            <v>Mexico</v>
          </cell>
          <cell r="AB2980" t="str">
            <v>BRZ1110</v>
          </cell>
          <cell r="AC2980" t="str">
            <v>W07033</v>
          </cell>
          <cell r="AD2980">
            <v>300573</v>
          </cell>
          <cell r="AE2980" t="str">
            <v>Specialty Commercial</v>
          </cell>
          <cell r="AF2980" t="str">
            <v>Food Processing &amp; Distribution</v>
          </cell>
        </row>
        <row r="2981">
          <cell r="T2981">
            <v>996394512</v>
          </cell>
          <cell r="U2981" t="str">
            <v>ShawCor Ltd</v>
          </cell>
          <cell r="V2981">
            <v>181723</v>
          </cell>
          <cell r="W2981" t="str">
            <v>ShawCor Ltd</v>
          </cell>
          <cell r="X2981" t="str">
            <v>Existing Principal</v>
          </cell>
          <cell r="Y2981" t="str">
            <v>Public - Do Not Score</v>
          </cell>
          <cell r="Z2981" t="str">
            <v>STEEL &amp; METAL PRODUCTS</v>
          </cell>
          <cell r="AA2981" t="str">
            <v>Canada</v>
          </cell>
          <cell r="AB2981" t="str">
            <v>CAN1027</v>
          </cell>
          <cell r="AC2981" t="str">
            <v>C10304</v>
          </cell>
          <cell r="AD2981">
            <v>300165</v>
          </cell>
          <cell r="AE2981" t="str">
            <v>Specialty Commercial</v>
          </cell>
          <cell r="AF2981" t="str">
            <v>Steel &amp; Metals Manufacturing</v>
          </cell>
        </row>
        <row r="2982">
          <cell r="T2982">
            <v>49283432</v>
          </cell>
          <cell r="U2982" t="str">
            <v>Comgas</v>
          </cell>
          <cell r="V2982">
            <v>196544</v>
          </cell>
          <cell r="W2982" t="str">
            <v>Comgas</v>
          </cell>
          <cell r="X2982" t="str">
            <v>Existing Principal</v>
          </cell>
          <cell r="Y2982" t="str">
            <v>Public - Do Not Score</v>
          </cell>
          <cell r="Z2982" t="str">
            <v>UTILITIES, GAS</v>
          </cell>
          <cell r="AA2982" t="str">
            <v>Brazil</v>
          </cell>
          <cell r="AB2982" t="str">
            <v>BRZ1118</v>
          </cell>
          <cell r="AC2982" t="str">
            <v>W25196</v>
          </cell>
          <cell r="AD2982">
            <v>301098</v>
          </cell>
          <cell r="AE2982" t="str">
            <v>Specialty Commercial</v>
          </cell>
        </row>
        <row r="2983">
          <cell r="T2983">
            <v>221843142</v>
          </cell>
          <cell r="U2983" t="str">
            <v>Rumo</v>
          </cell>
          <cell r="V2983">
            <v>201775</v>
          </cell>
          <cell r="W2983" t="str">
            <v>Rumo</v>
          </cell>
          <cell r="X2983" t="str">
            <v>Existing Principal</v>
          </cell>
          <cell r="Y2983" t="str">
            <v>Public - Do Not Score</v>
          </cell>
          <cell r="Z2983" t="str">
            <v>TRANSPORTATION</v>
          </cell>
          <cell r="AA2983" t="str">
            <v>Brazil</v>
          </cell>
          <cell r="AB2983" t="str">
            <v>BRZ1119</v>
          </cell>
          <cell r="AC2983" t="str">
            <v>W24735</v>
          </cell>
          <cell r="AD2983">
            <v>301099</v>
          </cell>
          <cell r="AE2983" t="str">
            <v>Specialty Contract</v>
          </cell>
        </row>
        <row r="2984">
          <cell r="T2984">
            <v>529252032</v>
          </cell>
          <cell r="U2984" t="str">
            <v>CENTRAIS ELETRICAS DO NORTE DO BRASIL-ELETRONORTE</v>
          </cell>
          <cell r="V2984">
            <v>195288</v>
          </cell>
          <cell r="W2984" t="str">
            <v>CENTRAIS ELETRICAS DO NORTE DO BRASIL-ELETRONORTE</v>
          </cell>
          <cell r="X2984" t="str">
            <v>Existing Principal</v>
          </cell>
          <cell r="Y2984" t="str">
            <v>Public - Do Not Score</v>
          </cell>
          <cell r="Z2984" t="str">
            <v>UTILITIES, ELECTRIC</v>
          </cell>
          <cell r="AA2984" t="str">
            <v>Brazil</v>
          </cell>
          <cell r="AB2984" t="str">
            <v>BRZ1123</v>
          </cell>
          <cell r="AC2984" t="str">
            <v>W00615</v>
          </cell>
          <cell r="AD2984">
            <v>300509</v>
          </cell>
          <cell r="AE2984" t="str">
            <v>Specialty Commercial</v>
          </cell>
          <cell r="AF2984" t="str">
            <v>Electric, Gas &amp; Water Utilities</v>
          </cell>
        </row>
        <row r="2985">
          <cell r="T2985">
            <v>666495112</v>
          </cell>
          <cell r="U2985" t="str">
            <v>COMPANHIA BRASILEIRA DE DISTRIBUI  O</v>
          </cell>
          <cell r="V2985">
            <v>187438</v>
          </cell>
          <cell r="W2985" t="str">
            <v>GRUPO P O DE A UCAR</v>
          </cell>
          <cell r="X2985" t="str">
            <v>Existing Principal</v>
          </cell>
          <cell r="Y2985" t="str">
            <v>Public - Do Not Score</v>
          </cell>
          <cell r="Z2985" t="str">
            <v>FOOD &amp; BEVERAGE RETL/WHSL</v>
          </cell>
          <cell r="AA2985" t="str">
            <v>Brazil</v>
          </cell>
          <cell r="AB2985" t="str">
            <v>BRZ1124</v>
          </cell>
          <cell r="AC2985" t="str">
            <v>W11932</v>
          </cell>
          <cell r="AD2985">
            <v>301101</v>
          </cell>
          <cell r="AE2985" t="str">
            <v>Specialty Commercial</v>
          </cell>
          <cell r="AF2985" t="str">
            <v>Beverage Industry</v>
          </cell>
        </row>
        <row r="2986">
          <cell r="V2986">
            <v>185090</v>
          </cell>
          <cell r="W2986" t="str">
            <v>Embraer</v>
          </cell>
          <cell r="X2986" t="str">
            <v>Account name from ERM file</v>
          </cell>
          <cell r="Y2986" t="str">
            <v>Public - Do Not Score</v>
          </cell>
          <cell r="Z2986" t="str">
            <v>AEROSPACE &amp; DEFENSE</v>
          </cell>
          <cell r="AB2986" t="str">
            <v>BRZ1016</v>
          </cell>
          <cell r="AC2986" t="str">
            <v>W00677</v>
          </cell>
          <cell r="AD2986">
            <v>300033</v>
          </cell>
          <cell r="AE2986" t="str">
            <v>Specialty Commercial</v>
          </cell>
          <cell r="AF2986" t="str">
            <v>Aerospace / Defense</v>
          </cell>
        </row>
        <row r="2987">
          <cell r="T2987">
            <v>79153932</v>
          </cell>
          <cell r="U2987" t="str">
            <v>CEMIG-COMPANHIA ENERGETICA DE MINAS GERAIS</v>
          </cell>
          <cell r="V2987">
            <v>190600</v>
          </cell>
          <cell r="W2987" t="str">
            <v>CEMIG- COMPANHIA ENERGETICA DE MINAS GERAIS</v>
          </cell>
          <cell r="X2987" t="str">
            <v>Existing Principal</v>
          </cell>
          <cell r="Y2987" t="str">
            <v>Public - Do Not Score</v>
          </cell>
          <cell r="Z2987" t="str">
            <v>UTILITIES, ELECTRIC</v>
          </cell>
          <cell r="AA2987" t="str">
            <v>Brazil</v>
          </cell>
          <cell r="AB2987" t="str">
            <v>BRZ1135</v>
          </cell>
          <cell r="AC2987" t="str">
            <v>W00602</v>
          </cell>
          <cell r="AD2987">
            <v>301254</v>
          </cell>
          <cell r="AE2987" t="str">
            <v>Specialty Commercial</v>
          </cell>
          <cell r="AF2987" t="str">
            <v>Electric, Gas &amp; Water Utilities</v>
          </cell>
        </row>
        <row r="2988">
          <cell r="T2988">
            <v>359254932</v>
          </cell>
          <cell r="U2988" t="str">
            <v>Klabin S.A.</v>
          </cell>
          <cell r="V2988">
            <v>195212</v>
          </cell>
          <cell r="W2988" t="str">
            <v>Klabin S.A.</v>
          </cell>
          <cell r="X2988" t="str">
            <v>Existing Principal</v>
          </cell>
          <cell r="Y2988" t="str">
            <v>Public - Do Not Score</v>
          </cell>
          <cell r="Z2988" t="str">
            <v>PAPER</v>
          </cell>
          <cell r="AA2988" t="str">
            <v>Brazil</v>
          </cell>
          <cell r="AB2988" t="str">
            <v>BRZ1141</v>
          </cell>
          <cell r="AC2988" t="str">
            <v>W24727</v>
          </cell>
          <cell r="AD2988">
            <v>301259</v>
          </cell>
          <cell r="AE2988" t="str">
            <v>Specialty Commercial</v>
          </cell>
          <cell r="AF2988" t="str">
            <v>Packaging Container &amp; Forest Products</v>
          </cell>
        </row>
        <row r="2989">
          <cell r="V2989">
            <v>185313</v>
          </cell>
          <cell r="W2989" t="str">
            <v>G4S</v>
          </cell>
          <cell r="X2989" t="str">
            <v>Account name from ERM file</v>
          </cell>
          <cell r="Y2989" t="str">
            <v>Public - Do Not Score</v>
          </cell>
          <cell r="Z2989" t="str">
            <v>BUSINESS SERVICES</v>
          </cell>
          <cell r="AB2989" t="str">
            <v>BRZ1020</v>
          </cell>
          <cell r="AC2989" t="str">
            <v>W34472</v>
          </cell>
          <cell r="AD2989">
            <v>42962</v>
          </cell>
          <cell r="AE2989" t="str">
            <v>Specialty Commercial</v>
          </cell>
          <cell r="AF2989" t="str">
            <v>Business Services</v>
          </cell>
        </row>
        <row r="2990">
          <cell r="T2990">
            <v>691872242</v>
          </cell>
          <cell r="U2990" t="str">
            <v>SER EDUCACIONAL S.A</v>
          </cell>
          <cell r="V2990">
            <v>202704</v>
          </cell>
          <cell r="W2990" t="str">
            <v>SER EDUCACIONAL S.A</v>
          </cell>
          <cell r="X2990" t="str">
            <v>Existing Principal</v>
          </cell>
          <cell r="Y2990" t="str">
            <v>Public - Do Not Score</v>
          </cell>
          <cell r="Z2990" t="str">
            <v>CONSUMER SERVICES</v>
          </cell>
          <cell r="AA2990" t="str">
            <v>Brazil</v>
          </cell>
          <cell r="AB2990" t="str">
            <v>BRZ1144</v>
          </cell>
          <cell r="AC2990" t="str">
            <v>W60915</v>
          </cell>
          <cell r="AD2990">
            <v>301261</v>
          </cell>
          <cell r="AE2990" t="str">
            <v>Specialty Commercial</v>
          </cell>
          <cell r="AF2990" t="str">
            <v>Retail</v>
          </cell>
        </row>
        <row r="2991">
          <cell r="T2991">
            <v>422060542</v>
          </cell>
          <cell r="U2991" t="str">
            <v>NGK do Brasil</v>
          </cell>
          <cell r="V2991">
            <v>207535</v>
          </cell>
          <cell r="W2991" t="str">
            <v>NGK do Brasil</v>
          </cell>
          <cell r="X2991" t="str">
            <v>Existing Principal</v>
          </cell>
          <cell r="Y2991" t="str">
            <v>Public - Do Not Score</v>
          </cell>
          <cell r="Z2991" t="str">
            <v>ELECTRICAL EQUIPMENT</v>
          </cell>
          <cell r="AA2991" t="str">
            <v>Brazil</v>
          </cell>
          <cell r="AB2991" t="str">
            <v>BRZ1152</v>
          </cell>
          <cell r="AC2991" t="str">
            <v>G10489</v>
          </cell>
          <cell r="AD2991">
            <v>301394</v>
          </cell>
          <cell r="AE2991" t="str">
            <v>Specialty Commercial</v>
          </cell>
          <cell r="AF2991" t="str">
            <v>Electronics &amp; Semiconductor</v>
          </cell>
        </row>
        <row r="2992">
          <cell r="T2992">
            <v>136390112</v>
          </cell>
          <cell r="U2992" t="str">
            <v>Stuart Olson Inc.</v>
          </cell>
          <cell r="V2992">
            <v>167752</v>
          </cell>
          <cell r="W2992" t="str">
            <v>Stuart Olson Inc.</v>
          </cell>
          <cell r="X2992" t="str">
            <v>Existing Principal</v>
          </cell>
          <cell r="Y2992" t="str">
            <v>Public - Do Not Score</v>
          </cell>
          <cell r="Z2992" t="str">
            <v>CONSTRUCTION</v>
          </cell>
          <cell r="AA2992" t="str">
            <v>Canada</v>
          </cell>
          <cell r="AB2992" t="str">
            <v>CAN1004</v>
          </cell>
          <cell r="AC2992" t="str">
            <v>N05582</v>
          </cell>
          <cell r="AD2992">
            <v>300142</v>
          </cell>
          <cell r="AE2992" t="str">
            <v>Specialty Contract</v>
          </cell>
          <cell r="AF2992" t="str">
            <v>Engineering &amp; Construction</v>
          </cell>
        </row>
        <row r="2993">
          <cell r="T2993">
            <v>956430712</v>
          </cell>
          <cell r="U2993" t="str">
            <v>Parkland Fuel Corporation</v>
          </cell>
          <cell r="V2993">
            <v>183483</v>
          </cell>
          <cell r="W2993" t="str">
            <v>Parkland Fuel Corporation</v>
          </cell>
          <cell r="X2993" t="str">
            <v>Existing Principal</v>
          </cell>
          <cell r="Y2993" t="str">
            <v>Public - Do Not Score</v>
          </cell>
          <cell r="Z2993" t="str">
            <v>BUSINESS PRODUCTS WHSL</v>
          </cell>
          <cell r="AA2993" t="str">
            <v>Canada</v>
          </cell>
          <cell r="AB2993" t="str">
            <v>CAN1005</v>
          </cell>
          <cell r="AC2993" t="str">
            <v>C10262</v>
          </cell>
          <cell r="AD2993">
            <v>300143</v>
          </cell>
          <cell r="AE2993" t="str">
            <v>Specialty Commercial</v>
          </cell>
          <cell r="AF2993" t="str">
            <v>Retail</v>
          </cell>
        </row>
        <row r="2994">
          <cell r="T2994">
            <v>176513512</v>
          </cell>
          <cell r="U2994" t="str">
            <v>Saputo Inc.</v>
          </cell>
          <cell r="V2994">
            <v>187736</v>
          </cell>
          <cell r="W2994" t="str">
            <v>Saputo Inc.</v>
          </cell>
          <cell r="X2994" t="str">
            <v>Existing Principal</v>
          </cell>
          <cell r="Y2994" t="str">
            <v>Public - Do Not Score</v>
          </cell>
          <cell r="Z2994" t="str">
            <v>FOOD &amp; BEVERAGE</v>
          </cell>
          <cell r="AA2994" t="str">
            <v>Canada</v>
          </cell>
          <cell r="AB2994" t="str">
            <v>CAN1007</v>
          </cell>
          <cell r="AC2994" t="str">
            <v>N05214</v>
          </cell>
          <cell r="AD2994">
            <v>300145</v>
          </cell>
          <cell r="AE2994" t="str">
            <v>Specialty Contract</v>
          </cell>
          <cell r="AF2994" t="str">
            <v>Food Processing &amp; Distribution</v>
          </cell>
        </row>
        <row r="2995">
          <cell r="T2995">
            <v>726346512</v>
          </cell>
          <cell r="U2995" t="str">
            <v>Macdonald, Dettwiler and Associates LTD</v>
          </cell>
          <cell r="V2995">
            <v>181900</v>
          </cell>
          <cell r="W2995" t="str">
            <v>Macdonald, Dettwiler and Associates LTD</v>
          </cell>
          <cell r="X2995" t="str">
            <v>Existing Principal</v>
          </cell>
          <cell r="Y2995" t="str">
            <v>Public - Do Not Score</v>
          </cell>
          <cell r="Z2995" t="str">
            <v>BUSINESS SERVICES</v>
          </cell>
          <cell r="AA2995" t="str">
            <v>Canada</v>
          </cell>
          <cell r="AB2995" t="str">
            <v>CAN1008</v>
          </cell>
          <cell r="AC2995" t="str">
            <v>N07252</v>
          </cell>
          <cell r="AD2995">
            <v>300146</v>
          </cell>
          <cell r="AE2995" t="str">
            <v>Specialty Contract</v>
          </cell>
        </row>
        <row r="2996">
          <cell r="T2996">
            <v>135349621</v>
          </cell>
          <cell r="U2996" t="str">
            <v>Agrium Inc.</v>
          </cell>
          <cell r="V2996">
            <v>104646</v>
          </cell>
          <cell r="W2996" t="str">
            <v>Nutrien Ltd.</v>
          </cell>
          <cell r="X2996" t="str">
            <v>Existing Principal</v>
          </cell>
          <cell r="Y2996" t="str">
            <v>Public - Do Not Score</v>
          </cell>
          <cell r="Z2996" t="str">
            <v>CHEMICALS</v>
          </cell>
          <cell r="AA2996" t="str">
            <v>Canada</v>
          </cell>
          <cell r="AB2996" t="str">
            <v>CAN1009</v>
          </cell>
          <cell r="AC2996" t="str">
            <v>B00145</v>
          </cell>
          <cell r="AD2996">
            <v>300147</v>
          </cell>
          <cell r="AE2996" t="str">
            <v>Specialty Commercial</v>
          </cell>
          <cell r="AF2996" t="str">
            <v>Chemical Industry</v>
          </cell>
        </row>
        <row r="2997">
          <cell r="T2997">
            <v>171784442</v>
          </cell>
          <cell r="U2997" t="str">
            <v>Marigold Mining Company</v>
          </cell>
          <cell r="V2997">
            <v>184077</v>
          </cell>
          <cell r="W2997" t="str">
            <v>Silver Standard Resources Inc.</v>
          </cell>
          <cell r="X2997" t="str">
            <v>Existing Principal</v>
          </cell>
          <cell r="Y2997" t="str">
            <v>Public - Do Not Score</v>
          </cell>
          <cell r="Z2997" t="str">
            <v>MINING</v>
          </cell>
          <cell r="AA2997" t="str">
            <v>Canada</v>
          </cell>
          <cell r="AB2997" t="str">
            <v>CAN1020</v>
          </cell>
          <cell r="AC2997" t="str">
            <v>N03038</v>
          </cell>
          <cell r="AD2997">
            <v>300158</v>
          </cell>
          <cell r="AE2997" t="str">
            <v>Specialty Commercial</v>
          </cell>
          <cell r="AF2997" t="str">
            <v>Metals &amp; Mining Industry</v>
          </cell>
        </row>
        <row r="2998">
          <cell r="T2998">
            <v>294571252</v>
          </cell>
          <cell r="U2998" t="str">
            <v>ELETROSUL CENTRAIS ELETRICAS SA (HYDRO POWER PLANT</v>
          </cell>
          <cell r="V2998">
            <v>211617</v>
          </cell>
          <cell r="W2998" t="str">
            <v>Eletrobras Group</v>
          </cell>
          <cell r="X2998" t="str">
            <v>Account name from ERM file</v>
          </cell>
          <cell r="Y2998" t="str">
            <v>Public - Do Not Score</v>
          </cell>
          <cell r="Z2998" t="str">
            <v>UTILITIES, ELECTRIC</v>
          </cell>
          <cell r="AB2998" t="str">
            <v>BRZ1096</v>
          </cell>
          <cell r="AC2998" t="str">
            <v>W00615</v>
          </cell>
          <cell r="AD2998">
            <v>300509</v>
          </cell>
          <cell r="AE2998" t="str">
            <v>Specialty Commercial</v>
          </cell>
          <cell r="AF2998" t="str">
            <v>Electric, Gas &amp; Water Utilities</v>
          </cell>
        </row>
        <row r="2999">
          <cell r="T2999">
            <v>956432812</v>
          </cell>
          <cell r="U2999" t="str">
            <v>Gibson Energy Inc.</v>
          </cell>
          <cell r="V2999">
            <v>184330</v>
          </cell>
          <cell r="W2999" t="str">
            <v>Gibson Energy Inc.</v>
          </cell>
          <cell r="X2999" t="str">
            <v>Existing Principal</v>
          </cell>
          <cell r="Y2999" t="str">
            <v>Public - Do Not Score</v>
          </cell>
          <cell r="Z2999" t="str">
            <v>BUSINESS PRODUCTS WHSL</v>
          </cell>
          <cell r="AA2999" t="str">
            <v>Canada</v>
          </cell>
          <cell r="AB2999" t="str">
            <v>CAN1025</v>
          </cell>
          <cell r="AC2999" t="str">
            <v>N21639</v>
          </cell>
          <cell r="AD2999">
            <v>300163</v>
          </cell>
          <cell r="AE2999" t="str">
            <v>Specialty Commercial</v>
          </cell>
          <cell r="AF2999" t="str">
            <v>Retail</v>
          </cell>
        </row>
        <row r="3000">
          <cell r="T3000">
            <v>956431012</v>
          </cell>
          <cell r="U3000" t="str">
            <v>Superior Plus Corp.</v>
          </cell>
          <cell r="V3000">
            <v>183543</v>
          </cell>
          <cell r="W3000" t="str">
            <v>Superior Plus Corp.</v>
          </cell>
          <cell r="X3000" t="str">
            <v>Existing Principal</v>
          </cell>
          <cell r="Y3000" t="str">
            <v>Public - Do Not Score</v>
          </cell>
          <cell r="Z3000" t="str">
            <v>CONSUMER PRODUCTS RETL/WHSL</v>
          </cell>
          <cell r="AA3000" t="str">
            <v>Canada</v>
          </cell>
          <cell r="AB3000" t="str">
            <v>CAN1028</v>
          </cell>
          <cell r="AC3000" t="str">
            <v>N07807</v>
          </cell>
          <cell r="AD3000">
            <v>300166</v>
          </cell>
          <cell r="AE3000" t="str">
            <v>Specialty Commercial</v>
          </cell>
          <cell r="AF3000" t="str">
            <v>Retail</v>
          </cell>
        </row>
        <row r="3001">
          <cell r="T3001">
            <v>956431212</v>
          </cell>
          <cell r="U3001" t="str">
            <v>ARCP - Atlantic Road Construction &amp; Paving Limited</v>
          </cell>
          <cell r="V3001">
            <v>183626</v>
          </cell>
          <cell r="W3001" t="str">
            <v>ARCP - Atlantic Road Construction &amp; Paving Limited</v>
          </cell>
          <cell r="X3001" t="str">
            <v>Existing Principal</v>
          </cell>
          <cell r="Y3001" t="str">
            <v>Public - Do Not Score</v>
          </cell>
          <cell r="Z3001" t="str">
            <v>REAL ESTATE INVESTMENT TRUSTS</v>
          </cell>
          <cell r="AA3001" t="str">
            <v>Canada</v>
          </cell>
          <cell r="AB3001" t="str">
            <v>CAN1036</v>
          </cell>
          <cell r="AC3001" t="str">
            <v>N21278</v>
          </cell>
          <cell r="AD3001">
            <v>300174</v>
          </cell>
          <cell r="AE3001" t="str">
            <v>Specialty Contract</v>
          </cell>
          <cell r="AF3001" t="str">
            <v>Real Estate &amp; REITs</v>
          </cell>
        </row>
        <row r="3002">
          <cell r="T3002">
            <v>956432912</v>
          </cell>
          <cell r="U3002" t="str">
            <v>Aveda Transportation and Energy Services Inc.</v>
          </cell>
          <cell r="V3002">
            <v>184397</v>
          </cell>
          <cell r="W3002" t="str">
            <v>Aveda Transportation and Energy Services Inc.</v>
          </cell>
          <cell r="X3002" t="str">
            <v>Existing Principal</v>
          </cell>
          <cell r="Y3002" t="str">
            <v>Public - Do Not Score</v>
          </cell>
          <cell r="Z3002" t="str">
            <v>OIL, GAS &amp; COAL EXPL/PROD</v>
          </cell>
          <cell r="AA3002" t="str">
            <v>Canada</v>
          </cell>
          <cell r="AB3002" t="str">
            <v>CAN1044</v>
          </cell>
          <cell r="AC3002" t="str">
            <v>N19142</v>
          </cell>
          <cell r="AD3002">
            <v>300182</v>
          </cell>
          <cell r="AE3002" t="str">
            <v>Specialty Commercial</v>
          </cell>
          <cell r="AF3002" t="str">
            <v>Oil, Gas &amp; Coal Expl/Prod</v>
          </cell>
        </row>
        <row r="3003">
          <cell r="T3003">
            <v>559197032</v>
          </cell>
          <cell r="U3003" t="str">
            <v>Ensign Energy Services Inc.</v>
          </cell>
          <cell r="V3003">
            <v>192989</v>
          </cell>
          <cell r="W3003" t="str">
            <v>Ensign Energy Services Inc.</v>
          </cell>
          <cell r="X3003" t="str">
            <v>Existing Principal</v>
          </cell>
          <cell r="Y3003" t="str">
            <v>Public - Do Not Score</v>
          </cell>
          <cell r="Z3003" t="str">
            <v>OIL, GAS &amp; COAL EXPL/PROD</v>
          </cell>
          <cell r="AA3003" t="str">
            <v>Canada</v>
          </cell>
          <cell r="AB3003" t="str">
            <v>CAN1046</v>
          </cell>
          <cell r="AC3003" t="str">
            <v>N00487</v>
          </cell>
          <cell r="AD3003">
            <v>300184</v>
          </cell>
          <cell r="AE3003" t="str">
            <v>Core Commercial</v>
          </cell>
          <cell r="AF3003" t="str">
            <v>Oil, Gas &amp; Coal Expl/Prod</v>
          </cell>
        </row>
        <row r="3004">
          <cell r="T3004">
            <v>224567552</v>
          </cell>
          <cell r="U3004" t="str">
            <v>BANK OF AMERICA BRASIL LTDA</v>
          </cell>
          <cell r="V3004">
            <v>211402</v>
          </cell>
          <cell r="W3004" t="str">
            <v>Bank of America</v>
          </cell>
          <cell r="X3004" t="str">
            <v>Account name from ERM file</v>
          </cell>
          <cell r="Y3004" t="str">
            <v>Public - Do Not Score</v>
          </cell>
          <cell r="Z3004" t="str">
            <v>BANKS AND S&amp;LS</v>
          </cell>
          <cell r="AB3004" t="str">
            <v>BRZ1127</v>
          </cell>
          <cell r="AC3004">
            <v>628855</v>
          </cell>
          <cell r="AD3004" t="str">
            <v>100197 and 100592 and 101118 and 59 and 66449 and 113554 and 136169 and 139779 and 138924 and 140969 and 151840 and 162615 and 163701</v>
          </cell>
          <cell r="AE3004" t="str">
            <v>Specialty Commercial</v>
          </cell>
          <cell r="AF3004" t="str">
            <v>Banks, National &amp; Regional</v>
          </cell>
        </row>
        <row r="3005">
          <cell r="V3005">
            <v>182423</v>
          </cell>
          <cell r="W3005" t="str">
            <v>TransCanada Pipe Line</v>
          </cell>
          <cell r="X3005" t="str">
            <v>Account name from ERM file</v>
          </cell>
          <cell r="Y3005" t="str">
            <v>Public - Do Not Score</v>
          </cell>
          <cell r="Z3005" t="str">
            <v>UTILITIES, GAS</v>
          </cell>
          <cell r="AB3005" t="str">
            <v>CAN1018</v>
          </cell>
          <cell r="AC3005" t="str">
            <v>C10681</v>
          </cell>
          <cell r="AD3005">
            <v>300156</v>
          </cell>
          <cell r="AE3005" t="str">
            <v>Specialty Commercial</v>
          </cell>
          <cell r="AF3005" t="str">
            <v>Electric, Gas &amp; Water Utilities</v>
          </cell>
        </row>
        <row r="3006">
          <cell r="T3006">
            <v>284570052</v>
          </cell>
          <cell r="U3006" t="str">
            <v>Detour Gold Corporation</v>
          </cell>
          <cell r="V3006">
            <v>212359</v>
          </cell>
          <cell r="W3006" t="str">
            <v>Detour Gold Corporation</v>
          </cell>
          <cell r="X3006" t="str">
            <v>Existing Principal</v>
          </cell>
          <cell r="Y3006" t="str">
            <v>Public - Do Not Score</v>
          </cell>
          <cell r="Z3006" t="str">
            <v>MINING</v>
          </cell>
          <cell r="AA3006" t="str">
            <v>Canada</v>
          </cell>
          <cell r="AB3006" t="str">
            <v>CAN1058</v>
          </cell>
          <cell r="AC3006" t="str">
            <v>N12822</v>
          </cell>
          <cell r="AD3006">
            <v>300317</v>
          </cell>
          <cell r="AE3006" t="str">
            <v>Specialty Commercial</v>
          </cell>
        </row>
        <row r="3007">
          <cell r="T3007">
            <v>59179832</v>
          </cell>
          <cell r="U3007" t="str">
            <v>Hudson's Bay Company</v>
          </cell>
          <cell r="V3007">
            <v>192273</v>
          </cell>
          <cell r="W3007" t="str">
            <v>Hudson's Bay Company</v>
          </cell>
          <cell r="X3007" t="str">
            <v>Existing Principal</v>
          </cell>
          <cell r="Y3007" t="str">
            <v>Public - Do Not Score</v>
          </cell>
          <cell r="Z3007" t="str">
            <v>CONSUMER PRODUCTS RETL/WHSL</v>
          </cell>
          <cell r="AA3007" t="str">
            <v>Canada</v>
          </cell>
          <cell r="AB3007" t="str">
            <v>CAN1063</v>
          </cell>
          <cell r="AC3007" t="str">
            <v>C10185</v>
          </cell>
          <cell r="AD3007">
            <v>300320</v>
          </cell>
          <cell r="AE3007" t="str">
            <v>Specialty Commercial</v>
          </cell>
        </row>
        <row r="3008">
          <cell r="T3008">
            <v>956432512</v>
          </cell>
          <cell r="U3008" t="str">
            <v>Imperial Oil Limited</v>
          </cell>
          <cell r="V3008">
            <v>184234</v>
          </cell>
          <cell r="W3008" t="str">
            <v>Imperial Oil Limited</v>
          </cell>
          <cell r="X3008" t="str">
            <v>Existing Principal</v>
          </cell>
          <cell r="Y3008" t="str">
            <v>Public - Do Not Score</v>
          </cell>
          <cell r="Z3008" t="str">
            <v>OIL REFINING</v>
          </cell>
          <cell r="AA3008" t="str">
            <v>Canada</v>
          </cell>
          <cell r="AB3008" t="str">
            <v>CAN1064</v>
          </cell>
          <cell r="AC3008" t="str">
            <v>C10533</v>
          </cell>
          <cell r="AD3008">
            <v>300321</v>
          </cell>
          <cell r="AE3008" t="str">
            <v>Specialty Commercial</v>
          </cell>
        </row>
        <row r="3009">
          <cell r="T3009">
            <v>956427312</v>
          </cell>
          <cell r="U3009" t="str">
            <v>Telesat Holdings Inc.</v>
          </cell>
          <cell r="V3009">
            <v>182178</v>
          </cell>
          <cell r="W3009" t="str">
            <v>Telesat Holdings Inc.</v>
          </cell>
          <cell r="X3009" t="str">
            <v>Existing Principal</v>
          </cell>
          <cell r="Y3009" t="str">
            <v>Public - Do Not Score</v>
          </cell>
          <cell r="Z3009" t="str">
            <v>TELEPHONE</v>
          </cell>
          <cell r="AA3009" t="str">
            <v>Canada</v>
          </cell>
          <cell r="AB3009" t="str">
            <v>CAN1072</v>
          </cell>
          <cell r="AC3009" t="str">
            <v>None - Private</v>
          </cell>
          <cell r="AD3009">
            <v>300326</v>
          </cell>
          <cell r="AE3009" t="str">
            <v>Specialty Commercial</v>
          </cell>
          <cell r="AF3009" t="str">
            <v>Telecom Equipment &amp; Utility Services</v>
          </cell>
        </row>
        <row r="3010">
          <cell r="T3010">
            <v>366469512</v>
          </cell>
          <cell r="U3010" t="str">
            <v>Harding Safety Canada Inc.</v>
          </cell>
          <cell r="V3010">
            <v>186452</v>
          </cell>
          <cell r="W3010" t="str">
            <v>Harding Safety Group</v>
          </cell>
          <cell r="X3010" t="str">
            <v>Existing Principal</v>
          </cell>
          <cell r="Y3010" t="str">
            <v>Public - Do Not Score</v>
          </cell>
          <cell r="Z3010" t="str">
            <v>TRANSPORTATION</v>
          </cell>
          <cell r="AA3010" t="str">
            <v>Canada</v>
          </cell>
          <cell r="AB3010" t="str">
            <v>CAN1076</v>
          </cell>
          <cell r="AC3010" t="str">
            <v>None - Private</v>
          </cell>
          <cell r="AD3010">
            <v>300355</v>
          </cell>
          <cell r="AE3010" t="str">
            <v>Specialty Commercial</v>
          </cell>
        </row>
        <row r="3011">
          <cell r="T3011">
            <v>956425812</v>
          </cell>
          <cell r="U3011" t="str">
            <v>Brookfield Residential Properties Inc.</v>
          </cell>
          <cell r="V3011">
            <v>181193</v>
          </cell>
          <cell r="W3011" t="str">
            <v>Brookfield Residential Properties Inc.</v>
          </cell>
          <cell r="X3011" t="str">
            <v>Existing Principal</v>
          </cell>
          <cell r="Y3011" t="str">
            <v>Public - Do Not Score</v>
          </cell>
          <cell r="Z3011" t="str">
            <v>CONSTRUCTION</v>
          </cell>
          <cell r="AA3011" t="str">
            <v>Canada</v>
          </cell>
          <cell r="AB3011" t="str">
            <v>CAN1089</v>
          </cell>
          <cell r="AC3011" t="str">
            <v>C10411</v>
          </cell>
          <cell r="AD3011">
            <v>300425</v>
          </cell>
          <cell r="AE3011" t="str">
            <v>Specialty Contract</v>
          </cell>
          <cell r="AF3011" t="str">
            <v>Engineering &amp; Construction</v>
          </cell>
        </row>
        <row r="3012">
          <cell r="T3012">
            <v>29207732</v>
          </cell>
          <cell r="U3012" t="str">
            <v>H2O Innovation Inc.</v>
          </cell>
          <cell r="V3012">
            <v>193122</v>
          </cell>
          <cell r="W3012" t="str">
            <v>H2O</v>
          </cell>
          <cell r="X3012" t="str">
            <v>Existing Principal</v>
          </cell>
          <cell r="Y3012" t="str">
            <v>Public - Do Not Score</v>
          </cell>
          <cell r="Z3012" t="str">
            <v>MACHINERY &amp; EQUIPMENT</v>
          </cell>
          <cell r="AA3012" t="str">
            <v>Canada</v>
          </cell>
          <cell r="AB3012" t="str">
            <v>CAN1094</v>
          </cell>
          <cell r="AC3012" t="str">
            <v>N18058</v>
          </cell>
          <cell r="AD3012">
            <v>300430</v>
          </cell>
          <cell r="AE3012" t="str">
            <v>Specialty Contract</v>
          </cell>
          <cell r="AF3012" t="str">
            <v>Machinery &amp; Industrial</v>
          </cell>
        </row>
        <row r="3013">
          <cell r="T3013">
            <v>956430212</v>
          </cell>
          <cell r="U3013" t="str">
            <v>Kirkland Lake Gold Inc.</v>
          </cell>
          <cell r="V3013">
            <v>183224</v>
          </cell>
          <cell r="W3013" t="str">
            <v>Kirkland Lake Gold Inc.</v>
          </cell>
          <cell r="X3013" t="str">
            <v>Existing Principal</v>
          </cell>
          <cell r="Y3013" t="str">
            <v>Public - Do Not Score</v>
          </cell>
          <cell r="Z3013" t="str">
            <v>MINING</v>
          </cell>
          <cell r="AA3013" t="str">
            <v>Canada</v>
          </cell>
          <cell r="AB3013" t="str">
            <v>CAN1100</v>
          </cell>
          <cell r="AC3013" t="str">
            <v>N10855</v>
          </cell>
          <cell r="AD3013">
            <v>300436</v>
          </cell>
          <cell r="AE3013" t="str">
            <v>Core Commercial</v>
          </cell>
          <cell r="AF3013" t="str">
            <v>Metals &amp; Mining Industry</v>
          </cell>
        </row>
        <row r="3014">
          <cell r="T3014">
            <v>309218332</v>
          </cell>
          <cell r="U3014" t="str">
            <v>Centerra Gold Inc.</v>
          </cell>
          <cell r="V3014">
            <v>193814</v>
          </cell>
          <cell r="W3014" t="str">
            <v>Centerra Gold Inc.</v>
          </cell>
          <cell r="X3014" t="str">
            <v>Existing Principal</v>
          </cell>
          <cell r="Y3014" t="str">
            <v>Public - Do Not Score</v>
          </cell>
          <cell r="Z3014" t="str">
            <v>MINING</v>
          </cell>
          <cell r="AA3014" t="str">
            <v>Canada</v>
          </cell>
          <cell r="AB3014" t="str">
            <v>CAN1118</v>
          </cell>
          <cell r="AC3014" t="str">
            <v>N10711</v>
          </cell>
          <cell r="AD3014">
            <v>300460</v>
          </cell>
          <cell r="AE3014" t="str">
            <v>Specialty Commercial</v>
          </cell>
          <cell r="AF3014" t="str">
            <v>Metals &amp; Mining Industry</v>
          </cell>
        </row>
        <row r="3015">
          <cell r="T3015">
            <v>314570852</v>
          </cell>
          <cell r="U3015" t="str">
            <v>GENERAL CABLE BRASIL INDUSTRIA COMERCIO DE CONDUTORES ELETRICOS</v>
          </cell>
          <cell r="V3015">
            <v>196448</v>
          </cell>
          <cell r="W3015" t="str">
            <v>General Cable Brasil</v>
          </cell>
          <cell r="X3015" t="str">
            <v>Existing Principal</v>
          </cell>
          <cell r="Y3015" t="str">
            <v>Public - Do Not Score</v>
          </cell>
          <cell r="Z3015" t="str">
            <v>BUSINESS PRODUCTS WHSL</v>
          </cell>
          <cell r="AB3015" t="str">
            <v>BRZ1098</v>
          </cell>
          <cell r="AC3015">
            <v>369299</v>
          </cell>
          <cell r="AD3015" t="str">
            <v>86563 and 193840</v>
          </cell>
          <cell r="AE3015" t="str">
            <v>Specialty Commercial</v>
          </cell>
          <cell r="AF3015" t="str">
            <v>Steel &amp; Metals Manufacturing</v>
          </cell>
        </row>
        <row r="3016">
          <cell r="T3016">
            <v>761661842</v>
          </cell>
          <cell r="U3016" t="str">
            <v>Daniels Electronics Ltd. dba Codan Radio Communications</v>
          </cell>
          <cell r="V3016">
            <v>197475</v>
          </cell>
          <cell r="W3016" t="str">
            <v>Daniels Electronics Ltd.</v>
          </cell>
          <cell r="X3016" t="str">
            <v>Existing Principal</v>
          </cell>
          <cell r="Y3016" t="str">
            <v>Public - Do Not Score</v>
          </cell>
          <cell r="Z3016" t="str">
            <v>MEASURE &amp; TEST EQUIPMENT</v>
          </cell>
          <cell r="AA3016" t="str">
            <v>Canada</v>
          </cell>
          <cell r="AB3016" t="str">
            <v>CAN1140</v>
          </cell>
          <cell r="AC3016" t="str">
            <v>A01095</v>
          </cell>
          <cell r="AD3016">
            <v>300536</v>
          </cell>
          <cell r="AE3016" t="str">
            <v>Specialty Contract</v>
          </cell>
        </row>
        <row r="3017">
          <cell r="T3017">
            <v>461668942</v>
          </cell>
          <cell r="U3017" t="str">
            <v>Adacel Inc.</v>
          </cell>
          <cell r="V3017">
            <v>197396</v>
          </cell>
          <cell r="W3017" t="str">
            <v>Adacel Inc.</v>
          </cell>
          <cell r="X3017" t="str">
            <v>Existing Principal</v>
          </cell>
          <cell r="Y3017" t="str">
            <v>Public - Do Not Score</v>
          </cell>
          <cell r="Z3017" t="str">
            <v>BUSINESS SERVICES</v>
          </cell>
          <cell r="AA3017" t="str">
            <v>Canada</v>
          </cell>
          <cell r="AB3017" t="str">
            <v>CAN1144</v>
          </cell>
          <cell r="AC3017" t="str">
            <v>A01449</v>
          </cell>
          <cell r="AD3017">
            <v>300540</v>
          </cell>
          <cell r="AE3017" t="str">
            <v>Specialty Contract</v>
          </cell>
          <cell r="AF3017" t="str">
            <v>Business Services</v>
          </cell>
        </row>
        <row r="3018">
          <cell r="T3018">
            <v>689272532</v>
          </cell>
          <cell r="U3018" t="str">
            <v>Enbridge Inc.</v>
          </cell>
          <cell r="V3018">
            <v>196044</v>
          </cell>
          <cell r="W3018" t="str">
            <v>Enbridge Inc.</v>
          </cell>
          <cell r="X3018" t="str">
            <v>Existing Principal</v>
          </cell>
          <cell r="Y3018" t="str">
            <v>Public - Do Not Score</v>
          </cell>
          <cell r="Z3018" t="str">
            <v>UTILITIES, GAS</v>
          </cell>
          <cell r="AA3018" t="str">
            <v>Canada</v>
          </cell>
          <cell r="AB3018" t="str">
            <v>CAN1164</v>
          </cell>
          <cell r="AC3018">
            <v>511557</v>
          </cell>
          <cell r="AD3018">
            <v>17252</v>
          </cell>
          <cell r="AE3018" t="str">
            <v>Specialty Commercial</v>
          </cell>
          <cell r="AF3018" t="str">
            <v>Electric, Gas &amp; Water Utilities</v>
          </cell>
        </row>
        <row r="3019">
          <cell r="T3019">
            <v>271904942</v>
          </cell>
          <cell r="U3019" t="str">
            <v>Mineracao Aurizona S.A.</v>
          </cell>
          <cell r="V3019">
            <v>203551</v>
          </cell>
          <cell r="W3019" t="str">
            <v>Equinox Gold Corp.</v>
          </cell>
          <cell r="X3019" t="str">
            <v>Existing Principal</v>
          </cell>
          <cell r="Y3019" t="str">
            <v>Public - Do Not Score</v>
          </cell>
          <cell r="Z3019" t="str">
            <v>MINING</v>
          </cell>
          <cell r="AA3019" t="str">
            <v>Brazil</v>
          </cell>
          <cell r="AB3019" t="str">
            <v>CAN1183</v>
          </cell>
          <cell r="AC3019" t="str">
            <v>N24378</v>
          </cell>
          <cell r="AD3019">
            <v>301168</v>
          </cell>
          <cell r="AE3019" t="str">
            <v>Specialty Commercial</v>
          </cell>
          <cell r="AF3019" t="str">
            <v>Metals &amp; Mining Industry</v>
          </cell>
        </row>
        <row r="3020">
          <cell r="T3020">
            <v>999903537</v>
          </cell>
          <cell r="U3020" t="str">
            <v>Siemens Mobility S.A.S</v>
          </cell>
          <cell r="V3020">
            <v>282972</v>
          </cell>
          <cell r="W3020" t="str">
            <v>Siemens AG</v>
          </cell>
          <cell r="X3020" t="str">
            <v>Existing Principal</v>
          </cell>
          <cell r="Y3020" t="str">
            <v>Public - Do Not Score</v>
          </cell>
          <cell r="Z3020" t="str">
            <v>MACHINERY &amp; EQUIPMENT</v>
          </cell>
          <cell r="AA3020" t="str">
            <v>Colombia</v>
          </cell>
          <cell r="AB3020" t="str">
            <v>NB1376</v>
          </cell>
          <cell r="AC3020" t="str">
            <v>G13299</v>
          </cell>
          <cell r="AD3020">
            <v>20131</v>
          </cell>
          <cell r="AE3020" t="str">
            <v>Specialty Commercial</v>
          </cell>
          <cell r="AF3020" t="str">
            <v>Machinery &amp; Industrial</v>
          </cell>
        </row>
        <row r="3021">
          <cell r="T3021">
            <v>131968542</v>
          </cell>
          <cell r="U3021" t="str">
            <v>Mountain Province Diamonds Inc.</v>
          </cell>
          <cell r="V3021">
            <v>204774</v>
          </cell>
          <cell r="W3021" t="str">
            <v>Mountain Province Diamonds Inc.</v>
          </cell>
          <cell r="X3021" t="str">
            <v>Existing Principal</v>
          </cell>
          <cell r="Y3021" t="str">
            <v>Public - Do Not Score</v>
          </cell>
          <cell r="Z3021" t="str">
            <v>MINING</v>
          </cell>
          <cell r="AA3021" t="str">
            <v>Canada</v>
          </cell>
          <cell r="AB3021" t="str">
            <v>CAN1184</v>
          </cell>
          <cell r="AC3021" t="str">
            <v>N02871</v>
          </cell>
          <cell r="AD3021">
            <v>301169</v>
          </cell>
          <cell r="AE3021" t="str">
            <v>Specialty Commercial</v>
          </cell>
        </row>
        <row r="3022">
          <cell r="T3022">
            <v>339260432</v>
          </cell>
          <cell r="U3022" t="str">
            <v>Ashtrom Group Ltd</v>
          </cell>
          <cell r="V3022">
            <v>195545</v>
          </cell>
          <cell r="W3022" t="str">
            <v>Ashtrom Group Ltd</v>
          </cell>
          <cell r="X3022" t="str">
            <v>Existing Principal</v>
          </cell>
          <cell r="Y3022" t="str">
            <v>Public - Do Not Score</v>
          </cell>
          <cell r="Z3022" t="str">
            <v>CONSTRUCTION</v>
          </cell>
          <cell r="AA3022" t="str">
            <v>Israel</v>
          </cell>
          <cell r="AB3022" t="str">
            <v>EU1006</v>
          </cell>
          <cell r="AC3022" t="str">
            <v>W63026</v>
          </cell>
          <cell r="AD3022">
            <v>300006</v>
          </cell>
          <cell r="AE3022" t="str">
            <v>Specialty Contract</v>
          </cell>
          <cell r="AF3022" t="str">
            <v>Engineering &amp; Construction</v>
          </cell>
        </row>
        <row r="3023">
          <cell r="T3023">
            <v>674572652</v>
          </cell>
          <cell r="U3023" t="str">
            <v>Koninklijke BAM Groep N.V.</v>
          </cell>
          <cell r="V3023">
            <v>195404</v>
          </cell>
          <cell r="W3023" t="str">
            <v>Koninklijke BAM Groep NV</v>
          </cell>
          <cell r="X3023" t="str">
            <v>Existing Principal</v>
          </cell>
          <cell r="Y3023" t="str">
            <v>Public - Do Not Score</v>
          </cell>
          <cell r="Z3023" t="str">
            <v>CONSTRUCTION</v>
          </cell>
          <cell r="AA3023" t="str">
            <v>Netherlands</v>
          </cell>
          <cell r="AB3023" t="str">
            <v>EU1010</v>
          </cell>
          <cell r="AC3023" t="str">
            <v>G12090</v>
          </cell>
          <cell r="AD3023">
            <v>300010</v>
          </cell>
          <cell r="AE3023" t="str">
            <v>Specialty Contract</v>
          </cell>
          <cell r="AF3023" t="str">
            <v>Engineering &amp; Construction</v>
          </cell>
        </row>
        <row r="3024">
          <cell r="T3024">
            <v>339262932</v>
          </cell>
          <cell r="U3024" t="str">
            <v>Costain Limited</v>
          </cell>
          <cell r="V3024">
            <v>195548</v>
          </cell>
          <cell r="W3024" t="str">
            <v>Costain Group Plc</v>
          </cell>
          <cell r="X3024" t="str">
            <v>Existing Principal</v>
          </cell>
          <cell r="Y3024" t="str">
            <v>Public - Do Not Score</v>
          </cell>
          <cell r="Z3024" t="str">
            <v>CONSTRUCTION</v>
          </cell>
          <cell r="AA3024" t="str">
            <v>United Kingdom</v>
          </cell>
          <cell r="AB3024" t="str">
            <v>EU1027</v>
          </cell>
          <cell r="AC3024" t="str">
            <v>G13893</v>
          </cell>
          <cell r="AD3024">
            <v>300027</v>
          </cell>
          <cell r="AE3024" t="str">
            <v>Specialty Contract</v>
          </cell>
          <cell r="AF3024" t="str">
            <v>Engineering &amp; Construction</v>
          </cell>
        </row>
        <row r="3025">
          <cell r="T3025">
            <v>999866411</v>
          </cell>
          <cell r="U3025" t="str">
            <v>Downer EDI Limited</v>
          </cell>
          <cell r="V3025">
            <v>211594</v>
          </cell>
          <cell r="W3025" t="str">
            <v>Downer EDI Limited</v>
          </cell>
          <cell r="X3025" t="str">
            <v>Existing Principal</v>
          </cell>
          <cell r="Y3025" t="str">
            <v>Public - Do Not Score</v>
          </cell>
          <cell r="Z3025" t="str">
            <v>BUSINESS SERVICES</v>
          </cell>
          <cell r="AA3025" t="str">
            <v>Australia</v>
          </cell>
          <cell r="AB3025" t="str">
            <v>EU1030</v>
          </cell>
          <cell r="AC3025" t="str">
            <v>A00317</v>
          </cell>
          <cell r="AD3025">
            <v>300030</v>
          </cell>
          <cell r="AE3025" t="str">
            <v>Specialty Commercial</v>
          </cell>
          <cell r="AF3025" t="str">
            <v>Business Services</v>
          </cell>
        </row>
        <row r="3026">
          <cell r="T3026">
            <v>199258132</v>
          </cell>
          <cell r="U3026" t="str">
            <v>First Greater Western Ltd</v>
          </cell>
          <cell r="V3026">
            <v>195480</v>
          </cell>
          <cell r="W3026" t="str">
            <v>FirstGroup plc</v>
          </cell>
          <cell r="X3026" t="str">
            <v>Existing Principal</v>
          </cell>
          <cell r="Y3026" t="str">
            <v>Public - Do Not Score</v>
          </cell>
          <cell r="Z3026" t="str">
            <v>TRANSPORTATION</v>
          </cell>
          <cell r="AA3026" t="str">
            <v>United Kingdom</v>
          </cell>
          <cell r="AB3026" t="str">
            <v>EU1039</v>
          </cell>
          <cell r="AC3026" t="str">
            <v>G19219</v>
          </cell>
          <cell r="AD3026">
            <v>300039</v>
          </cell>
          <cell r="AE3026" t="str">
            <v>Specialty Contract</v>
          </cell>
          <cell r="AF3026" t="str">
            <v>Rail, Trucking &amp; Transport Services</v>
          </cell>
        </row>
        <row r="3027">
          <cell r="T3027">
            <v>359258432</v>
          </cell>
          <cell r="U3027" t="str">
            <v>Galliford Try Construction Limited</v>
          </cell>
          <cell r="V3027">
            <v>195553</v>
          </cell>
          <cell r="W3027" t="str">
            <v>Galliford Try Plc</v>
          </cell>
          <cell r="X3027" t="str">
            <v>Existing Principal</v>
          </cell>
          <cell r="Y3027" t="str">
            <v>Public - Do Not Score</v>
          </cell>
          <cell r="Z3027" t="str">
            <v>CONSTRUCTION</v>
          </cell>
          <cell r="AA3027" t="str">
            <v>United Kingdom</v>
          </cell>
          <cell r="AB3027" t="str">
            <v>EU1043</v>
          </cell>
          <cell r="AC3027" t="str">
            <v>G14062</v>
          </cell>
          <cell r="AD3027">
            <v>300043</v>
          </cell>
          <cell r="AE3027" t="str">
            <v>Specialty Contract</v>
          </cell>
          <cell r="AF3027" t="str">
            <v>Engineering &amp; Construction</v>
          </cell>
        </row>
        <row r="3028">
          <cell r="T3028">
            <v>179266432</v>
          </cell>
          <cell r="U3028" t="str">
            <v>Imperial Tobacco Limited</v>
          </cell>
          <cell r="V3028">
            <v>195835</v>
          </cell>
          <cell r="W3028" t="str">
            <v>Imperial Tobacco Group plc</v>
          </cell>
          <cell r="X3028" t="str">
            <v>Existing Principal</v>
          </cell>
          <cell r="Y3028" t="str">
            <v>Public - Do Not Score</v>
          </cell>
          <cell r="Z3028" t="str">
            <v>TOBACCO</v>
          </cell>
          <cell r="AA3028" t="str">
            <v>United Kingdom</v>
          </cell>
          <cell r="AB3028" t="str">
            <v>EU1047</v>
          </cell>
          <cell r="AC3028" t="str">
            <v>W11418</v>
          </cell>
          <cell r="AD3028">
            <v>300047</v>
          </cell>
          <cell r="AE3028" t="str">
            <v>Specialty Contract</v>
          </cell>
          <cell r="AF3028" t="str">
            <v>Retail</v>
          </cell>
        </row>
        <row r="3029">
          <cell r="T3029">
            <v>449256032</v>
          </cell>
          <cell r="U3029" t="str">
            <v>John Graham Construction Ltd</v>
          </cell>
          <cell r="V3029">
            <v>195244</v>
          </cell>
          <cell r="W3029" t="str">
            <v>John Graham</v>
          </cell>
          <cell r="X3029" t="str">
            <v>Existing Principal</v>
          </cell>
          <cell r="Y3029" t="str">
            <v>Public - Do Not Score</v>
          </cell>
          <cell r="Z3029" t="str">
            <v>CONSUMER SERVICES</v>
          </cell>
          <cell r="AA3029" t="str">
            <v>United Kingdom</v>
          </cell>
          <cell r="AB3029" t="str">
            <v>EU1051</v>
          </cell>
          <cell r="AC3029">
            <v>939640</v>
          </cell>
          <cell r="AD3029">
            <v>300051</v>
          </cell>
          <cell r="AE3029" t="str">
            <v>Specialty Contract</v>
          </cell>
          <cell r="AF3029" t="str">
            <v>Engineering &amp; Construction</v>
          </cell>
        </row>
        <row r="3030">
          <cell r="T3030">
            <v>179265632</v>
          </cell>
          <cell r="U3030" t="str">
            <v>HWE Mining Pty Ltd</v>
          </cell>
          <cell r="V3030">
            <v>195834</v>
          </cell>
          <cell r="W3030" t="str">
            <v>Leighton Holdings Limited</v>
          </cell>
          <cell r="X3030" t="str">
            <v>Existing Principal</v>
          </cell>
          <cell r="Y3030" t="str">
            <v>Public - Do Not Score</v>
          </cell>
          <cell r="Z3030" t="str">
            <v>BUSINESS SERVICES</v>
          </cell>
          <cell r="AA3030" t="str">
            <v>Australia</v>
          </cell>
          <cell r="AB3030" t="str">
            <v>EU1057</v>
          </cell>
          <cell r="AC3030" t="str">
            <v>G10885</v>
          </cell>
          <cell r="AD3030">
            <v>300057</v>
          </cell>
          <cell r="AE3030" t="str">
            <v>Specialty Contract</v>
          </cell>
        </row>
        <row r="3031">
          <cell r="T3031">
            <v>139171932</v>
          </cell>
          <cell r="U3031" t="str">
            <v>LG Electronics Inc.</v>
          </cell>
          <cell r="V3031">
            <v>191906</v>
          </cell>
          <cell r="W3031" t="str">
            <v>LG Electronics Inc.</v>
          </cell>
          <cell r="X3031" t="str">
            <v>Existing Principal</v>
          </cell>
          <cell r="Y3031" t="str">
            <v>Public - Do Not Score</v>
          </cell>
          <cell r="Z3031" t="str">
            <v>ELECTRONIC EQUIPMENT</v>
          </cell>
          <cell r="AA3031" t="str">
            <v>Korea</v>
          </cell>
          <cell r="AB3031" t="str">
            <v>EU1058</v>
          </cell>
          <cell r="AC3031" t="str">
            <v>W32029</v>
          </cell>
          <cell r="AD3031">
            <v>300058</v>
          </cell>
          <cell r="AE3031" t="str">
            <v>Specialty Commercial</v>
          </cell>
        </row>
        <row r="3032">
          <cell r="T3032">
            <v>199257832</v>
          </cell>
          <cell r="U3032" t="str">
            <v>LG Electronics UK Ltd</v>
          </cell>
          <cell r="V3032">
            <v>195477</v>
          </cell>
          <cell r="W3032" t="str">
            <v>LG Electronics Inc</v>
          </cell>
          <cell r="X3032" t="str">
            <v>Existing Principal</v>
          </cell>
          <cell r="Y3032" t="str">
            <v>Public - Do Not Score</v>
          </cell>
          <cell r="Z3032" t="str">
            <v>ELECTRONIC EQUIPMENT</v>
          </cell>
          <cell r="AA3032" t="str">
            <v>United Kingdom</v>
          </cell>
          <cell r="AB3032" t="str">
            <v>EU1058</v>
          </cell>
          <cell r="AC3032" t="str">
            <v>W32029</v>
          </cell>
          <cell r="AD3032">
            <v>300058</v>
          </cell>
          <cell r="AE3032" t="str">
            <v>Specialty Contract</v>
          </cell>
        </row>
        <row r="3033">
          <cell r="T3033">
            <v>159259032</v>
          </cell>
          <cell r="U3033" t="str">
            <v>Marks &amp; Spencer SCM Ltd</v>
          </cell>
          <cell r="V3033">
            <v>195461</v>
          </cell>
          <cell r="W3033" t="str">
            <v>Marks and Spencer plc</v>
          </cell>
          <cell r="X3033" t="str">
            <v>Existing Principal</v>
          </cell>
          <cell r="Y3033" t="str">
            <v>Public - Do Not Score</v>
          </cell>
          <cell r="Z3033" t="str">
            <v>CONSUMER PRODUCTS RETL/WHSL</v>
          </cell>
          <cell r="AA3033" t="str">
            <v>United Kingdom</v>
          </cell>
          <cell r="AB3033" t="str">
            <v>EU1061</v>
          </cell>
          <cell r="AC3033" t="str">
            <v>G14354</v>
          </cell>
          <cell r="AD3033">
            <v>300061</v>
          </cell>
          <cell r="AE3033" t="str">
            <v>Specialty Contract</v>
          </cell>
          <cell r="AF3033" t="str">
            <v>Retail</v>
          </cell>
        </row>
        <row r="3034">
          <cell r="T3034">
            <v>229273932</v>
          </cell>
          <cell r="U3034" t="str">
            <v>Mears Group plc</v>
          </cell>
          <cell r="V3034">
            <v>195323</v>
          </cell>
          <cell r="W3034" t="str">
            <v>Mears Group plc</v>
          </cell>
          <cell r="X3034" t="str">
            <v>Existing Principal</v>
          </cell>
          <cell r="Y3034" t="str">
            <v>Public - Do Not Score</v>
          </cell>
          <cell r="Z3034" t="str">
            <v>CONSUMER SERVICES</v>
          </cell>
          <cell r="AA3034" t="str">
            <v>United Kingdom</v>
          </cell>
          <cell r="AB3034" t="str">
            <v>EU1064</v>
          </cell>
          <cell r="AC3034" t="str">
            <v>W20324</v>
          </cell>
          <cell r="AD3034">
            <v>300064</v>
          </cell>
          <cell r="AE3034" t="str">
            <v>Specialty Contract</v>
          </cell>
          <cell r="AF3034" t="str">
            <v>Engineering &amp; Construction</v>
          </cell>
        </row>
        <row r="3035">
          <cell r="T3035">
            <v>259264932</v>
          </cell>
          <cell r="U3035" t="str">
            <v>Morgan Sindall Group plc</v>
          </cell>
          <cell r="V3035">
            <v>195515</v>
          </cell>
          <cell r="W3035" t="str">
            <v>Morgan Sindall plc</v>
          </cell>
          <cell r="X3035" t="str">
            <v>Existing Principal</v>
          </cell>
          <cell r="Y3035" t="str">
            <v>Public - Do Not Score</v>
          </cell>
          <cell r="Z3035" t="str">
            <v>BUSINESS SERVICES</v>
          </cell>
          <cell r="AA3035" t="str">
            <v>United Kingdom</v>
          </cell>
          <cell r="AB3035" t="str">
            <v>EU1066</v>
          </cell>
          <cell r="AC3035" t="str">
            <v>G18907</v>
          </cell>
          <cell r="AD3035">
            <v>300066</v>
          </cell>
          <cell r="AE3035" t="str">
            <v>Specialty Contract</v>
          </cell>
          <cell r="AF3035" t="str">
            <v>Engineering &amp; Construction</v>
          </cell>
        </row>
        <row r="3036">
          <cell r="T3036">
            <v>699284332</v>
          </cell>
          <cell r="U3036" t="str">
            <v>Mota-Engil, SGPS, S.A.</v>
          </cell>
          <cell r="V3036">
            <v>188302</v>
          </cell>
          <cell r="W3036" t="str">
            <v>Mota-Engil, SGPS, S.A.</v>
          </cell>
          <cell r="X3036" t="str">
            <v>Existing Principal</v>
          </cell>
          <cell r="Y3036" t="str">
            <v>Public - Do Not Score</v>
          </cell>
          <cell r="Z3036" t="str">
            <v>CONSTRUCTION</v>
          </cell>
          <cell r="AA3036" t="str">
            <v>Portugal</v>
          </cell>
          <cell r="AB3036" t="str">
            <v>EU1067</v>
          </cell>
          <cell r="AC3036" t="str">
            <v>W07756</v>
          </cell>
          <cell r="AD3036">
            <v>300067</v>
          </cell>
          <cell r="AE3036" t="str">
            <v>Specialty Contract</v>
          </cell>
        </row>
        <row r="3037">
          <cell r="T3037">
            <v>791821042</v>
          </cell>
          <cell r="U3037" t="str">
            <v>Mota-Engil, SGPS, SA</v>
          </cell>
          <cell r="V3037">
            <v>202763</v>
          </cell>
          <cell r="W3037" t="str">
            <v>Mota-Engil, SGPS, SA</v>
          </cell>
          <cell r="X3037" t="str">
            <v>Existing Principal</v>
          </cell>
          <cell r="Y3037" t="str">
            <v>Public - Do Not Score</v>
          </cell>
          <cell r="Z3037" t="str">
            <v>CONSTRUCTION</v>
          </cell>
          <cell r="AA3037" t="str">
            <v>Portugal</v>
          </cell>
          <cell r="AB3037" t="str">
            <v>EU1067</v>
          </cell>
          <cell r="AC3037" t="str">
            <v>W07756</v>
          </cell>
          <cell r="AD3037">
            <v>300067</v>
          </cell>
          <cell r="AE3037" t="str">
            <v>Specialty Contract</v>
          </cell>
        </row>
        <row r="3038">
          <cell r="T3038">
            <v>999865450</v>
          </cell>
          <cell r="U3038" t="str">
            <v>NRW Holdings Limited</v>
          </cell>
          <cell r="V3038">
            <v>211919</v>
          </cell>
          <cell r="W3038" t="str">
            <v>NRW Holdings Limited</v>
          </cell>
          <cell r="X3038" t="str">
            <v>Existing Principal</v>
          </cell>
          <cell r="Y3038" t="str">
            <v>Public - Do Not Score</v>
          </cell>
          <cell r="Z3038" t="str">
            <v>CONSTRUCTION</v>
          </cell>
          <cell r="AA3038" t="str">
            <v>Australia</v>
          </cell>
          <cell r="AB3038" t="str">
            <v>EU1069</v>
          </cell>
          <cell r="AC3038" t="str">
            <v>W42831</v>
          </cell>
          <cell r="AD3038">
            <v>300069</v>
          </cell>
          <cell r="AE3038" t="str">
            <v>Specialty Contract</v>
          </cell>
        </row>
        <row r="3039">
          <cell r="T3039">
            <v>229273832</v>
          </cell>
          <cell r="U3039" t="str">
            <v>Renew Holdings plc</v>
          </cell>
          <cell r="V3039">
            <v>195359</v>
          </cell>
          <cell r="W3039" t="str">
            <v>Renew Holdings plc</v>
          </cell>
          <cell r="X3039" t="str">
            <v>Existing Principal</v>
          </cell>
          <cell r="Y3039" t="str">
            <v>Public - Do Not Score</v>
          </cell>
          <cell r="Z3039" t="str">
            <v>BUSINESS SERVICES</v>
          </cell>
          <cell r="AA3039" t="str">
            <v>United Kingdom</v>
          </cell>
          <cell r="AB3039" t="str">
            <v>EU1076</v>
          </cell>
          <cell r="AC3039" t="str">
            <v>G14319</v>
          </cell>
          <cell r="AD3039">
            <v>300076</v>
          </cell>
          <cell r="AE3039" t="str">
            <v>Specialty Contract</v>
          </cell>
          <cell r="AF3039" t="str">
            <v>Engineering &amp; Construction</v>
          </cell>
        </row>
        <row r="3040">
          <cell r="T3040">
            <v>799270832</v>
          </cell>
          <cell r="U3040" t="str">
            <v>Schindler Holding AG</v>
          </cell>
          <cell r="V3040">
            <v>195484</v>
          </cell>
          <cell r="W3040" t="str">
            <v>Schindler Holding AG</v>
          </cell>
          <cell r="X3040" t="str">
            <v>Existing Principal</v>
          </cell>
          <cell r="Y3040" t="str">
            <v>Public - Do Not Score</v>
          </cell>
          <cell r="Z3040" t="str">
            <v>BUSINESS PRODUCTS WHSL</v>
          </cell>
          <cell r="AA3040" t="str">
            <v>Switzerland</v>
          </cell>
          <cell r="AB3040" t="str">
            <v>EU1077</v>
          </cell>
          <cell r="AC3040" t="str">
            <v>G10655</v>
          </cell>
          <cell r="AD3040">
            <v>300077</v>
          </cell>
          <cell r="AE3040" t="str">
            <v>Specialty Contract</v>
          </cell>
          <cell r="AF3040" t="str">
            <v>Engineering &amp; Construction</v>
          </cell>
        </row>
        <row r="3041">
          <cell r="T3041">
            <v>101672442</v>
          </cell>
          <cell r="U3041" t="str">
            <v>Stagecoach Group plc</v>
          </cell>
          <cell r="V3041">
            <v>195365</v>
          </cell>
          <cell r="W3041" t="str">
            <v>Stagecoach Group plc</v>
          </cell>
          <cell r="X3041" t="str">
            <v>Existing Principal</v>
          </cell>
          <cell r="Y3041" t="str">
            <v>Public - Do Not Score</v>
          </cell>
          <cell r="Z3041" t="str">
            <v>TRANSPORTATION</v>
          </cell>
          <cell r="AA3041" t="str">
            <v>United Kingdom</v>
          </cell>
          <cell r="AB3041" t="str">
            <v>EU1080</v>
          </cell>
          <cell r="AC3041" t="str">
            <v>G19067</v>
          </cell>
          <cell r="AD3041">
            <v>300080</v>
          </cell>
          <cell r="AE3041" t="str">
            <v>Specialty Contract</v>
          </cell>
        </row>
        <row r="3042">
          <cell r="T3042">
            <v>481718442</v>
          </cell>
          <cell r="U3042" t="str">
            <v>Strabag SE</v>
          </cell>
          <cell r="V3042">
            <v>195366</v>
          </cell>
          <cell r="W3042" t="str">
            <v>Strabag S.E.</v>
          </cell>
          <cell r="X3042" t="str">
            <v>Existing Principal</v>
          </cell>
          <cell r="Y3042" t="str">
            <v>Public - Do Not Score</v>
          </cell>
          <cell r="Z3042" t="str">
            <v>CONSTRUCTION</v>
          </cell>
          <cell r="AA3042" t="str">
            <v>Austria</v>
          </cell>
          <cell r="AB3042" t="str">
            <v>EU1081</v>
          </cell>
          <cell r="AC3042" t="str">
            <v>W43602</v>
          </cell>
          <cell r="AD3042">
            <v>300081</v>
          </cell>
          <cell r="AE3042" t="str">
            <v>Specialty Contract</v>
          </cell>
          <cell r="AF3042" t="str">
            <v>Engineering &amp; Construction</v>
          </cell>
        </row>
        <row r="3043">
          <cell r="T3043">
            <v>931683742</v>
          </cell>
          <cell r="U3043" t="str">
            <v>Tesco Plc</v>
          </cell>
          <cell r="V3043">
            <v>195458</v>
          </cell>
          <cell r="W3043" t="str">
            <v>Tesco plc</v>
          </cell>
          <cell r="X3043" t="str">
            <v>Existing Principal</v>
          </cell>
          <cell r="Y3043" t="str">
            <v>Public - Do Not Score</v>
          </cell>
          <cell r="Z3043" t="str">
            <v>FOOD &amp; BEVERAGE RETL/WHSL</v>
          </cell>
          <cell r="AA3043" t="str">
            <v>United Kingdom</v>
          </cell>
          <cell r="AB3043" t="str">
            <v>EU1083</v>
          </cell>
          <cell r="AC3043" t="str">
            <v>G14788</v>
          </cell>
          <cell r="AD3043">
            <v>300083</v>
          </cell>
          <cell r="AE3043" t="str">
            <v>Specialty Contract</v>
          </cell>
          <cell r="AF3043" t="str">
            <v>Retail</v>
          </cell>
        </row>
        <row r="3044">
          <cell r="T3044">
            <v>421670742</v>
          </cell>
          <cell r="U3044" t="str">
            <v>Van Oord NV</v>
          </cell>
          <cell r="V3044">
            <v>195362</v>
          </cell>
          <cell r="W3044" t="str">
            <v>Van Oord NV</v>
          </cell>
          <cell r="X3044" t="str">
            <v>Existing Principal</v>
          </cell>
          <cell r="Y3044" t="str">
            <v>Public - Do Not Score</v>
          </cell>
          <cell r="Z3044" t="str">
            <v>TRANSPORTATION EQUIPMENT</v>
          </cell>
          <cell r="AA3044" t="str">
            <v>Netherlands</v>
          </cell>
          <cell r="AB3044" t="str">
            <v>EU1085</v>
          </cell>
          <cell r="AC3044" t="str">
            <v>W04097</v>
          </cell>
          <cell r="AD3044">
            <v>300085</v>
          </cell>
          <cell r="AE3044" t="str">
            <v>Specialty Contract</v>
          </cell>
          <cell r="AF3044" t="str">
            <v>Engineering &amp; Construction</v>
          </cell>
        </row>
        <row r="3045">
          <cell r="T3045">
            <v>199257932</v>
          </cell>
          <cell r="U3045" t="str">
            <v>Whitbread plc</v>
          </cell>
          <cell r="V3045">
            <v>195478</v>
          </cell>
          <cell r="W3045" t="str">
            <v>Whitbread plc</v>
          </cell>
          <cell r="X3045" t="str">
            <v>Existing Principal</v>
          </cell>
          <cell r="Y3045" t="str">
            <v>Public - Do Not Score</v>
          </cell>
          <cell r="Z3045" t="str">
            <v>HOTELS &amp; RESTAURANTS</v>
          </cell>
          <cell r="AA3045" t="str">
            <v>United Kingdom</v>
          </cell>
          <cell r="AB3045" t="str">
            <v>EU1089</v>
          </cell>
          <cell r="AC3045" t="str">
            <v>G14928</v>
          </cell>
          <cell r="AD3045">
            <v>300089</v>
          </cell>
          <cell r="AE3045" t="str">
            <v>Specialty Contract</v>
          </cell>
        </row>
        <row r="3046">
          <cell r="T3046">
            <v>49264832</v>
          </cell>
          <cell r="U3046" t="str">
            <v>WM Morrison Supermarkets plc</v>
          </cell>
          <cell r="V3046">
            <v>195417</v>
          </cell>
          <cell r="W3046" t="str">
            <v>WM Morrison Supermarkets plc</v>
          </cell>
          <cell r="X3046" t="str">
            <v>Existing Principal</v>
          </cell>
          <cell r="Y3046" t="str">
            <v>Public - Do Not Score</v>
          </cell>
          <cell r="Z3046" t="str">
            <v>FOOD &amp; BEVERAGE RETL/WHSL</v>
          </cell>
          <cell r="AA3046" t="str">
            <v>United Kingdom</v>
          </cell>
          <cell r="AB3046" t="str">
            <v>EU1092</v>
          </cell>
          <cell r="AC3046" t="str">
            <v>G14414</v>
          </cell>
          <cell r="AD3046">
            <v>300092</v>
          </cell>
          <cell r="AE3046" t="str">
            <v>Specialty Contract</v>
          </cell>
          <cell r="AF3046" t="str">
            <v>Retail</v>
          </cell>
        </row>
        <row r="3047">
          <cell r="T3047">
            <v>209257432</v>
          </cell>
          <cell r="U3047" t="str">
            <v>Woolworths Ltd</v>
          </cell>
          <cell r="V3047">
            <v>195485</v>
          </cell>
          <cell r="W3047" t="str">
            <v>Woolworths Ltd</v>
          </cell>
          <cell r="X3047" t="str">
            <v>Existing Principal</v>
          </cell>
          <cell r="Y3047" t="str">
            <v>Public - Do Not Score</v>
          </cell>
          <cell r="Z3047" t="str">
            <v>FOOD &amp; BEVERAGE RETL/WHSL</v>
          </cell>
          <cell r="AA3047" t="str">
            <v>Australia</v>
          </cell>
          <cell r="AB3047" t="str">
            <v>EU1093</v>
          </cell>
          <cell r="AC3047" t="str">
            <v>G10431</v>
          </cell>
          <cell r="AD3047">
            <v>300093</v>
          </cell>
          <cell r="AE3047" t="str">
            <v>Specialty Contract</v>
          </cell>
          <cell r="AF3047" t="str">
            <v>Retail</v>
          </cell>
        </row>
        <row r="3048">
          <cell r="T3048">
            <v>122061742</v>
          </cell>
          <cell r="U3048" t="str">
            <v>CIMIC Group Limited</v>
          </cell>
          <cell r="V3048">
            <v>207011</v>
          </cell>
          <cell r="W3048" t="str">
            <v>CIMIC Group Limited</v>
          </cell>
          <cell r="X3048" t="str">
            <v>Existing Principal</v>
          </cell>
          <cell r="Y3048" t="str">
            <v>Public - Do Not Score</v>
          </cell>
          <cell r="Z3048" t="str">
            <v>BUSINESS SERVICES</v>
          </cell>
          <cell r="AA3048" t="str">
            <v>Australia</v>
          </cell>
          <cell r="AB3048" t="str">
            <v>EU1097</v>
          </cell>
          <cell r="AC3048" t="str">
            <v>G10885</v>
          </cell>
          <cell r="AD3048">
            <v>300271</v>
          </cell>
          <cell r="AE3048" t="str">
            <v>Specialty Contract</v>
          </cell>
          <cell r="AF3048" t="str">
            <v>Engineering &amp; Construction</v>
          </cell>
        </row>
        <row r="3049">
          <cell r="T3049">
            <v>259263932</v>
          </cell>
          <cell r="U3049" t="str">
            <v>Meg Energy Corp</v>
          </cell>
          <cell r="V3049">
            <v>195514</v>
          </cell>
          <cell r="W3049" t="str">
            <v>MEG Energy Corp.</v>
          </cell>
          <cell r="X3049" t="str">
            <v>Existing Principal</v>
          </cell>
          <cell r="Y3049" t="str">
            <v>Public - Do Not Score</v>
          </cell>
          <cell r="Z3049" t="str">
            <v>OIL, GAS &amp; COAL EXPL/PROD</v>
          </cell>
          <cell r="AA3049" t="str">
            <v>Canada</v>
          </cell>
          <cell r="AB3049" t="str">
            <v>EU1102</v>
          </cell>
          <cell r="AC3049" t="str">
            <v>N20558</v>
          </cell>
          <cell r="AD3049">
            <v>300276</v>
          </cell>
          <cell r="AE3049" t="str">
            <v>Specialty Contract</v>
          </cell>
          <cell r="AF3049" t="str">
            <v>Oil, Gas &amp; Coal Expl/Prod</v>
          </cell>
        </row>
        <row r="3050">
          <cell r="T3050">
            <v>956426212</v>
          </cell>
          <cell r="U3050" t="str">
            <v>MEG Energy Corp.</v>
          </cell>
          <cell r="V3050">
            <v>181487</v>
          </cell>
          <cell r="W3050" t="str">
            <v>MEG Energy Corp.</v>
          </cell>
          <cell r="X3050" t="str">
            <v>Existing Principal</v>
          </cell>
          <cell r="Y3050" t="str">
            <v>Public - Do Not Score</v>
          </cell>
          <cell r="Z3050" t="str">
            <v>OIL, GAS &amp; COAL EXPL/PROD</v>
          </cell>
          <cell r="AA3050" t="str">
            <v>Canada</v>
          </cell>
          <cell r="AB3050" t="str">
            <v>EU1102</v>
          </cell>
          <cell r="AC3050" t="str">
            <v>N20558</v>
          </cell>
          <cell r="AD3050">
            <v>300276</v>
          </cell>
          <cell r="AE3050" t="str">
            <v>Specialty Commercial</v>
          </cell>
          <cell r="AF3050" t="str">
            <v>Oil, Gas &amp; Coal Expl/Prod</v>
          </cell>
        </row>
        <row r="3051">
          <cell r="T3051">
            <v>999867178</v>
          </cell>
          <cell r="U3051" t="str">
            <v>Lend Lease Corporation Limited</v>
          </cell>
          <cell r="V3051">
            <v>211823</v>
          </cell>
          <cell r="W3051" t="str">
            <v>Lend Lease Corporation Limited</v>
          </cell>
          <cell r="X3051" t="str">
            <v>Existing Principal</v>
          </cell>
          <cell r="Y3051" t="str">
            <v>Public - Do Not Score</v>
          </cell>
          <cell r="Z3051" t="str">
            <v>BUSINESS SERVICES</v>
          </cell>
          <cell r="AA3051" t="str">
            <v>Australia</v>
          </cell>
          <cell r="AB3051" t="str">
            <v>EU1138</v>
          </cell>
          <cell r="AC3051" t="str">
            <v>G10445</v>
          </cell>
          <cell r="AD3051">
            <v>59310</v>
          </cell>
          <cell r="AE3051" t="str">
            <v>Specialty Contract</v>
          </cell>
          <cell r="AF3051" t="str">
            <v>Engineering &amp; Construction</v>
          </cell>
        </row>
        <row r="3052">
          <cell r="T3052">
            <v>209258532</v>
          </cell>
          <cell r="U3052" t="str">
            <v>Origin Energy Limited</v>
          </cell>
          <cell r="V3052">
            <v>195486</v>
          </cell>
          <cell r="W3052" t="str">
            <v>Origin Energy Limited</v>
          </cell>
          <cell r="X3052" t="str">
            <v>Existing Principal</v>
          </cell>
          <cell r="Y3052" t="str">
            <v>Public - Do Not Score</v>
          </cell>
          <cell r="Z3052" t="str">
            <v>OIL, GAS &amp; COAL EXPL/PROD</v>
          </cell>
          <cell r="AA3052" t="str">
            <v>Australia</v>
          </cell>
          <cell r="AB3052" t="str">
            <v>EU1139</v>
          </cell>
          <cell r="AC3052" t="str">
            <v>G13241</v>
          </cell>
          <cell r="AD3052">
            <v>300343</v>
          </cell>
          <cell r="AE3052" t="str">
            <v>Specialty Contract</v>
          </cell>
          <cell r="AF3052" t="str">
            <v>Oil, Gas &amp; Coal Expl/Prod</v>
          </cell>
        </row>
        <row r="3053">
          <cell r="T3053">
            <v>729249032</v>
          </cell>
          <cell r="U3053" t="str">
            <v>United Utilities PLC</v>
          </cell>
          <cell r="V3053">
            <v>195363</v>
          </cell>
          <cell r="W3053" t="str">
            <v>United Utilities Plc</v>
          </cell>
          <cell r="X3053" t="str">
            <v>Existing Principal</v>
          </cell>
          <cell r="Y3053" t="str">
            <v>Public - Do Not Score</v>
          </cell>
          <cell r="Z3053" t="str">
            <v>UTILITIES NEC</v>
          </cell>
          <cell r="AA3053" t="str">
            <v>United Kingdom</v>
          </cell>
          <cell r="AB3053" t="str">
            <v>EU1141</v>
          </cell>
          <cell r="AC3053" t="str">
            <v>G14454</v>
          </cell>
          <cell r="AD3053">
            <v>300345</v>
          </cell>
          <cell r="AE3053" t="str">
            <v>Specialty Contract</v>
          </cell>
        </row>
        <row r="3054">
          <cell r="T3054">
            <v>622060342</v>
          </cell>
          <cell r="U3054" t="str">
            <v>ERM Power Limited</v>
          </cell>
          <cell r="V3054">
            <v>207851</v>
          </cell>
          <cell r="W3054" t="str">
            <v>ERM Power Limited</v>
          </cell>
          <cell r="X3054" t="str">
            <v>Existing Principal</v>
          </cell>
          <cell r="Y3054" t="str">
            <v>Public - Do Not Score</v>
          </cell>
          <cell r="Z3054" t="str">
            <v>UTILITIES, ELECTRIC</v>
          </cell>
          <cell r="AA3054" t="str">
            <v>Australia</v>
          </cell>
          <cell r="AB3054" t="str">
            <v>EU1144</v>
          </cell>
          <cell r="AC3054" t="str">
            <v>W56427</v>
          </cell>
          <cell r="AD3054">
            <v>300376</v>
          </cell>
          <cell r="AE3054" t="str">
            <v>Specialty Contract</v>
          </cell>
        </row>
        <row r="3055">
          <cell r="T3055">
            <v>889288432</v>
          </cell>
          <cell r="U3055" t="str">
            <v>Minrav Holdings Ltd</v>
          </cell>
          <cell r="V3055">
            <v>195513</v>
          </cell>
          <cell r="W3055" t="str">
            <v>Minrav Holdings Ltd</v>
          </cell>
          <cell r="X3055" t="str">
            <v>Existing Principal</v>
          </cell>
          <cell r="Y3055" t="str">
            <v>Public - Do Not Score</v>
          </cell>
          <cell r="Z3055" t="str">
            <v>CONSTRUCTION</v>
          </cell>
          <cell r="AA3055" t="str">
            <v>Israel</v>
          </cell>
          <cell r="AB3055" t="str">
            <v>EU1145</v>
          </cell>
          <cell r="AC3055" t="str">
            <v>W52686</v>
          </cell>
          <cell r="AD3055">
            <v>300377</v>
          </cell>
          <cell r="AE3055" t="str">
            <v>Specialty Contract</v>
          </cell>
          <cell r="AF3055" t="str">
            <v>Engineering &amp; Construction</v>
          </cell>
        </row>
        <row r="3056">
          <cell r="T3056">
            <v>602061042</v>
          </cell>
          <cell r="U3056" t="str">
            <v>Glencore plc</v>
          </cell>
          <cell r="V3056">
            <v>195682</v>
          </cell>
          <cell r="W3056" t="str">
            <v>Glencore plc</v>
          </cell>
          <cell r="X3056" t="str">
            <v>Existing Principal</v>
          </cell>
          <cell r="Y3056" t="str">
            <v>Public - Do Not Score</v>
          </cell>
          <cell r="Z3056" t="str">
            <v>MINING</v>
          </cell>
          <cell r="AA3056" t="str">
            <v>United Kingdom</v>
          </cell>
          <cell r="AB3056" t="str">
            <v>EU1150</v>
          </cell>
          <cell r="AC3056" t="str">
            <v>W57038</v>
          </cell>
          <cell r="AD3056">
            <v>300406</v>
          </cell>
          <cell r="AE3056" t="str">
            <v>Specialty Contract</v>
          </cell>
          <cell r="AF3056" t="str">
            <v>Retail</v>
          </cell>
        </row>
        <row r="3057">
          <cell r="T3057">
            <v>119257832</v>
          </cell>
          <cell r="U3057" t="str">
            <v>Vodafone Group plc</v>
          </cell>
          <cell r="V3057">
            <v>195438</v>
          </cell>
          <cell r="W3057" t="str">
            <v>Vodafone Group plc</v>
          </cell>
          <cell r="X3057" t="str">
            <v>Existing Principal</v>
          </cell>
          <cell r="Y3057" t="str">
            <v>Public - Do Not Score</v>
          </cell>
          <cell r="Z3057" t="str">
            <v>TELEPHONE</v>
          </cell>
          <cell r="AA3057" t="str">
            <v>United Kingdom</v>
          </cell>
          <cell r="AB3057" t="str">
            <v>EU1154</v>
          </cell>
          <cell r="AC3057" t="str">
            <v>G14882</v>
          </cell>
          <cell r="AD3057">
            <v>300397</v>
          </cell>
          <cell r="AE3057" t="str">
            <v>Specialty Contract</v>
          </cell>
          <cell r="AF3057" t="str">
            <v>Telecom Equipment &amp; Utility Services</v>
          </cell>
        </row>
        <row r="3058">
          <cell r="T3058">
            <v>279257332</v>
          </cell>
          <cell r="U3058" t="str">
            <v>Pirelli &amp; C. S.p.A.</v>
          </cell>
          <cell r="V3058">
            <v>195516</v>
          </cell>
          <cell r="W3058" t="str">
            <v>Pirelli &amp; C SpA</v>
          </cell>
          <cell r="X3058" t="str">
            <v>Existing Principal</v>
          </cell>
          <cell r="Y3058" t="str">
            <v>Public - Do Not Score</v>
          </cell>
          <cell r="Z3058" t="str">
            <v>AUTOMOTIVE</v>
          </cell>
          <cell r="AA3058" t="str">
            <v>Italy</v>
          </cell>
          <cell r="AB3058" t="str">
            <v>EU1156</v>
          </cell>
          <cell r="AC3058" t="str">
            <v>G13137</v>
          </cell>
          <cell r="AD3058">
            <v>300472</v>
          </cell>
          <cell r="AE3058" t="str">
            <v>Specialty Contract</v>
          </cell>
          <cell r="AF3058" t="str">
            <v>Machinery &amp; Industrial</v>
          </cell>
        </row>
        <row r="3059">
          <cell r="T3059">
            <v>154571352</v>
          </cell>
          <cell r="U3059" t="str">
            <v>Tecnimont S.p.A</v>
          </cell>
          <cell r="V3059">
            <v>211849</v>
          </cell>
          <cell r="W3059" t="str">
            <v>Maire Tecnimont S.p.A.</v>
          </cell>
          <cell r="X3059" t="str">
            <v>Existing Principal</v>
          </cell>
          <cell r="Y3059" t="str">
            <v>Public - Do Not Score</v>
          </cell>
          <cell r="Z3059" t="str">
            <v>CONSTRUCTION</v>
          </cell>
          <cell r="AA3059" t="str">
            <v>Italy</v>
          </cell>
          <cell r="AB3059" t="str">
            <v>EU1163</v>
          </cell>
          <cell r="AC3059" t="str">
            <v>W44686</v>
          </cell>
          <cell r="AD3059">
            <v>300496</v>
          </cell>
          <cell r="AE3059" t="str">
            <v>Specialty Contract</v>
          </cell>
          <cell r="AF3059" t="str">
            <v>Oil, Gas &amp; Coal Expl/Prod</v>
          </cell>
        </row>
        <row r="3060">
          <cell r="T3060">
            <v>179266532</v>
          </cell>
          <cell r="U3060" t="str">
            <v>Vard Group AS</v>
          </cell>
          <cell r="V3060">
            <v>195836</v>
          </cell>
          <cell r="W3060" t="str">
            <v>Vard Group AS</v>
          </cell>
          <cell r="X3060" t="str">
            <v>Existing Principal</v>
          </cell>
          <cell r="Y3060" t="str">
            <v>Public - Do Not Score</v>
          </cell>
          <cell r="Z3060" t="str">
            <v>TRANSPORTATION EQUIPMENT</v>
          </cell>
          <cell r="AA3060" t="str">
            <v>Norway</v>
          </cell>
          <cell r="AB3060" t="str">
            <v>EU1165</v>
          </cell>
          <cell r="AC3060" t="str">
            <v>W04097</v>
          </cell>
          <cell r="AD3060">
            <v>300498</v>
          </cell>
          <cell r="AE3060" t="str">
            <v>Specialty Contract</v>
          </cell>
        </row>
        <row r="3061">
          <cell r="T3061">
            <v>184567652</v>
          </cell>
          <cell r="U3061" t="str">
            <v>Whitehaven Coal Limited</v>
          </cell>
          <cell r="V3061">
            <v>212229</v>
          </cell>
          <cell r="W3061" t="str">
            <v>Whitehaven Coal Limited</v>
          </cell>
          <cell r="X3061" t="str">
            <v>Existing Principal</v>
          </cell>
          <cell r="Y3061" t="str">
            <v>Public - Do Not Score</v>
          </cell>
          <cell r="Z3061" t="str">
            <v>OIL, GAS &amp; COAL EXPL/PROD</v>
          </cell>
          <cell r="AA3061" t="str">
            <v>Australia</v>
          </cell>
          <cell r="AB3061" t="str">
            <v>EU1179</v>
          </cell>
          <cell r="AC3061" t="str">
            <v>W41567</v>
          </cell>
          <cell r="AD3061">
            <v>300579</v>
          </cell>
          <cell r="AE3061" t="str">
            <v>Specialty Commercial</v>
          </cell>
          <cell r="AF3061" t="str">
            <v>Oil, Gas &amp; Coal Expl/Prod</v>
          </cell>
        </row>
        <row r="3062">
          <cell r="T3062">
            <v>911764142</v>
          </cell>
          <cell r="U3062" t="str">
            <v>Hyundai Mipo Dockyard Co., Ltd.</v>
          </cell>
          <cell r="V3062">
            <v>206838</v>
          </cell>
          <cell r="W3062" t="str">
            <v>Hyundai Mipo Dockyard Co., Ltd.</v>
          </cell>
          <cell r="X3062" t="str">
            <v>Existing Principal</v>
          </cell>
          <cell r="Y3062" t="str">
            <v>Public - Do Not Score</v>
          </cell>
          <cell r="Z3062" t="str">
            <v>TRANSPORTATION EQUIPMENT</v>
          </cell>
          <cell r="AA3062" t="str">
            <v>Korea</v>
          </cell>
          <cell r="AB3062" t="str">
            <v>EU1182</v>
          </cell>
          <cell r="AC3062" t="str">
            <v>W06483</v>
          </cell>
          <cell r="AD3062">
            <v>301005</v>
          </cell>
          <cell r="AE3062" t="str">
            <v>Specialty Contract</v>
          </cell>
        </row>
        <row r="3063">
          <cell r="T3063">
            <v>134569752</v>
          </cell>
          <cell r="U3063" t="str">
            <v>Shikun &amp; Binui Limited</v>
          </cell>
          <cell r="V3063">
            <v>212083</v>
          </cell>
          <cell r="W3063" t="str">
            <v>Shikun &amp; Binui Limited</v>
          </cell>
          <cell r="X3063" t="str">
            <v>Existing Principal</v>
          </cell>
          <cell r="Y3063" t="str">
            <v>Public - Do Not Score</v>
          </cell>
          <cell r="Z3063" t="str">
            <v>CONSTRUCTION</v>
          </cell>
          <cell r="AA3063" t="str">
            <v>Israel</v>
          </cell>
          <cell r="AB3063" t="str">
            <v>EU1213</v>
          </cell>
          <cell r="AC3063" t="str">
            <v>W28633</v>
          </cell>
          <cell r="AD3063">
            <v>149149</v>
          </cell>
          <cell r="AE3063" t="str">
            <v>Specialty Contract</v>
          </cell>
          <cell r="AF3063" t="str">
            <v>Engineering &amp; Construction</v>
          </cell>
        </row>
        <row r="3064">
          <cell r="T3064">
            <v>282058842</v>
          </cell>
          <cell r="U3064" t="str">
            <v>Ansaldo STS USA, Inc</v>
          </cell>
          <cell r="V3064">
            <v>197019</v>
          </cell>
          <cell r="W3064" t="str">
            <v>Hitachi Rail STS SpA</v>
          </cell>
          <cell r="X3064" t="str">
            <v>Existing Principal</v>
          </cell>
          <cell r="Y3064" t="str">
            <v>Public - Do Not Score</v>
          </cell>
          <cell r="Z3064" t="str">
            <v>BUSINESS PRODUCTS WHSL</v>
          </cell>
          <cell r="AA3064" t="str">
            <v>United States</v>
          </cell>
          <cell r="AB3064">
            <v>197019</v>
          </cell>
          <cell r="AC3064" t="str">
            <v>G13488</v>
          </cell>
          <cell r="AD3064">
            <v>188573</v>
          </cell>
          <cell r="AE3064" t="str">
            <v>Specialty Commercial</v>
          </cell>
          <cell r="AF3064" t="str">
            <v>Computer Hardware, Software</v>
          </cell>
        </row>
        <row r="3065">
          <cell r="T3065">
            <v>999862929</v>
          </cell>
          <cell r="U3065" t="str">
            <v>SENDAS DISTRIBUIDORA S/A.</v>
          </cell>
          <cell r="V3065">
            <v>187438</v>
          </cell>
          <cell r="W3065" t="str">
            <v>Grupo Pão de Açucar</v>
          </cell>
          <cell r="X3065" t="str">
            <v>Existing Principal</v>
          </cell>
          <cell r="Y3065" t="str">
            <v>Public - Do Not Score</v>
          </cell>
          <cell r="Z3065" t="str">
            <v>FOOD &amp; BEVERAGE RETL/WHSL</v>
          </cell>
          <cell r="AA3065" t="str">
            <v>Brazil</v>
          </cell>
          <cell r="AB3065" t="str">
            <v>BRZ1124</v>
          </cell>
          <cell r="AC3065" t="str">
            <v>W11932</v>
          </cell>
          <cell r="AD3065">
            <v>301101</v>
          </cell>
          <cell r="AE3065" t="str">
            <v>Specialty Commercial</v>
          </cell>
          <cell r="AF3065" t="str">
            <v>Beverage Industry</v>
          </cell>
        </row>
        <row r="3066">
          <cell r="T3066">
            <v>344567652</v>
          </cell>
          <cell r="U3066" t="str">
            <v>Instone Real Estate Development GmbH</v>
          </cell>
          <cell r="V3066">
            <v>211745</v>
          </cell>
          <cell r="W3066" t="str">
            <v>Instone Real Estate Development GmbH</v>
          </cell>
          <cell r="X3066" t="str">
            <v>Existing Principal</v>
          </cell>
          <cell r="Y3066" t="str">
            <v>Public - Do Not Score</v>
          </cell>
          <cell r="Z3066" t="str">
            <v>CONSTRUCTION</v>
          </cell>
          <cell r="AA3066" t="str">
            <v>Germany</v>
          </cell>
          <cell r="AB3066" t="str">
            <v>EU1229</v>
          </cell>
          <cell r="AC3066" t="str">
            <v>B00164</v>
          </cell>
          <cell r="AD3066">
            <v>301511</v>
          </cell>
          <cell r="AE3066" t="str">
            <v>Specialty Commercial</v>
          </cell>
          <cell r="AF3066" t="str">
            <v>Engineering &amp; Construction</v>
          </cell>
        </row>
        <row r="3067">
          <cell r="T3067">
            <v>391738042</v>
          </cell>
          <cell r="U3067" t="str">
            <v>Amplifon S.p.a.</v>
          </cell>
          <cell r="V3067">
            <v>199753</v>
          </cell>
          <cell r="W3067" t="str">
            <v>Amplifon S.p.a.</v>
          </cell>
          <cell r="X3067" t="str">
            <v>Existing Principal</v>
          </cell>
          <cell r="Y3067" t="str">
            <v>Public - Do Not Score</v>
          </cell>
          <cell r="Z3067" t="str">
            <v>BUSINESS PRODUCTS WHSL</v>
          </cell>
          <cell r="AA3067" t="str">
            <v>Italy</v>
          </cell>
          <cell r="AB3067" t="str">
            <v>ITL1002</v>
          </cell>
          <cell r="AC3067" t="str">
            <v>W26078</v>
          </cell>
          <cell r="AD3067">
            <v>300954</v>
          </cell>
          <cell r="AE3067" t="str">
            <v>Specialty Commercial</v>
          </cell>
        </row>
        <row r="3068">
          <cell r="T3068">
            <v>201872442</v>
          </cell>
          <cell r="U3068" t="str">
            <v>BIOGEN ITALIA S.P.A.</v>
          </cell>
          <cell r="V3068">
            <v>202351</v>
          </cell>
          <cell r="W3068" t="str">
            <v>BIOGEN ITALIA SRL</v>
          </cell>
          <cell r="X3068" t="str">
            <v>Existing Principal</v>
          </cell>
          <cell r="Y3068" t="str">
            <v>Public - Do Not Score</v>
          </cell>
          <cell r="Z3068" t="str">
            <v>PHARMACEUTICALS</v>
          </cell>
          <cell r="AA3068" t="str">
            <v>Italy</v>
          </cell>
          <cell r="AB3068" t="str">
            <v>ITL1010</v>
          </cell>
          <cell r="AC3068">
            <v>449370</v>
          </cell>
          <cell r="AD3068">
            <v>300952</v>
          </cell>
          <cell r="AE3068" t="str">
            <v>Specialty Commercial</v>
          </cell>
        </row>
        <row r="3069">
          <cell r="T3069">
            <v>494571852</v>
          </cell>
          <cell r="U3069" t="str">
            <v>FINCANTIERI SPA</v>
          </cell>
          <cell r="V3069">
            <v>212899</v>
          </cell>
          <cell r="W3069" t="str">
            <v>FINCANTIERI SPA</v>
          </cell>
          <cell r="X3069" t="str">
            <v>Existing Principal</v>
          </cell>
          <cell r="Y3069" t="str">
            <v>Public - Do Not Score</v>
          </cell>
          <cell r="Z3069" t="str">
            <v>BUSINESS PRODUCTS WHSL</v>
          </cell>
          <cell r="AA3069" t="str">
            <v>Italy</v>
          </cell>
          <cell r="AB3069" t="str">
            <v>ITL1175</v>
          </cell>
          <cell r="AC3069" t="str">
            <v>W04097</v>
          </cell>
          <cell r="AD3069">
            <v>301211</v>
          </cell>
          <cell r="AE3069" t="str">
            <v>Specialty Contract</v>
          </cell>
        </row>
        <row r="3070">
          <cell r="T3070">
            <v>549243332</v>
          </cell>
          <cell r="U3070" t="str">
            <v>Grupo Siemens, S.A. de C.V.</v>
          </cell>
          <cell r="V3070">
            <v>194869</v>
          </cell>
          <cell r="W3070" t="str">
            <v>Grupo Siemens, S.A. de C.V.</v>
          </cell>
          <cell r="X3070" t="str">
            <v>Existing Principal</v>
          </cell>
          <cell r="Y3070" t="str">
            <v>Public - Do Not Score</v>
          </cell>
          <cell r="Z3070" t="str">
            <v>MACHINERY &amp; EQUIPMENT</v>
          </cell>
          <cell r="AA3070" t="str">
            <v>Mexico</v>
          </cell>
          <cell r="AB3070" t="str">
            <v>MEX1005</v>
          </cell>
          <cell r="AC3070" t="str">
            <v>G13299</v>
          </cell>
          <cell r="AD3070">
            <v>300191</v>
          </cell>
          <cell r="AE3070" t="str">
            <v>Specialty Commercial</v>
          </cell>
          <cell r="AF3070" t="str">
            <v>Machinery &amp; Industrial</v>
          </cell>
        </row>
        <row r="3071">
          <cell r="T3071">
            <v>856457512</v>
          </cell>
          <cell r="U3071" t="str">
            <v>ALFA, S.A.B. de C.V. y Subsidiarias</v>
          </cell>
          <cell r="V3071">
            <v>188536</v>
          </cell>
          <cell r="W3071" t="str">
            <v>ALFA, S.A.B. de C.V. y Subsidiarias</v>
          </cell>
          <cell r="X3071" t="str">
            <v>Existing Principal</v>
          </cell>
          <cell r="Y3071" t="str">
            <v>Public - Do Not Score</v>
          </cell>
          <cell r="Z3071" t="str">
            <v>OIL REFINING</v>
          </cell>
          <cell r="AA3071" t="str">
            <v>Mexico</v>
          </cell>
          <cell r="AB3071" t="str">
            <v>MEX1006</v>
          </cell>
          <cell r="AC3071" t="str">
            <v>W06988</v>
          </cell>
          <cell r="AD3071">
            <v>300193</v>
          </cell>
          <cell r="AE3071" t="str">
            <v>Specialty Commercial</v>
          </cell>
          <cell r="AF3071" t="str">
            <v>Oil, Gas &amp; Coal Expl/Prod</v>
          </cell>
        </row>
        <row r="3072">
          <cell r="T3072">
            <v>489289732</v>
          </cell>
          <cell r="U3072" t="str">
            <v>Grupo Radio Centreo SAB de CV</v>
          </cell>
          <cell r="V3072">
            <v>197034</v>
          </cell>
          <cell r="W3072" t="str">
            <v>Grupo Radio Centro SAB de CV</v>
          </cell>
          <cell r="X3072" t="str">
            <v>Existing Principal</v>
          </cell>
          <cell r="Y3072" t="str">
            <v>Public - Do Not Score</v>
          </cell>
          <cell r="Z3072" t="str">
            <v>BROADCAST MEDIA</v>
          </cell>
          <cell r="AA3072" t="str">
            <v>Mexico</v>
          </cell>
          <cell r="AB3072" t="str">
            <v>MEX1151</v>
          </cell>
          <cell r="AC3072" t="str">
            <v>W07015</v>
          </cell>
          <cell r="AD3072">
            <v>300513</v>
          </cell>
          <cell r="AE3072" t="str">
            <v>Specialty Commercial</v>
          </cell>
          <cell r="AF3072" t="str">
            <v>Entertainment &amp; Cable</v>
          </cell>
        </row>
        <row r="3073">
          <cell r="T3073">
            <v>671783842</v>
          </cell>
          <cell r="U3073" t="str">
            <v>Abercrombie &amp; Fitch Co.</v>
          </cell>
          <cell r="V3073">
            <v>201502</v>
          </cell>
          <cell r="W3073" t="str">
            <v>Abercrombie &amp; Fitch Co.</v>
          </cell>
          <cell r="X3073" t="str">
            <v>Existing Principal</v>
          </cell>
          <cell r="Y3073" t="str">
            <v>Public - Do Not Score</v>
          </cell>
          <cell r="Z3073" t="str">
            <v>UNASSIGNED</v>
          </cell>
          <cell r="AA3073" t="str">
            <v>United States</v>
          </cell>
          <cell r="AE3073" t="str">
            <v>Core Commercial</v>
          </cell>
          <cell r="AF3073" t="str">
            <v>Retail</v>
          </cell>
        </row>
        <row r="3074">
          <cell r="T3074">
            <v>241067291</v>
          </cell>
          <cell r="U3074" t="str">
            <v>ABM INDUSTRIES INCORPORATED *</v>
          </cell>
          <cell r="V3074">
            <v>100030</v>
          </cell>
          <cell r="W3074" t="str">
            <v>ABM INDUSTRIES INCORPORATED</v>
          </cell>
          <cell r="X3074" t="str">
            <v>Existing Principal</v>
          </cell>
          <cell r="Y3074" t="str">
            <v>Public - Do Not Score</v>
          </cell>
          <cell r="Z3074" t="str">
            <v>BUSINESS SERVICES</v>
          </cell>
          <cell r="AA3074" t="str">
            <v>United States</v>
          </cell>
          <cell r="AB3074" t="str">
            <v>32894 and 100030 and 45257</v>
          </cell>
          <cell r="AD3074" t="str">
            <v>32894 and 100030 and 45257</v>
          </cell>
          <cell r="AE3074" t="str">
            <v>Core Commercial</v>
          </cell>
          <cell r="AF3074" t="str">
            <v>Business Services</v>
          </cell>
        </row>
        <row r="3075">
          <cell r="T3075">
            <v>999941157</v>
          </cell>
          <cell r="U3075" t="str">
            <v>Bombardier Transportation (Global Holding) UK Limited</v>
          </cell>
          <cell r="V3075">
            <v>82128</v>
          </cell>
          <cell r="W3075" t="str">
            <v>Bombardier, Inc.</v>
          </cell>
          <cell r="X3075" t="str">
            <v>Existing Principal</v>
          </cell>
          <cell r="Y3075" t="str">
            <v>Public - Do Not Score</v>
          </cell>
          <cell r="Z3075" t="str">
            <v>AEROSPACE &amp; DEFENSE</v>
          </cell>
          <cell r="AA3075" t="str">
            <v>United Kingdom</v>
          </cell>
          <cell r="AB3075" t="str">
            <v>100789 and 82128</v>
          </cell>
          <cell r="AC3075" t="str">
            <v>C10031</v>
          </cell>
          <cell r="AD3075" t="str">
            <v>100789 and 82128</v>
          </cell>
          <cell r="AE3075" t="str">
            <v>Specialty Commercial</v>
          </cell>
          <cell r="AF3075" t="str">
            <v>Aerospace / Defense</v>
          </cell>
        </row>
        <row r="3076">
          <cell r="T3076">
            <v>11679542</v>
          </cell>
          <cell r="U3076" t="str">
            <v>AGCO CORPORATION</v>
          </cell>
          <cell r="V3076">
            <v>197929</v>
          </cell>
          <cell r="W3076" t="str">
            <v>AGCO CORPORATION</v>
          </cell>
          <cell r="X3076" t="str">
            <v>Existing Principal</v>
          </cell>
          <cell r="Y3076" t="str">
            <v>Public - Do Not Score</v>
          </cell>
          <cell r="Z3076" t="str">
            <v>UNASSIGNED</v>
          </cell>
          <cell r="AA3076" t="str">
            <v>United States</v>
          </cell>
          <cell r="AE3076" t="str">
            <v>Core Commercial</v>
          </cell>
          <cell r="AF3076" t="str">
            <v>Machinery &amp; Industrial</v>
          </cell>
        </row>
        <row r="3077">
          <cell r="T3077">
            <v>999944787</v>
          </cell>
          <cell r="U3077" t="str">
            <v>Metrogas S.A</v>
          </cell>
          <cell r="V3077">
            <v>288219</v>
          </cell>
          <cell r="W3077" t="str">
            <v>Naturgy</v>
          </cell>
          <cell r="X3077" t="str">
            <v>Existing Principal</v>
          </cell>
          <cell r="Y3077" t="str">
            <v>Public - Do Not Score</v>
          </cell>
          <cell r="Z3077" t="str">
            <v>UTILITIES, GAS</v>
          </cell>
          <cell r="AA3077" t="str">
            <v>Chile</v>
          </cell>
          <cell r="AB3077" t="str">
            <v>CHL1336</v>
          </cell>
          <cell r="AC3077" t="str">
            <v>G10713</v>
          </cell>
          <cell r="AD3077">
            <v>288219</v>
          </cell>
          <cell r="AE3077" t="str">
            <v>Specialty Commercial</v>
          </cell>
          <cell r="AF3077" t="str">
            <v>Electric, Gas &amp; Water Utilities</v>
          </cell>
        </row>
        <row r="3078">
          <cell r="T3078">
            <v>321668542</v>
          </cell>
          <cell r="U3078" t="str">
            <v>Alamos Gold Inc</v>
          </cell>
          <cell r="V3078">
            <v>197340</v>
          </cell>
          <cell r="W3078" t="str">
            <v>Alamos Gold Inc</v>
          </cell>
          <cell r="X3078" t="str">
            <v>Existing Principal</v>
          </cell>
          <cell r="Y3078" t="str">
            <v>Public - Do Not Score</v>
          </cell>
          <cell r="Z3078" t="str">
            <v>UNASSIGNED</v>
          </cell>
          <cell r="AA3078" t="str">
            <v>Canada</v>
          </cell>
          <cell r="AE3078" t="str">
            <v>Core Commercial</v>
          </cell>
          <cell r="AF3078" t="str">
            <v>Metals &amp; Mining Industry</v>
          </cell>
        </row>
        <row r="3079">
          <cell r="T3079">
            <v>885063021</v>
          </cell>
          <cell r="U3079" t="str">
            <v>COLAS SA</v>
          </cell>
          <cell r="V3079">
            <v>26545</v>
          </cell>
          <cell r="W3079" t="str">
            <v>Colas, Inc.</v>
          </cell>
          <cell r="X3079" t="str">
            <v>Existing Principal</v>
          </cell>
          <cell r="Y3079" t="str">
            <v>Public - Do Not Score</v>
          </cell>
          <cell r="Z3079" t="str">
            <v>CONSTRUCTION</v>
          </cell>
          <cell r="AA3079" t="str">
            <v>France</v>
          </cell>
          <cell r="AB3079">
            <v>26545</v>
          </cell>
          <cell r="AC3079" t="str">
            <v>G10797</v>
          </cell>
          <cell r="AD3079">
            <v>26545</v>
          </cell>
          <cell r="AE3079" t="str">
            <v>Specialty Contract</v>
          </cell>
          <cell r="AF3079" t="str">
            <v>Engineering &amp; Construction</v>
          </cell>
        </row>
        <row r="3080">
          <cell r="T3080">
            <v>691872542</v>
          </cell>
          <cell r="U3080" t="str">
            <v>Alcoa Corp.</v>
          </cell>
          <cell r="V3080">
            <v>202705</v>
          </cell>
          <cell r="W3080" t="str">
            <v>Alcoa Corp.</v>
          </cell>
          <cell r="X3080" t="str">
            <v>Existing Principal</v>
          </cell>
          <cell r="Y3080" t="str">
            <v>Public - Do Not Score</v>
          </cell>
          <cell r="Z3080" t="str">
            <v>UNASSIGNED</v>
          </cell>
          <cell r="AA3080" t="str">
            <v>United States</v>
          </cell>
          <cell r="AE3080" t="str">
            <v>Core Commercial</v>
          </cell>
          <cell r="AF3080" t="str">
            <v>Metals &amp; Mining Industry</v>
          </cell>
        </row>
        <row r="3081">
          <cell r="T3081">
            <v>749173732</v>
          </cell>
          <cell r="U3081" t="str">
            <v>Alexco Resource Corp</v>
          </cell>
          <cell r="V3081">
            <v>192180</v>
          </cell>
          <cell r="W3081" t="str">
            <v>Alexco Resource Corp</v>
          </cell>
          <cell r="X3081" t="str">
            <v>Existing Principal</v>
          </cell>
          <cell r="Y3081" t="str">
            <v>Public - Do Not Score</v>
          </cell>
          <cell r="Z3081" t="str">
            <v>UNASSIGNED</v>
          </cell>
          <cell r="AA3081" t="str">
            <v>Canada</v>
          </cell>
          <cell r="AE3081" t="str">
            <v>Specialty Commercial</v>
          </cell>
          <cell r="AF3081" t="str">
            <v>Metals &amp; Mining Industry</v>
          </cell>
        </row>
        <row r="3082">
          <cell r="T3082">
            <v>532058542</v>
          </cell>
          <cell r="U3082" t="str">
            <v>Algonquin Power</v>
          </cell>
          <cell r="V3082">
            <v>207704</v>
          </cell>
          <cell r="W3082" t="str">
            <v>Algonquin Power &amp; Utilities Corp.</v>
          </cell>
          <cell r="X3082" t="str">
            <v>Existing Principal</v>
          </cell>
          <cell r="Y3082" t="str">
            <v>Public - Do Not Score</v>
          </cell>
          <cell r="Z3082" t="str">
            <v>UNASSIGNED</v>
          </cell>
          <cell r="AA3082" t="str">
            <v>Canada</v>
          </cell>
          <cell r="AE3082" t="str">
            <v>Specialty Contract</v>
          </cell>
          <cell r="AF3082" t="str">
            <v>Electric, Gas &amp; Water Utilities</v>
          </cell>
        </row>
        <row r="3083">
          <cell r="T3083">
            <v>885468121</v>
          </cell>
          <cell r="U3083" t="str">
            <v>LIXIL Group</v>
          </cell>
          <cell r="V3083">
            <v>32530</v>
          </cell>
          <cell r="W3083" t="str">
            <v>Permasteelisa SpA</v>
          </cell>
          <cell r="X3083" t="str">
            <v>Existing Principal</v>
          </cell>
          <cell r="Y3083" t="str">
            <v>Public - Do Not Score</v>
          </cell>
          <cell r="Z3083" t="str">
            <v>CONSTRUCTION MATERIALS</v>
          </cell>
          <cell r="AA3083" t="str">
            <v>Japan</v>
          </cell>
          <cell r="AB3083">
            <v>32530</v>
          </cell>
          <cell r="AC3083" t="str">
            <v>G11079</v>
          </cell>
          <cell r="AD3083">
            <v>32530</v>
          </cell>
          <cell r="AE3083" t="str">
            <v>Specialty Contract</v>
          </cell>
          <cell r="AF3083" t="str">
            <v>Building Materials</v>
          </cell>
        </row>
        <row r="3084">
          <cell r="T3084">
            <v>252103742</v>
          </cell>
          <cell r="U3084" t="str">
            <v>Allstate Insurance Company</v>
          </cell>
          <cell r="V3084">
            <v>207150</v>
          </cell>
          <cell r="W3084" t="str">
            <v>Allstate Insurance Company</v>
          </cell>
          <cell r="X3084" t="str">
            <v>Existing Principal</v>
          </cell>
          <cell r="Y3084" t="str">
            <v>Public - Do Not Score</v>
          </cell>
          <cell r="Z3084" t="str">
            <v>Core Commercial - (Corporate) or (Individual, Estate, Probate)</v>
          </cell>
          <cell r="AA3084" t="str">
            <v>United States</v>
          </cell>
          <cell r="AB3084">
            <v>207150</v>
          </cell>
          <cell r="AE3084" t="str">
            <v>Core Commercial</v>
          </cell>
        </row>
        <row r="3085">
          <cell r="T3085">
            <v>591718142</v>
          </cell>
          <cell r="U3085" t="str">
            <v>ALPARGATAS S.A</v>
          </cell>
          <cell r="V3085">
            <v>199240</v>
          </cell>
          <cell r="W3085" t="str">
            <v>ALPARGATAS S.A</v>
          </cell>
          <cell r="X3085" t="str">
            <v>Existing Principal</v>
          </cell>
          <cell r="Y3085" t="str">
            <v>Public - Do Not Score</v>
          </cell>
          <cell r="Z3085" t="str">
            <v>UNASSIGNED</v>
          </cell>
          <cell r="AA3085" t="str">
            <v>Brazil</v>
          </cell>
          <cell r="AE3085" t="str">
            <v>Specialty Commercial</v>
          </cell>
          <cell r="AF3085" t="str">
            <v>Retail</v>
          </cell>
        </row>
        <row r="3086">
          <cell r="T3086">
            <v>221970142</v>
          </cell>
          <cell r="U3086" t="str">
            <v>Alsea, S.A.B. de C.V.</v>
          </cell>
          <cell r="V3086">
            <v>204869</v>
          </cell>
          <cell r="W3086" t="str">
            <v>Alsea, S.A.B. de C.V.</v>
          </cell>
          <cell r="X3086" t="str">
            <v>Existing Principal</v>
          </cell>
          <cell r="Y3086" t="str">
            <v>Public - Do Not Score</v>
          </cell>
          <cell r="Z3086" t="str">
            <v>UNASSIGNED</v>
          </cell>
          <cell r="AA3086" t="str">
            <v>Mexico</v>
          </cell>
          <cell r="AE3086" t="str">
            <v>Specialty Commercial</v>
          </cell>
          <cell r="AF3086" t="str">
            <v>Food Processing &amp; Distribution</v>
          </cell>
        </row>
        <row r="3087">
          <cell r="T3087">
            <v>621680342</v>
          </cell>
          <cell r="U3087" t="str">
            <v>Altos Hornos de Mexico S.A.B. de C.V.</v>
          </cell>
          <cell r="V3087">
            <v>198205</v>
          </cell>
          <cell r="W3087" t="str">
            <v>Altos Hornos de Mexico S.A.B. de C.V.</v>
          </cell>
          <cell r="X3087" t="str">
            <v>Existing Principal</v>
          </cell>
          <cell r="Y3087" t="str">
            <v>Public - Do Not Score</v>
          </cell>
          <cell r="Z3087" t="str">
            <v>UNASSIGNED</v>
          </cell>
          <cell r="AA3087" t="str">
            <v>Mexico</v>
          </cell>
          <cell r="AE3087" t="str">
            <v>Specialty Commercial</v>
          </cell>
          <cell r="AF3087" t="str">
            <v>Steel &amp; Metals Manufacturing</v>
          </cell>
        </row>
        <row r="3088">
          <cell r="T3088">
            <v>733896211</v>
          </cell>
          <cell r="U3088" t="str">
            <v>American Realty Investors, Inc</v>
          </cell>
          <cell r="V3088">
            <v>151789</v>
          </cell>
          <cell r="W3088" t="str">
            <v>American Realty Investors, Inc</v>
          </cell>
          <cell r="X3088" t="str">
            <v>Existing Principal</v>
          </cell>
          <cell r="Y3088" t="str">
            <v>Public - Do Not Score</v>
          </cell>
          <cell r="Z3088" t="str">
            <v>UNASSIGNED</v>
          </cell>
          <cell r="AA3088" t="str">
            <v>United States</v>
          </cell>
          <cell r="AE3088" t="str">
            <v>Core Commercial</v>
          </cell>
          <cell r="AF3088" t="str">
            <v>Real Estate &amp; REITs</v>
          </cell>
        </row>
        <row r="3089">
          <cell r="T3089">
            <v>11679542</v>
          </cell>
          <cell r="U3089" t="str">
            <v>AGCO CORPORATION</v>
          </cell>
          <cell r="V3089">
            <v>197929</v>
          </cell>
          <cell r="W3089" t="str">
            <v>AGCO CORPORATION</v>
          </cell>
          <cell r="X3089" t="str">
            <v>Existing Principal</v>
          </cell>
          <cell r="Y3089" t="str">
            <v>Public - Do Not Score</v>
          </cell>
          <cell r="Z3089" t="str">
            <v>UNASSIGNED</v>
          </cell>
          <cell r="AA3089" t="str">
            <v>United States</v>
          </cell>
          <cell r="AE3089" t="str">
            <v>Core Commercial</v>
          </cell>
          <cell r="AF3089" t="str">
            <v>Machinery &amp; Industrial</v>
          </cell>
        </row>
        <row r="3090">
          <cell r="T3090">
            <v>733896211</v>
          </cell>
          <cell r="U3090" t="str">
            <v>American Realty Investors, Inc</v>
          </cell>
          <cell r="V3090">
            <v>151789</v>
          </cell>
          <cell r="W3090" t="str">
            <v>American Realty Investors, Inc</v>
          </cell>
          <cell r="X3090" t="str">
            <v>Existing Principal</v>
          </cell>
          <cell r="Y3090" t="str">
            <v>Public - Do Not Score</v>
          </cell>
          <cell r="Z3090" t="str">
            <v>UNASSIGNED</v>
          </cell>
          <cell r="AA3090" t="str">
            <v>United States</v>
          </cell>
          <cell r="AE3090" t="str">
            <v>Core Commercial</v>
          </cell>
          <cell r="AF3090" t="str">
            <v>Real Estate &amp; REITs</v>
          </cell>
        </row>
        <row r="3091">
          <cell r="T3091">
            <v>733896211</v>
          </cell>
          <cell r="U3091" t="str">
            <v>American Realty Investors, Inc</v>
          </cell>
          <cell r="V3091">
            <v>151789</v>
          </cell>
          <cell r="W3091" t="str">
            <v>American Realty Investors, Inc</v>
          </cell>
          <cell r="X3091" t="str">
            <v>Existing Principal</v>
          </cell>
          <cell r="Y3091" t="str">
            <v>Public - Do Not Score</v>
          </cell>
          <cell r="Z3091" t="str">
            <v>UNASSIGNED</v>
          </cell>
          <cell r="AA3091" t="str">
            <v>United States</v>
          </cell>
          <cell r="AE3091" t="str">
            <v>Core Commercial</v>
          </cell>
          <cell r="AF3091" t="str">
            <v>Real Estate &amp; REITs</v>
          </cell>
        </row>
        <row r="3092">
          <cell r="T3092">
            <v>733896211</v>
          </cell>
          <cell r="U3092" t="str">
            <v>American Realty Investors, Inc</v>
          </cell>
          <cell r="V3092">
            <v>151789</v>
          </cell>
          <cell r="W3092" t="str">
            <v>American Realty Investors, Inc</v>
          </cell>
          <cell r="X3092" t="str">
            <v>Existing Principal</v>
          </cell>
          <cell r="Y3092" t="str">
            <v>Public - Do Not Score</v>
          </cell>
          <cell r="Z3092" t="str">
            <v>UNASSIGNED</v>
          </cell>
          <cell r="AA3092" t="str">
            <v>United States</v>
          </cell>
          <cell r="AE3092" t="str">
            <v>Core Commercial</v>
          </cell>
          <cell r="AF3092" t="str">
            <v>Real Estate &amp; REITs</v>
          </cell>
        </row>
        <row r="3093">
          <cell r="T3093">
            <v>852061242</v>
          </cell>
          <cell r="U3093" t="str">
            <v>Amplify Energy Corp.</v>
          </cell>
          <cell r="V3093">
            <v>208198</v>
          </cell>
          <cell r="W3093" t="str">
            <v>Amplify Energy Corp.</v>
          </cell>
          <cell r="X3093" t="str">
            <v>Existing Principal</v>
          </cell>
          <cell r="Y3093" t="str">
            <v>Public - Do Not Score</v>
          </cell>
          <cell r="Z3093" t="str">
            <v>UNASSIGNED</v>
          </cell>
          <cell r="AA3093" t="str">
            <v>United States</v>
          </cell>
          <cell r="AE3093" t="str">
            <v>Core Commercial</v>
          </cell>
          <cell r="AF3093" t="str">
            <v>Oil, Gas &amp; Coal Expl/Prod</v>
          </cell>
        </row>
        <row r="3094">
          <cell r="T3094">
            <v>295360621</v>
          </cell>
          <cell r="U3094" t="str">
            <v>ANDRITZ</v>
          </cell>
          <cell r="V3094">
            <v>105893</v>
          </cell>
          <cell r="W3094" t="str">
            <v>ANDRITZ</v>
          </cell>
          <cell r="X3094" t="str">
            <v>Existing Principal</v>
          </cell>
          <cell r="Y3094" t="str">
            <v>Public - Do Not Score</v>
          </cell>
          <cell r="Z3094" t="str">
            <v>MACHINERY &amp; EQUIPMENT</v>
          </cell>
          <cell r="AA3094" t="str">
            <v>Austria</v>
          </cell>
          <cell r="AB3094">
            <v>105893</v>
          </cell>
          <cell r="AC3094" t="str">
            <v>W27663</v>
          </cell>
          <cell r="AD3094">
            <v>105893</v>
          </cell>
          <cell r="AE3094" t="str">
            <v>Specialty Contract</v>
          </cell>
          <cell r="AF3094" t="str">
            <v>Machinery &amp; Industrial</v>
          </cell>
        </row>
        <row r="3095">
          <cell r="T3095">
            <v>262059842</v>
          </cell>
          <cell r="U3095" t="str">
            <v>AquaVenture Holdings</v>
          </cell>
          <cell r="V3095">
            <v>207231</v>
          </cell>
          <cell r="W3095" t="str">
            <v>AquaVenture Holdings</v>
          </cell>
          <cell r="X3095" t="str">
            <v>Existing Principal</v>
          </cell>
          <cell r="Y3095" t="str">
            <v>Public - Do Not Score</v>
          </cell>
          <cell r="Z3095" t="str">
            <v>UNASSIGNED</v>
          </cell>
          <cell r="AA3095" t="str">
            <v>United States</v>
          </cell>
          <cell r="AE3095" t="str">
            <v>Core Commercial</v>
          </cell>
          <cell r="AF3095" t="str">
            <v>Electric, Gas &amp; Water Utilities</v>
          </cell>
        </row>
        <row r="3096">
          <cell r="T3096">
            <v>936417612</v>
          </cell>
          <cell r="U3096" t="str">
            <v>Indra Sistemas, S.A.</v>
          </cell>
          <cell r="V3096">
            <v>74630</v>
          </cell>
          <cell r="W3096" t="str">
            <v>Indra Sistemas, S.A.</v>
          </cell>
          <cell r="X3096" t="str">
            <v>Existing Principal</v>
          </cell>
          <cell r="Y3096" t="str">
            <v>Public - Do Not Score</v>
          </cell>
          <cell r="Z3096" t="str">
            <v/>
          </cell>
          <cell r="AA3096" t="str">
            <v>Spain</v>
          </cell>
          <cell r="AB3096">
            <v>74630</v>
          </cell>
          <cell r="AE3096" t="str">
            <v>Specialty Contract</v>
          </cell>
        </row>
        <row r="3097">
          <cell r="T3097">
            <v>321663942</v>
          </cell>
          <cell r="U3097" t="str">
            <v>Archer Daniels Midland (ADM)</v>
          </cell>
          <cell r="V3097">
            <v>197339</v>
          </cell>
          <cell r="W3097" t="str">
            <v>Archer Daniels Midland (ADM)</v>
          </cell>
          <cell r="X3097" t="str">
            <v>Existing Principal</v>
          </cell>
          <cell r="Y3097" t="str">
            <v>Public - Do Not Score</v>
          </cell>
          <cell r="Z3097" t="str">
            <v>UNASSIGNED</v>
          </cell>
          <cell r="AA3097" t="str">
            <v>United States</v>
          </cell>
          <cell r="AE3097" t="str">
            <v>Specialty Commercial</v>
          </cell>
          <cell r="AF3097" t="str">
            <v>Food Processing &amp; Distribution</v>
          </cell>
        </row>
        <row r="3098">
          <cell r="T3098">
            <v>986386112</v>
          </cell>
          <cell r="U3098" t="str">
            <v>Orascom Construction Industries, N.V.</v>
          </cell>
          <cell r="V3098">
            <v>121152</v>
          </cell>
          <cell r="W3098" t="str">
            <v>Orascom Construction Limited</v>
          </cell>
          <cell r="X3098" t="str">
            <v>Existing Principal</v>
          </cell>
          <cell r="Y3098" t="str">
            <v>Public - Do Not Score</v>
          </cell>
          <cell r="Z3098" t="str">
            <v>CHEMICALS</v>
          </cell>
          <cell r="AA3098" t="str">
            <v>United Arab Emirates</v>
          </cell>
          <cell r="AB3098">
            <v>121152</v>
          </cell>
          <cell r="AC3098" t="str">
            <v>W60515</v>
          </cell>
          <cell r="AD3098">
            <v>121152</v>
          </cell>
          <cell r="AE3098" t="str">
            <v>Specialty Contract</v>
          </cell>
          <cell r="AF3098" t="str">
            <v>Chemical Industry</v>
          </cell>
        </row>
        <row r="3099">
          <cell r="T3099">
            <v>983785511</v>
          </cell>
          <cell r="U3099" t="str">
            <v>Abengoa, S.A.</v>
          </cell>
          <cell r="V3099">
            <v>159910</v>
          </cell>
          <cell r="W3099" t="str">
            <v>Abengoa, S.A.</v>
          </cell>
          <cell r="X3099" t="str">
            <v>Existing Principal</v>
          </cell>
          <cell r="Y3099" t="str">
            <v>Public - Do Not Score</v>
          </cell>
          <cell r="Z3099" t="str">
            <v>CONSTRUCTION</v>
          </cell>
          <cell r="AA3099" t="str">
            <v>Spain</v>
          </cell>
          <cell r="AB3099">
            <v>159910</v>
          </cell>
          <cell r="AC3099" t="str">
            <v>W12515</v>
          </cell>
          <cell r="AD3099">
            <v>159910</v>
          </cell>
          <cell r="AE3099" t="str">
            <v>Specialty Contract</v>
          </cell>
        </row>
        <row r="3100">
          <cell r="T3100">
            <v>49286232</v>
          </cell>
          <cell r="U3100" t="str">
            <v>Arconic Inc.</v>
          </cell>
          <cell r="V3100">
            <v>196547</v>
          </cell>
          <cell r="W3100" t="str">
            <v>Arconic Inc.</v>
          </cell>
          <cell r="X3100" t="str">
            <v>Existing Principal</v>
          </cell>
          <cell r="Y3100" t="str">
            <v>Public - Do Not Score</v>
          </cell>
          <cell r="Z3100" t="str">
            <v>UNASSIGNED</v>
          </cell>
          <cell r="AA3100" t="str">
            <v>United States</v>
          </cell>
          <cell r="AE3100" t="str">
            <v>Core Commercial</v>
          </cell>
          <cell r="AF3100" t="str">
            <v>Steel &amp; Metals Manufacturing</v>
          </cell>
        </row>
        <row r="3101">
          <cell r="T3101">
            <v>251843842</v>
          </cell>
          <cell r="U3101" t="str">
            <v>Ascot Resources Ltd.</v>
          </cell>
          <cell r="V3101">
            <v>201804</v>
          </cell>
          <cell r="W3101" t="str">
            <v>Ascot Resources Ltd.</v>
          </cell>
          <cell r="X3101" t="str">
            <v>Existing Principal</v>
          </cell>
          <cell r="Y3101" t="str">
            <v>Public - Do Not Score</v>
          </cell>
          <cell r="Z3101" t="str">
            <v>UNASSIGNED</v>
          </cell>
          <cell r="AA3101" t="str">
            <v>Canada</v>
          </cell>
          <cell r="AE3101" t="str">
            <v>Core Commercial</v>
          </cell>
          <cell r="AF3101" t="str">
            <v>Metals &amp; Mining Industry</v>
          </cell>
        </row>
        <row r="3102">
          <cell r="T3102">
            <v>889134232</v>
          </cell>
          <cell r="U3102" t="str">
            <v>Atacad o S.A.</v>
          </cell>
          <cell r="V3102">
            <v>190111</v>
          </cell>
          <cell r="W3102" t="str">
            <v>Atacad o S.A.</v>
          </cell>
          <cell r="X3102" t="str">
            <v>Existing Principal</v>
          </cell>
          <cell r="Y3102" t="str">
            <v>Public - Do Not Score</v>
          </cell>
          <cell r="Z3102" t="str">
            <v>UNASSIGNED</v>
          </cell>
          <cell r="AA3102" t="str">
            <v>Brazil</v>
          </cell>
          <cell r="AE3102" t="str">
            <v>Specialty Commercial</v>
          </cell>
          <cell r="AF3102" t="str">
            <v>Retail</v>
          </cell>
        </row>
        <row r="3103">
          <cell r="T3103">
            <v>839234332</v>
          </cell>
          <cell r="U3103" t="str">
            <v>Athene Holdings</v>
          </cell>
          <cell r="V3103">
            <v>194633</v>
          </cell>
          <cell r="W3103" t="str">
            <v>Athene Holdings, Ltd.</v>
          </cell>
          <cell r="X3103" t="str">
            <v>Existing Principal</v>
          </cell>
          <cell r="Y3103" t="str">
            <v>Public - Do Not Score</v>
          </cell>
          <cell r="Z3103" t="str">
            <v>UNASSIGNED</v>
          </cell>
          <cell r="AA3103" t="str">
            <v>United States</v>
          </cell>
          <cell r="AE3103" t="str">
            <v>Core Commercial</v>
          </cell>
          <cell r="AF3103" t="str">
            <v>Insurance &amp; Financial Services</v>
          </cell>
        </row>
        <row r="3104">
          <cell r="T3104">
            <v>596459012</v>
          </cell>
          <cell r="U3104" t="str">
            <v>Doosan Corporation</v>
          </cell>
          <cell r="V3104">
            <v>185997</v>
          </cell>
          <cell r="W3104" t="str">
            <v>Doosan Corporation</v>
          </cell>
          <cell r="X3104" t="str">
            <v>Existing Principal</v>
          </cell>
          <cell r="Y3104" t="str">
            <v>Public - Do Not Score</v>
          </cell>
          <cell r="Z3104" t="str">
            <v>ELECTRONIC EQUIPMENT</v>
          </cell>
          <cell r="AA3104" t="str">
            <v>Korea</v>
          </cell>
          <cell r="AB3104">
            <v>185997</v>
          </cell>
          <cell r="AC3104" t="str">
            <v>W06535</v>
          </cell>
          <cell r="AD3104">
            <v>185997</v>
          </cell>
          <cell r="AE3104" t="str">
            <v>Specialty Contract</v>
          </cell>
        </row>
        <row r="3105">
          <cell r="T3105">
            <v>642018542</v>
          </cell>
          <cell r="U3105" t="str">
            <v>BANCO SANTANDER (MEXICO) S.A., INSTITUCION DE BANCA MULTIPLE, GRUPO FINANCIERO SANTANDER MEXICO</v>
          </cell>
          <cell r="V3105">
            <v>206530</v>
          </cell>
          <cell r="W3105" t="str">
            <v>BANCO SANTANDER (MEXICO) S.A., INSTITUCION DE BANCA MULTIPLE, GRUPO FINANCIERO SANTANDER MEXICO</v>
          </cell>
          <cell r="X3105" t="str">
            <v>Existing Principal</v>
          </cell>
          <cell r="Y3105" t="str">
            <v>Public - Do Not Score</v>
          </cell>
          <cell r="Z3105" t="str">
            <v>UNASSIGNED</v>
          </cell>
          <cell r="AA3105" t="str">
            <v>Mexico</v>
          </cell>
          <cell r="AE3105" t="str">
            <v>Specialty Commercial</v>
          </cell>
          <cell r="AF3105" t="str">
            <v>Insurance &amp; Financial Services</v>
          </cell>
        </row>
        <row r="3106">
          <cell r="T3106">
            <v>19172432</v>
          </cell>
          <cell r="U3106" t="str">
            <v>Bayer S.A.</v>
          </cell>
          <cell r="V3106">
            <v>191843</v>
          </cell>
          <cell r="W3106" t="str">
            <v>Bayer S.A.</v>
          </cell>
          <cell r="X3106" t="str">
            <v>Existing Principal</v>
          </cell>
          <cell r="Y3106" t="str">
            <v>Public - Do Not Score</v>
          </cell>
          <cell r="Z3106" t="str">
            <v>UNASSIGNED</v>
          </cell>
          <cell r="AA3106" t="str">
            <v>Peru</v>
          </cell>
          <cell r="AE3106" t="str">
            <v>Specialty Commercial</v>
          </cell>
          <cell r="AF3106" t="str">
            <v>Drug &amp; Pharmacy Services</v>
          </cell>
        </row>
        <row r="3107">
          <cell r="T3107">
            <v>369185532</v>
          </cell>
          <cell r="U3107" t="str">
            <v>BCE INC.</v>
          </cell>
          <cell r="V3107">
            <v>192620</v>
          </cell>
          <cell r="W3107" t="str">
            <v>BCE INC.</v>
          </cell>
          <cell r="X3107" t="str">
            <v>Existing Principal</v>
          </cell>
          <cell r="Y3107" t="str">
            <v>Public - Do Not Score</v>
          </cell>
          <cell r="Z3107" t="str">
            <v>TELEPHONE</v>
          </cell>
          <cell r="AA3107" t="str">
            <v>Canada</v>
          </cell>
          <cell r="AE3107" t="str">
            <v>Specialty Commercial</v>
          </cell>
          <cell r="AF3107" t="str">
            <v>Telecom Equipment &amp; Utility Services</v>
          </cell>
        </row>
        <row r="3108">
          <cell r="T3108">
            <v>462057542</v>
          </cell>
          <cell r="U3108" t="str">
            <v>Berry Global Group, Inc.</v>
          </cell>
          <cell r="V3108">
            <v>207585</v>
          </cell>
          <cell r="W3108" t="str">
            <v>Berry Global Group, Inc.</v>
          </cell>
          <cell r="X3108" t="str">
            <v>Existing Principal</v>
          </cell>
          <cell r="Y3108" t="str">
            <v>Public - Do Not Score</v>
          </cell>
          <cell r="Z3108" t="str">
            <v>UNASSIGNED</v>
          </cell>
          <cell r="AA3108" t="str">
            <v>United States</v>
          </cell>
          <cell r="AE3108" t="str">
            <v>Core Commercial</v>
          </cell>
          <cell r="AF3108" t="str">
            <v>Chemical Industry</v>
          </cell>
        </row>
        <row r="3109">
          <cell r="T3109">
            <v>412064042</v>
          </cell>
          <cell r="U3109" t="str">
            <v>BMC Stock Holdings, Inc</v>
          </cell>
          <cell r="V3109">
            <v>207526</v>
          </cell>
          <cell r="W3109" t="str">
            <v>BMC Stock Holdings, Inc</v>
          </cell>
          <cell r="X3109" t="str">
            <v>Existing Principal</v>
          </cell>
          <cell r="Y3109" t="str">
            <v>Public - Do Not Score</v>
          </cell>
          <cell r="Z3109" t="str">
            <v>UNASSIGNED</v>
          </cell>
          <cell r="AA3109" t="str">
            <v>United States</v>
          </cell>
          <cell r="AE3109" t="str">
            <v>Core Commercial</v>
          </cell>
          <cell r="AF3109" t="str">
            <v>Building Materials</v>
          </cell>
        </row>
        <row r="3110">
          <cell r="T3110">
            <v>496552012</v>
          </cell>
          <cell r="U3110" t="str">
            <v>BNP Paribas SA</v>
          </cell>
          <cell r="V3110">
            <v>189682</v>
          </cell>
          <cell r="W3110" t="str">
            <v>BNP Paribas SA</v>
          </cell>
          <cell r="X3110" t="str">
            <v>Existing Principal</v>
          </cell>
          <cell r="Y3110" t="str">
            <v>Public - Do Not Score</v>
          </cell>
          <cell r="Z3110" t="str">
            <v>UNASSIGNED</v>
          </cell>
          <cell r="AA3110" t="str">
            <v>France</v>
          </cell>
          <cell r="AE3110" t="str">
            <v>Specialty Commercial</v>
          </cell>
          <cell r="AF3110" t="str">
            <v>Insurance &amp; Financial Services</v>
          </cell>
        </row>
        <row r="3111">
          <cell r="T3111">
            <v>715577221</v>
          </cell>
          <cell r="U3111" t="str">
            <v>Boart Longyear</v>
          </cell>
          <cell r="V3111">
            <v>174930</v>
          </cell>
          <cell r="W3111" t="str">
            <v>Boart Longyear</v>
          </cell>
          <cell r="X3111" t="str">
            <v>Existing Principal</v>
          </cell>
          <cell r="Y3111" t="str">
            <v>Public - Do Not Score</v>
          </cell>
          <cell r="Z3111" t="str">
            <v>UNASSIGNED</v>
          </cell>
          <cell r="AA3111" t="str">
            <v>Australia</v>
          </cell>
          <cell r="AE3111" t="str">
            <v>Core Commercial</v>
          </cell>
          <cell r="AF3111" t="str">
            <v>Machinery &amp; Industrial</v>
          </cell>
        </row>
        <row r="3112">
          <cell r="T3112">
            <v>335524121</v>
          </cell>
          <cell r="U3112" t="str">
            <v>Doosan Hydro Technology LLC</v>
          </cell>
          <cell r="V3112">
            <v>42968</v>
          </cell>
          <cell r="W3112" t="str">
            <v>Doosan Heavy Industries and Construction Co., Ltd.</v>
          </cell>
          <cell r="X3112" t="str">
            <v>Existing Principal</v>
          </cell>
          <cell r="Y3112" t="str">
            <v>Public - Do Not Score</v>
          </cell>
          <cell r="Z3112" t="str">
            <v>CONSTRUCTION MATERIALS</v>
          </cell>
          <cell r="AA3112" t="str">
            <v>United States</v>
          </cell>
          <cell r="AB3112" t="str">
            <v>42968 and 64452</v>
          </cell>
          <cell r="AC3112" t="str">
            <v>W27414</v>
          </cell>
          <cell r="AD3112" t="str">
            <v>42968 and 64452</v>
          </cell>
          <cell r="AE3112" t="str">
            <v>Specialty Contract</v>
          </cell>
          <cell r="AF3112" t="str">
            <v>Building Materials</v>
          </cell>
        </row>
        <row r="3113">
          <cell r="T3113">
            <v>771820042</v>
          </cell>
          <cell r="U3113" t="str">
            <v>BRADESPAR S.A</v>
          </cell>
          <cell r="V3113">
            <v>202145</v>
          </cell>
          <cell r="W3113" t="str">
            <v>BRADESPAR S.A</v>
          </cell>
          <cell r="X3113" t="str">
            <v>Existing Principal</v>
          </cell>
          <cell r="Y3113" t="str">
            <v>Public - Do Not Score</v>
          </cell>
          <cell r="Z3113" t="str">
            <v>UNASSIGNED</v>
          </cell>
          <cell r="AA3113" t="str">
            <v>Brazil</v>
          </cell>
          <cell r="AE3113" t="str">
            <v>Specialty Commercial</v>
          </cell>
          <cell r="AF3113" t="str">
            <v>Insurance &amp; Financial Services</v>
          </cell>
        </row>
        <row r="3114">
          <cell r="T3114">
            <v>411717142</v>
          </cell>
          <cell r="U3114" t="str">
            <v>Braskem S.A.</v>
          </cell>
          <cell r="V3114">
            <v>199128</v>
          </cell>
          <cell r="W3114" t="str">
            <v>Braskem Idesa</v>
          </cell>
          <cell r="X3114" t="str">
            <v>Existing Principal</v>
          </cell>
          <cell r="Y3114" t="str">
            <v>Public - Do Not Score</v>
          </cell>
          <cell r="Z3114" t="str">
            <v>UNASSIGNED</v>
          </cell>
          <cell r="AA3114" t="str">
            <v>Brazil</v>
          </cell>
          <cell r="AE3114" t="str">
            <v>Specialty Commercial</v>
          </cell>
          <cell r="AF3114" t="str">
            <v>Chemical Industry</v>
          </cell>
        </row>
        <row r="3115">
          <cell r="T3115">
            <v>11683342</v>
          </cell>
          <cell r="U3115" t="str">
            <v>BRISTOL-MYERS SQUIBB COMPANY</v>
          </cell>
          <cell r="V3115">
            <v>197934</v>
          </cell>
          <cell r="W3115" t="str">
            <v>BRISTOL-MYERS SQUIBB COMPANY</v>
          </cell>
          <cell r="X3115" t="str">
            <v>Existing Principal</v>
          </cell>
          <cell r="Y3115" t="str">
            <v>Public - Do Not Score</v>
          </cell>
          <cell r="Z3115" t="str">
            <v>UNASSIGNED</v>
          </cell>
          <cell r="AA3115" t="str">
            <v>United States</v>
          </cell>
          <cell r="AE3115" t="str">
            <v>Core Commercial</v>
          </cell>
          <cell r="AF3115" t="str">
            <v>Drug &amp; Pharmacy Services</v>
          </cell>
        </row>
        <row r="3116">
          <cell r="T3116">
            <v>59251032</v>
          </cell>
          <cell r="U3116" t="str">
            <v>Brunswick Corporation</v>
          </cell>
          <cell r="V3116">
            <v>195059</v>
          </cell>
          <cell r="W3116" t="str">
            <v>Brunswick Corporation</v>
          </cell>
          <cell r="X3116" t="str">
            <v>Existing Principal</v>
          </cell>
          <cell r="Y3116" t="str">
            <v>Public - Do Not Score</v>
          </cell>
          <cell r="Z3116" t="str">
            <v>UNASSIGNED</v>
          </cell>
          <cell r="AA3116" t="str">
            <v>United States</v>
          </cell>
          <cell r="AE3116" t="str">
            <v>Core Commercial</v>
          </cell>
          <cell r="AF3116" t="str">
            <v>Retail</v>
          </cell>
        </row>
        <row r="3117">
          <cell r="T3117">
            <v>35280321</v>
          </cell>
          <cell r="U3117" t="str">
            <v>ACS Actividades de Construccion y Servicios S.A.</v>
          </cell>
          <cell r="V3117">
            <v>72797</v>
          </cell>
          <cell r="W3117" t="str">
            <v>Dragados, S.A.</v>
          </cell>
          <cell r="X3117" t="str">
            <v>Existing Principal</v>
          </cell>
          <cell r="Y3117" t="str">
            <v>Public - Do Not Score</v>
          </cell>
          <cell r="Z3117" t="str">
            <v>CONSTRUCTION</v>
          </cell>
          <cell r="AA3117" t="str">
            <v>Spain</v>
          </cell>
          <cell r="AB3117" t="str">
            <v>72797 and 100665</v>
          </cell>
          <cell r="AC3117" t="str">
            <v>G18503</v>
          </cell>
          <cell r="AD3117" t="str">
            <v>72797 and 100665</v>
          </cell>
          <cell r="AE3117" t="str">
            <v>Specialty Contract</v>
          </cell>
          <cell r="AF3117" t="str">
            <v>Engineering &amp; Construction</v>
          </cell>
        </row>
        <row r="3118">
          <cell r="T3118">
            <v>646405112</v>
          </cell>
          <cell r="U3118" t="str">
            <v>Murray &amp; Roberts Holdings Limited (South Africa - Top Co.)</v>
          </cell>
          <cell r="V3118">
            <v>183694</v>
          </cell>
          <cell r="W3118" t="str">
            <v>Cementation Canada Inc.</v>
          </cell>
          <cell r="X3118" t="str">
            <v>Existing Principal</v>
          </cell>
          <cell r="Y3118" t="str">
            <v>Public - Do Not Score</v>
          </cell>
          <cell r="Z3118" t="str">
            <v>CONSTRUCTION</v>
          </cell>
          <cell r="AA3118" t="str">
            <v>South Africa</v>
          </cell>
          <cell r="AB3118" t="str">
            <v>CAN1055</v>
          </cell>
          <cell r="AC3118" t="str">
            <v>None - Private</v>
          </cell>
          <cell r="AD3118">
            <v>300315</v>
          </cell>
          <cell r="AE3118" t="str">
            <v>Specialty Contract</v>
          </cell>
        </row>
        <row r="3119">
          <cell r="T3119">
            <v>209155432</v>
          </cell>
          <cell r="U3119" t="str">
            <v>Cameco Corporation</v>
          </cell>
          <cell r="V3119">
            <v>190701</v>
          </cell>
          <cell r="W3119" t="str">
            <v>Cameco Corporation</v>
          </cell>
          <cell r="X3119" t="str">
            <v>Existing Principal</v>
          </cell>
          <cell r="Y3119" t="str">
            <v>Public - Do Not Score</v>
          </cell>
          <cell r="Z3119" t="str">
            <v>UNASSIGNED</v>
          </cell>
          <cell r="AA3119" t="str">
            <v>Canada</v>
          </cell>
          <cell r="AE3119" t="str">
            <v>Specialty Commercial</v>
          </cell>
          <cell r="AF3119" t="str">
            <v>Oil, Gas &amp; Coal Expl/Prod</v>
          </cell>
        </row>
        <row r="3120">
          <cell r="T3120">
            <v>301871542</v>
          </cell>
          <cell r="U3120" t="str">
            <v>Canadian Solar, Inc.</v>
          </cell>
          <cell r="V3120">
            <v>184283</v>
          </cell>
          <cell r="W3120" t="str">
            <v>Canadian Solar, Inc.</v>
          </cell>
          <cell r="X3120" t="str">
            <v>Existing Principal</v>
          </cell>
          <cell r="Y3120" t="str">
            <v>Public - Do Not Score</v>
          </cell>
          <cell r="Z3120" t="str">
            <v>UNASSIGNED</v>
          </cell>
          <cell r="AA3120" t="str">
            <v>Canada</v>
          </cell>
          <cell r="AE3120" t="str">
            <v>Core Commercial</v>
          </cell>
          <cell r="AF3120" t="str">
            <v>Electric, Gas &amp; Water Utilities</v>
          </cell>
        </row>
        <row r="3121">
          <cell r="T3121">
            <v>171902442</v>
          </cell>
          <cell r="U3121" t="str">
            <v>Canopy Growth Corporation</v>
          </cell>
          <cell r="V3121">
            <v>203396</v>
          </cell>
          <cell r="W3121" t="str">
            <v>Canopy Growth Corporation</v>
          </cell>
          <cell r="X3121" t="str">
            <v>Existing Principal</v>
          </cell>
          <cell r="Y3121" t="str">
            <v>Public - Do Not Score</v>
          </cell>
          <cell r="Z3121" t="str">
            <v>UNASSIGNED</v>
          </cell>
          <cell r="AA3121" t="str">
            <v>Canada</v>
          </cell>
          <cell r="AE3121" t="str">
            <v>Specialty Commercial</v>
          </cell>
          <cell r="AF3121" t="str">
            <v>Retail</v>
          </cell>
        </row>
        <row r="3122">
          <cell r="T3122">
            <v>946407612</v>
          </cell>
          <cell r="U3122" t="str">
            <v>Cavco Industries, Inc.</v>
          </cell>
          <cell r="V3122">
            <v>131606</v>
          </cell>
          <cell r="W3122" t="str">
            <v>Cavco Industries, Inc.</v>
          </cell>
          <cell r="X3122" t="str">
            <v>Existing Principal</v>
          </cell>
          <cell r="Y3122" t="str">
            <v>Public - Do Not Score</v>
          </cell>
          <cell r="Z3122" t="str">
            <v>UNASSIGNED</v>
          </cell>
          <cell r="AA3122" t="str">
            <v>United States</v>
          </cell>
          <cell r="AE3122" t="str">
            <v>Core Commercial</v>
          </cell>
          <cell r="AF3122" t="str">
            <v>Engineering &amp; Construction</v>
          </cell>
        </row>
        <row r="3123">
          <cell r="T3123">
            <v>101843442</v>
          </cell>
          <cell r="U3123" t="str">
            <v>Ceragon Networks Ltd</v>
          </cell>
          <cell r="V3123">
            <v>201698</v>
          </cell>
          <cell r="W3123" t="str">
            <v>Ceragon Networks Ltd</v>
          </cell>
          <cell r="X3123" t="str">
            <v>Existing Principal</v>
          </cell>
          <cell r="Y3123" t="str">
            <v>Public - Do Not Score</v>
          </cell>
          <cell r="Z3123" t="str">
            <v>UNASSIGNED</v>
          </cell>
          <cell r="AA3123" t="str">
            <v>Israel</v>
          </cell>
          <cell r="AE3123" t="str">
            <v>Specialty Commercial</v>
          </cell>
          <cell r="AF3123" t="str">
            <v>Telecom Equipment &amp; Utility Services</v>
          </cell>
        </row>
        <row r="3124">
          <cell r="T3124">
            <v>956433012</v>
          </cell>
          <cell r="U3124" t="str">
            <v>CES Energy Solutions Corp.</v>
          </cell>
          <cell r="V3124">
            <v>184402</v>
          </cell>
          <cell r="W3124" t="str">
            <v>CES Energy Solutions Corp.</v>
          </cell>
          <cell r="X3124" t="str">
            <v>Existing Principal</v>
          </cell>
          <cell r="Y3124" t="str">
            <v>Public - Do Not Score</v>
          </cell>
          <cell r="Z3124" t="str">
            <v>OIL, GAS &amp; COAL EXPL/PROD</v>
          </cell>
          <cell r="AA3124" t="str">
            <v>Canada</v>
          </cell>
          <cell r="AE3124" t="str">
            <v>Specialty Commercial</v>
          </cell>
          <cell r="AF3124" t="str">
            <v>Oil, Gas &amp; Coal Expl/Prod</v>
          </cell>
        </row>
        <row r="3125">
          <cell r="T3125">
            <v>556537912</v>
          </cell>
          <cell r="U3125" t="str">
            <v>CGI Group Inc</v>
          </cell>
          <cell r="V3125">
            <v>189053</v>
          </cell>
          <cell r="W3125" t="str">
            <v>CGI Group Inc.</v>
          </cell>
          <cell r="X3125" t="str">
            <v>Existing Principal</v>
          </cell>
          <cell r="Y3125" t="str">
            <v>Public - Do Not Score</v>
          </cell>
          <cell r="Z3125" t="str">
            <v>UNASSIGNED</v>
          </cell>
          <cell r="AA3125" t="str">
            <v>Canada</v>
          </cell>
          <cell r="AE3125" t="str">
            <v>Specialty Contract</v>
          </cell>
          <cell r="AF3125" t="str">
            <v>Business Services</v>
          </cell>
        </row>
        <row r="3126">
          <cell r="T3126">
            <v>656485612</v>
          </cell>
          <cell r="U3126" t="str">
            <v>CIELO S.A.</v>
          </cell>
          <cell r="V3126">
            <v>187158</v>
          </cell>
          <cell r="W3126" t="str">
            <v>CIELO S.A.</v>
          </cell>
          <cell r="X3126" t="str">
            <v>Existing Principal</v>
          </cell>
          <cell r="Y3126" t="str">
            <v>Public - Do Not Score</v>
          </cell>
          <cell r="Z3126" t="str">
            <v>UNASSIGNED</v>
          </cell>
          <cell r="AA3126" t="str">
            <v>Brazil</v>
          </cell>
          <cell r="AE3126" t="str">
            <v>Specialty Commercial</v>
          </cell>
          <cell r="AF3126" t="str">
            <v>Insurance &amp; Financial Services</v>
          </cell>
        </row>
        <row r="3127">
          <cell r="T3127">
            <v>985180351</v>
          </cell>
          <cell r="U3127" t="str">
            <v>Clean Harbors, Inc.</v>
          </cell>
          <cell r="V3127">
            <v>161976</v>
          </cell>
          <cell r="W3127" t="str">
            <v>Clean Harbors, Inc.</v>
          </cell>
          <cell r="X3127" t="str">
            <v>Existing Principal</v>
          </cell>
          <cell r="Y3127" t="str">
            <v>Public - Do Not Score</v>
          </cell>
          <cell r="Z3127" t="str">
            <v>UNASSIGNED</v>
          </cell>
          <cell r="AA3127" t="str">
            <v>United States</v>
          </cell>
          <cell r="AE3127" t="str">
            <v>Core Commercial</v>
          </cell>
          <cell r="AF3127" t="str">
            <v>Machinery &amp; Industrial</v>
          </cell>
        </row>
        <row r="3128">
          <cell r="T3128">
            <v>669193432</v>
          </cell>
          <cell r="U3128" t="str">
            <v>Murray &amp; Roberts International Holdings Limited (*Closed June 2016)</v>
          </cell>
          <cell r="V3128">
            <v>183694</v>
          </cell>
          <cell r="W3128" t="str">
            <v>Cementation Canada Inc.</v>
          </cell>
          <cell r="X3128" t="str">
            <v>Existing Principal</v>
          </cell>
          <cell r="Y3128" t="str">
            <v>Public - Do Not Score</v>
          </cell>
          <cell r="Z3128" t="str">
            <v>CONSTRUCTION</v>
          </cell>
          <cell r="AA3128" t="str">
            <v>South Africa</v>
          </cell>
          <cell r="AB3128" t="str">
            <v>CAN1055</v>
          </cell>
          <cell r="AC3128" t="str">
            <v>None - Private</v>
          </cell>
          <cell r="AD3128">
            <v>300315</v>
          </cell>
          <cell r="AE3128" t="str">
            <v>Specialty Contract</v>
          </cell>
        </row>
        <row r="3129">
          <cell r="T3129">
            <v>369223932</v>
          </cell>
          <cell r="U3129" t="str">
            <v>Construcciones El Condor S.A.</v>
          </cell>
          <cell r="V3129">
            <v>193836</v>
          </cell>
          <cell r="W3129" t="str">
            <v>Construcciones El Condor S.A.</v>
          </cell>
          <cell r="X3129" t="str">
            <v>Existing Principal</v>
          </cell>
          <cell r="Y3129" t="str">
            <v>Public - Do Not Score</v>
          </cell>
          <cell r="Z3129" t="str">
            <v>CONSTRUCTION</v>
          </cell>
          <cell r="AA3129" t="str">
            <v>Colombia</v>
          </cell>
          <cell r="AE3129" t="str">
            <v>Specialty Contract</v>
          </cell>
          <cell r="AF3129" t="str">
            <v>Engineering &amp; Construction</v>
          </cell>
        </row>
        <row r="3130">
          <cell r="T3130">
            <v>761663142</v>
          </cell>
          <cell r="U3130" t="str">
            <v>Codan Limited (Australian Top Parent)</v>
          </cell>
          <cell r="V3130">
            <v>197475</v>
          </cell>
          <cell r="W3130" t="str">
            <v>Daniels Electronics Ltd.</v>
          </cell>
          <cell r="X3130" t="str">
            <v>Existing Principal</v>
          </cell>
          <cell r="Y3130" t="str">
            <v>Public - Do Not Score</v>
          </cell>
          <cell r="Z3130" t="str">
            <v>MEASURE &amp; TEST EQUIPMENT</v>
          </cell>
          <cell r="AA3130" t="str">
            <v>Australia</v>
          </cell>
          <cell r="AB3130" t="str">
            <v>CAN1140</v>
          </cell>
          <cell r="AC3130" t="str">
            <v>A01095</v>
          </cell>
          <cell r="AD3130">
            <v>300536</v>
          </cell>
          <cell r="AE3130" t="str">
            <v>Specialty Contract</v>
          </cell>
        </row>
        <row r="3131">
          <cell r="T3131">
            <v>181766242</v>
          </cell>
          <cell r="U3131" t="str">
            <v>Construcciones y Auxiliar de Ferrocarriles, S.A.</v>
          </cell>
          <cell r="V3131">
            <v>200325</v>
          </cell>
          <cell r="W3131" t="str">
            <v>Construcciones y Auxiliar de Ferrocarriles, S.A.</v>
          </cell>
          <cell r="X3131" t="str">
            <v>Existing Principal</v>
          </cell>
          <cell r="Y3131" t="str">
            <v>Public - Do Not Score</v>
          </cell>
          <cell r="Z3131" t="str">
            <v>UNASSIGNED</v>
          </cell>
          <cell r="AA3131" t="str">
            <v>Spain</v>
          </cell>
          <cell r="AE3131" t="str">
            <v>Specialty Contract</v>
          </cell>
          <cell r="AF3131" t="str">
            <v>Engineering &amp; Construction</v>
          </cell>
        </row>
        <row r="3132">
          <cell r="T3132">
            <v>556523612</v>
          </cell>
          <cell r="U3132" t="str">
            <v>Constructora Conconcreto</v>
          </cell>
          <cell r="V3132">
            <v>188375</v>
          </cell>
          <cell r="W3132" t="str">
            <v>Constructora Conconcreto</v>
          </cell>
          <cell r="X3132" t="str">
            <v>Existing Principal</v>
          </cell>
          <cell r="Y3132" t="str">
            <v>Public - Do Not Score</v>
          </cell>
          <cell r="Z3132" t="str">
            <v>CONSTRUCTION</v>
          </cell>
          <cell r="AA3132" t="str">
            <v>Colombia</v>
          </cell>
          <cell r="AE3132" t="str">
            <v>Specialty Contract</v>
          </cell>
          <cell r="AF3132" t="str">
            <v>Engineering &amp; Construction</v>
          </cell>
        </row>
        <row r="3133">
          <cell r="T3133">
            <v>271815142</v>
          </cell>
          <cell r="U3133" t="str">
            <v>CRISTAL PIGMENTOS DO BRASIL S.A</v>
          </cell>
          <cell r="V3133">
            <v>201200</v>
          </cell>
          <cell r="W3133" t="str">
            <v>CRISTAL PIGMENTOS DO BRASIL S.A</v>
          </cell>
          <cell r="X3133" t="str">
            <v>Existing Principal</v>
          </cell>
          <cell r="Y3133" t="str">
            <v>Public - Do Not Score</v>
          </cell>
          <cell r="Z3133" t="str">
            <v>UNASSIGNED</v>
          </cell>
          <cell r="AA3133" t="str">
            <v>Brazil</v>
          </cell>
          <cell r="AE3133" t="str">
            <v>Specialty Commercial</v>
          </cell>
          <cell r="AF3133" t="str">
            <v>Chemical Industry</v>
          </cell>
        </row>
        <row r="3134">
          <cell r="T3134">
            <v>11681542</v>
          </cell>
          <cell r="U3134" t="str">
            <v>CUMMINS INC.</v>
          </cell>
          <cell r="V3134">
            <v>197931</v>
          </cell>
          <cell r="W3134" t="str">
            <v>CUMMINS INC.</v>
          </cell>
          <cell r="X3134" t="str">
            <v>Existing Principal</v>
          </cell>
          <cell r="Y3134" t="str">
            <v>Public - Do Not Score</v>
          </cell>
          <cell r="Z3134" t="str">
            <v>UNASSIGNED</v>
          </cell>
          <cell r="AA3134" t="str">
            <v>United States</v>
          </cell>
          <cell r="AE3134" t="str">
            <v>Core Commercial</v>
          </cell>
          <cell r="AF3134" t="str">
            <v>Machinery &amp; Industrial</v>
          </cell>
        </row>
        <row r="3135">
          <cell r="T3135">
            <v>319168032</v>
          </cell>
          <cell r="U3135" t="str">
            <v>Gerdau SA</v>
          </cell>
          <cell r="V3135">
            <v>98939</v>
          </cell>
          <cell r="W3135" t="str">
            <v>GERDAU AMERISTEEL CORPORATION</v>
          </cell>
          <cell r="X3135" t="str">
            <v>Existing Principal</v>
          </cell>
          <cell r="Y3135" t="str">
            <v>Public - Do Not Score</v>
          </cell>
          <cell r="Z3135" t="str">
            <v/>
          </cell>
          <cell r="AA3135" t="str">
            <v>Brazil</v>
          </cell>
          <cell r="AE3135" t="str">
            <v>Specialty Contract</v>
          </cell>
        </row>
        <row r="3136">
          <cell r="T3136">
            <v>391965542</v>
          </cell>
          <cell r="U3136" t="str">
            <v>Daseke, Inc.</v>
          </cell>
          <cell r="V3136">
            <v>205092</v>
          </cell>
          <cell r="W3136" t="str">
            <v>Daseke, Inc.</v>
          </cell>
          <cell r="X3136" t="str">
            <v>Existing Principal</v>
          </cell>
          <cell r="Y3136" t="str">
            <v>Public - Do Not Score</v>
          </cell>
          <cell r="Z3136" t="str">
            <v>UNASSIGNED</v>
          </cell>
          <cell r="AA3136" t="str">
            <v>United States</v>
          </cell>
          <cell r="AE3136" t="str">
            <v>Core Commercial</v>
          </cell>
          <cell r="AF3136" t="str">
            <v>Rail, Trucking &amp; Transport Services</v>
          </cell>
        </row>
        <row r="3137">
          <cell r="T3137">
            <v>436483212</v>
          </cell>
          <cell r="U3137" t="str">
            <v>DIAGN STICO DA AMERICA S.A. (DASA)</v>
          </cell>
          <cell r="V3137">
            <v>186736</v>
          </cell>
          <cell r="W3137" t="str">
            <v>DIAGN STICO DA AMERICA S.A. (DASA)</v>
          </cell>
          <cell r="X3137" t="str">
            <v>Existing Principal</v>
          </cell>
          <cell r="Y3137" t="str">
            <v>Public - Do Not Score</v>
          </cell>
          <cell r="Z3137" t="str">
            <v>UNASSIGNED</v>
          </cell>
          <cell r="AA3137" t="str">
            <v>Brazil</v>
          </cell>
          <cell r="AE3137" t="str">
            <v>Specialty Commercial</v>
          </cell>
          <cell r="AF3137" t="str">
            <v>Hospital &amp; Medical Services</v>
          </cell>
        </row>
        <row r="3138">
          <cell r="T3138">
            <v>871841042</v>
          </cell>
          <cell r="U3138" t="str">
            <v>Diebold Nixdorf, Incorporated</v>
          </cell>
          <cell r="V3138">
            <v>204647</v>
          </cell>
          <cell r="W3138" t="str">
            <v>Diebold Nixdorf, Incorporated</v>
          </cell>
          <cell r="X3138" t="str">
            <v>Existing Principal</v>
          </cell>
          <cell r="Y3138" t="str">
            <v>Public - Do Not Score</v>
          </cell>
          <cell r="Z3138" t="str">
            <v>COMPUTER HARDWARE</v>
          </cell>
          <cell r="AA3138" t="str">
            <v>United States</v>
          </cell>
          <cell r="AB3138">
            <v>204647</v>
          </cell>
          <cell r="AE3138" t="str">
            <v>Core Commercial</v>
          </cell>
          <cell r="AF3138" t="str">
            <v>Computer Hardware, Software</v>
          </cell>
        </row>
        <row r="3139">
          <cell r="T3139">
            <v>131712442</v>
          </cell>
          <cell r="U3139" t="str">
            <v>Clal Insurance Enterprises Holdings Ltd</v>
          </cell>
          <cell r="V3139">
            <v>198924</v>
          </cell>
          <cell r="W3139" t="str">
            <v>I.D.E. Technologies Ltd.</v>
          </cell>
          <cell r="X3139" t="str">
            <v>Existing Principal</v>
          </cell>
          <cell r="Y3139" t="str">
            <v>Public - Do Not Score</v>
          </cell>
          <cell r="Z3139" t="str">
            <v>UNASSIGNED</v>
          </cell>
          <cell r="AA3139" t="str">
            <v>Israel</v>
          </cell>
          <cell r="AE3139" t="str">
            <v>Specialty Contract</v>
          </cell>
          <cell r="AF3139" t="str">
            <v>Electric, Gas &amp; Water Utilities</v>
          </cell>
        </row>
        <row r="3140">
          <cell r="T3140">
            <v>436530012</v>
          </cell>
          <cell r="U3140" t="str">
            <v>Dollar Tree, Inc.</v>
          </cell>
          <cell r="V3140">
            <v>188720</v>
          </cell>
          <cell r="W3140" t="str">
            <v>Dollar Tree, Inc.</v>
          </cell>
          <cell r="X3140" t="str">
            <v>Existing Principal</v>
          </cell>
          <cell r="Y3140" t="str">
            <v>Public - Do Not Score</v>
          </cell>
          <cell r="Z3140" t="str">
            <v>UNASSIGNED</v>
          </cell>
          <cell r="AA3140" t="str">
            <v>United States</v>
          </cell>
          <cell r="AE3140" t="str">
            <v>Core Commercial</v>
          </cell>
          <cell r="AF3140" t="str">
            <v>Retail</v>
          </cell>
        </row>
        <row r="3141">
          <cell r="T3141">
            <v>669178232</v>
          </cell>
          <cell r="U3141" t="str">
            <v>Duro Felguera, S.A.</v>
          </cell>
          <cell r="V3141">
            <v>192474</v>
          </cell>
          <cell r="W3141" t="str">
            <v>Duro Felguera, S.A.</v>
          </cell>
          <cell r="X3141" t="str">
            <v>Existing Principal</v>
          </cell>
          <cell r="Y3141" t="str">
            <v>Public - Do Not Score</v>
          </cell>
          <cell r="Z3141" t="str">
            <v>UNASSIGNED</v>
          </cell>
          <cell r="AA3141" t="str">
            <v>Spain</v>
          </cell>
          <cell r="AE3141" t="str">
            <v>Specialty Commercial</v>
          </cell>
          <cell r="AF3141" t="str">
            <v>Engineering &amp; Construction</v>
          </cell>
        </row>
        <row r="3142">
          <cell r="T3142">
            <v>241875642</v>
          </cell>
          <cell r="U3142" t="str">
            <v>eCobalt Solutions Inc</v>
          </cell>
          <cell r="V3142">
            <v>202400</v>
          </cell>
          <cell r="W3142" t="str">
            <v>eCobalt Solutions Inc</v>
          </cell>
          <cell r="X3142" t="str">
            <v>Existing Principal</v>
          </cell>
          <cell r="Y3142" t="str">
            <v>Public - Do Not Score</v>
          </cell>
          <cell r="Z3142" t="str">
            <v>UNASSIGNED</v>
          </cell>
          <cell r="AA3142" t="str">
            <v>Canada</v>
          </cell>
          <cell r="AE3142" t="str">
            <v>Core Commercial</v>
          </cell>
          <cell r="AF3142" t="str">
            <v>Metals &amp; Mining Industry</v>
          </cell>
        </row>
        <row r="3143">
          <cell r="T3143">
            <v>792059142</v>
          </cell>
          <cell r="U3143" t="str">
            <v>EDP Energias do Brasil</v>
          </cell>
          <cell r="V3143">
            <v>208098</v>
          </cell>
          <cell r="W3143" t="str">
            <v>EDP Energias do Brasil</v>
          </cell>
          <cell r="X3143" t="str">
            <v>Existing Principal</v>
          </cell>
          <cell r="Y3143" t="str">
            <v>Public - Do Not Score</v>
          </cell>
          <cell r="Z3143" t="str">
            <v>UNASSIGNED</v>
          </cell>
          <cell r="AA3143" t="str">
            <v>Brazil</v>
          </cell>
          <cell r="AE3143" t="str">
            <v>Specialty Commercial</v>
          </cell>
          <cell r="AF3143" t="str">
            <v>Electric, Gas &amp; Water Utilities</v>
          </cell>
        </row>
        <row r="3144">
          <cell r="T3144">
            <v>381964942</v>
          </cell>
          <cell r="U3144" t="str">
            <v>eHealth, Inc.</v>
          </cell>
          <cell r="V3144">
            <v>205078</v>
          </cell>
          <cell r="W3144" t="str">
            <v>eHealth, Inc.</v>
          </cell>
          <cell r="X3144" t="str">
            <v>Existing Principal</v>
          </cell>
          <cell r="Y3144" t="str">
            <v>Public - Do Not Score</v>
          </cell>
          <cell r="Z3144" t="str">
            <v>UNASSIGNED</v>
          </cell>
          <cell r="AA3144" t="str">
            <v>United States</v>
          </cell>
          <cell r="AE3144" t="str">
            <v>Core Commercial</v>
          </cell>
          <cell r="AF3144" t="str">
            <v>Insurance &amp; Financial Services</v>
          </cell>
        </row>
        <row r="3145">
          <cell r="T3145">
            <v>751875442</v>
          </cell>
          <cell r="U3145" t="str">
            <v>Eiffage S.A.</v>
          </cell>
          <cell r="V3145">
            <v>202735</v>
          </cell>
          <cell r="W3145" t="str">
            <v>Eiffage S.A.</v>
          </cell>
          <cell r="X3145" t="str">
            <v>Existing Principal</v>
          </cell>
          <cell r="Y3145" t="str">
            <v>Public - Do Not Score</v>
          </cell>
          <cell r="Z3145" t="str">
            <v>UNASSIGNED</v>
          </cell>
          <cell r="AA3145" t="str">
            <v>France</v>
          </cell>
          <cell r="AE3145" t="str">
            <v>Specialty Contract</v>
          </cell>
          <cell r="AF3145" t="str">
            <v>Engineering &amp; Construction</v>
          </cell>
        </row>
        <row r="3146">
          <cell r="T3146">
            <v>562018642</v>
          </cell>
          <cell r="U3146" t="str">
            <v>Eldorado Gold Corporation</v>
          </cell>
          <cell r="V3146">
            <v>206414</v>
          </cell>
          <cell r="W3146" t="str">
            <v>Eldorado Gold Corporation</v>
          </cell>
          <cell r="X3146" t="str">
            <v>Existing Principal</v>
          </cell>
          <cell r="Y3146" t="str">
            <v>Public - Do Not Score</v>
          </cell>
          <cell r="Z3146" t="str">
            <v>MINING</v>
          </cell>
          <cell r="AA3146" t="str">
            <v>Canada</v>
          </cell>
          <cell r="AE3146" t="str">
            <v>Core Commercial</v>
          </cell>
          <cell r="AF3146" t="str">
            <v>Metals &amp; Mining Industry</v>
          </cell>
        </row>
        <row r="3147">
          <cell r="T3147">
            <v>856551212</v>
          </cell>
          <cell r="U3147" t="str">
            <v>Electricit  de France, S.A. dba EDF</v>
          </cell>
          <cell r="V3147">
            <v>189824</v>
          </cell>
          <cell r="W3147" t="str">
            <v>Electricit  de France, S.A. dba EDF</v>
          </cell>
          <cell r="X3147" t="str">
            <v>Existing Principal</v>
          </cell>
          <cell r="Y3147" t="str">
            <v>Public - Do Not Score</v>
          </cell>
          <cell r="Z3147" t="str">
            <v>UNASSIGNED</v>
          </cell>
          <cell r="AA3147" t="str">
            <v>France</v>
          </cell>
          <cell r="AE3147" t="str">
            <v>Specialty Contract</v>
          </cell>
          <cell r="AF3147" t="str">
            <v>Electric, Gas &amp; Water Utilities</v>
          </cell>
        </row>
        <row r="3148">
          <cell r="T3148">
            <v>382061342</v>
          </cell>
          <cell r="U3148" t="str">
            <v>Elekeiroz</v>
          </cell>
          <cell r="V3148">
            <v>207474</v>
          </cell>
          <cell r="W3148" t="str">
            <v>Elekeiroz</v>
          </cell>
          <cell r="X3148" t="str">
            <v>Existing Principal</v>
          </cell>
          <cell r="Y3148" t="str">
            <v>Public - Do Not Score</v>
          </cell>
          <cell r="Z3148" t="str">
            <v>CHEMICALS</v>
          </cell>
          <cell r="AA3148" t="str">
            <v>Brazil</v>
          </cell>
          <cell r="AE3148" t="str">
            <v>Specialty Commercial</v>
          </cell>
          <cell r="AF3148" t="str">
            <v>Chemical Industry</v>
          </cell>
        </row>
        <row r="3149">
          <cell r="T3149">
            <v>801822142</v>
          </cell>
          <cell r="U3149" t="str">
            <v>Obrascon Huarte Lain, S.A (OHL)</v>
          </cell>
          <cell r="V3149">
            <v>193210</v>
          </cell>
          <cell r="W3149" t="str">
            <v>Obrascon Huarte Lain, S.A (OHL)</v>
          </cell>
          <cell r="X3149" t="str">
            <v>Existing Principal</v>
          </cell>
          <cell r="Y3149" t="str">
            <v>Public - Do Not Score</v>
          </cell>
          <cell r="Z3149" t="str">
            <v>CONSTRUCTION</v>
          </cell>
          <cell r="AA3149" t="str">
            <v>Spain</v>
          </cell>
          <cell r="AB3149" t="str">
            <v>105146 and 1675</v>
          </cell>
          <cell r="AD3149" t="str">
            <v>105146 and 1675</v>
          </cell>
          <cell r="AE3149" t="str">
            <v>Specialty Contract</v>
          </cell>
          <cell r="AF3149" t="str">
            <v>Engineering &amp; Construction</v>
          </cell>
        </row>
        <row r="3150">
          <cell r="T3150">
            <v>901687742</v>
          </cell>
          <cell r="U3150" t="str">
            <v>Elk Petroleum Ltd.</v>
          </cell>
          <cell r="V3150">
            <v>198882</v>
          </cell>
          <cell r="W3150" t="str">
            <v>Elk Petroleum Ltd.</v>
          </cell>
          <cell r="X3150" t="str">
            <v>Existing Principal</v>
          </cell>
          <cell r="Y3150" t="str">
            <v>Public - Do Not Score</v>
          </cell>
          <cell r="Z3150" t="str">
            <v>UNASSIGNED</v>
          </cell>
          <cell r="AA3150" t="str">
            <v>Australia</v>
          </cell>
          <cell r="AE3150" t="str">
            <v>Core Commercial</v>
          </cell>
          <cell r="AF3150" t="str">
            <v>Oil, Gas &amp; Coal Expl/Prod</v>
          </cell>
        </row>
        <row r="3151">
          <cell r="T3151">
            <v>184651552</v>
          </cell>
          <cell r="U3151" t="str">
            <v>Power Corporation du Canada</v>
          </cell>
          <cell r="V3151">
            <v>256843</v>
          </cell>
          <cell r="W3151" t="str">
            <v>Groupe Lumenpulse Inc.</v>
          </cell>
          <cell r="X3151" t="str">
            <v>Existing Principal</v>
          </cell>
          <cell r="Y3151" t="str">
            <v>Public - Do Not Score</v>
          </cell>
          <cell r="Z3151" t="str">
            <v>UNASSIGNED</v>
          </cell>
          <cell r="AA3151" t="str">
            <v>Canada</v>
          </cell>
          <cell r="AE3151" t="str">
            <v>Specialty Contract</v>
          </cell>
          <cell r="AF3151" t="str">
            <v>Building Materials</v>
          </cell>
        </row>
        <row r="3152">
          <cell r="T3152">
            <v>252100842</v>
          </cell>
          <cell r="U3152" t="str">
            <v>Enel Chile</v>
          </cell>
          <cell r="V3152">
            <v>208910</v>
          </cell>
          <cell r="W3152" t="str">
            <v>Enel Chile</v>
          </cell>
          <cell r="X3152" t="str">
            <v>Existing Principal</v>
          </cell>
          <cell r="Y3152" t="str">
            <v>Public - Do Not Score</v>
          </cell>
          <cell r="Z3152" t="str">
            <v>UNASSIGNED</v>
          </cell>
          <cell r="AA3152" t="str">
            <v>Chile</v>
          </cell>
          <cell r="AE3152" t="str">
            <v>Specialty Commercial</v>
          </cell>
          <cell r="AF3152" t="str">
            <v>Oil, Gas &amp; Coal Expl/Prod</v>
          </cell>
        </row>
        <row r="3153">
          <cell r="T3153">
            <v>109255032</v>
          </cell>
          <cell r="U3153" t="str">
            <v>Enerplus Resources Corporation</v>
          </cell>
          <cell r="V3153">
            <v>195090</v>
          </cell>
          <cell r="W3153" t="str">
            <v>Enerplus Resources (USA) Corporation</v>
          </cell>
          <cell r="X3153" t="str">
            <v>Existing Principal</v>
          </cell>
          <cell r="Y3153" t="str">
            <v>Public - Do Not Score</v>
          </cell>
          <cell r="Z3153" t="str">
            <v>OIL, GAS &amp; COAL EXPL/PROD</v>
          </cell>
          <cell r="AA3153" t="str">
            <v>Canada</v>
          </cell>
          <cell r="AB3153" t="str">
            <v>CAN1128</v>
          </cell>
          <cell r="AC3153" t="str">
            <v>N05458</v>
          </cell>
          <cell r="AD3153">
            <v>300500</v>
          </cell>
          <cell r="AE3153" t="str">
            <v>Specialty Commercial</v>
          </cell>
          <cell r="AF3153" t="str">
            <v>Oil, Gas &amp; Coal Expl/Prod</v>
          </cell>
        </row>
        <row r="3154">
          <cell r="T3154">
            <v>232017842</v>
          </cell>
          <cell r="U3154" t="str">
            <v>Engie Brasil Participa  es</v>
          </cell>
          <cell r="V3154">
            <v>206064</v>
          </cell>
          <cell r="W3154" t="str">
            <v>Engie Brasil Participa  es</v>
          </cell>
          <cell r="X3154" t="str">
            <v>Existing Principal</v>
          </cell>
          <cell r="Y3154" t="str">
            <v>Public - Do Not Score</v>
          </cell>
          <cell r="Z3154" t="str">
            <v>UNASSIGNED</v>
          </cell>
          <cell r="AA3154" t="str">
            <v>Brazil</v>
          </cell>
          <cell r="AE3154" t="str">
            <v>Specialty Contract</v>
          </cell>
          <cell r="AF3154" t="str">
            <v>Electric, Gas &amp; Water Utilities</v>
          </cell>
        </row>
        <row r="3155">
          <cell r="T3155">
            <v>541818142</v>
          </cell>
          <cell r="U3155" t="str">
            <v>Englobe Corp.</v>
          </cell>
          <cell r="V3155">
            <v>201379</v>
          </cell>
          <cell r="W3155" t="str">
            <v>Englobe</v>
          </cell>
          <cell r="X3155" t="str">
            <v>Existing Principal</v>
          </cell>
          <cell r="Y3155" t="str">
            <v>Public - Do Not Score</v>
          </cell>
          <cell r="Z3155" t="str">
            <v>UTILITIES NEC</v>
          </cell>
          <cell r="AA3155" t="str">
            <v>Canada</v>
          </cell>
          <cell r="AB3155" t="str">
            <v>CAN1277</v>
          </cell>
          <cell r="AC3155" t="str">
            <v>None - Private</v>
          </cell>
          <cell r="AE3155" t="str">
            <v>Specialty Contract</v>
          </cell>
        </row>
        <row r="3156">
          <cell r="T3156">
            <v>199258832</v>
          </cell>
          <cell r="U3156" t="str">
            <v>EnQuest Heather Limited</v>
          </cell>
          <cell r="V3156">
            <v>195483</v>
          </cell>
          <cell r="W3156" t="str">
            <v>EnQuest plc</v>
          </cell>
          <cell r="X3156" t="str">
            <v>Existing Principal</v>
          </cell>
          <cell r="Y3156" t="str">
            <v>Public - Do Not Score</v>
          </cell>
          <cell r="Z3156" t="str">
            <v>OIL, GAS &amp; COAL EXPL/PROD</v>
          </cell>
          <cell r="AA3156" t="str">
            <v>United Kingdom</v>
          </cell>
          <cell r="AB3156" t="str">
            <v>EU1036</v>
          </cell>
          <cell r="AC3156" t="str">
            <v>W47883</v>
          </cell>
          <cell r="AD3156">
            <v>300036</v>
          </cell>
          <cell r="AE3156" t="str">
            <v>Specialty Contract</v>
          </cell>
          <cell r="AF3156" t="str">
            <v>Oil, Gas &amp; Coal Expl/Prod</v>
          </cell>
        </row>
        <row r="3157">
          <cell r="T3157">
            <v>505369921</v>
          </cell>
          <cell r="U3157" t="str">
            <v>Euronet Worldwide, Inc.</v>
          </cell>
          <cell r="V3157">
            <v>114845</v>
          </cell>
          <cell r="W3157" t="str">
            <v>Euronet Worldwide, Inc.</v>
          </cell>
          <cell r="X3157" t="str">
            <v>Existing Principal</v>
          </cell>
          <cell r="Y3157" t="str">
            <v>Public - Do Not Score</v>
          </cell>
          <cell r="Z3157" t="str">
            <v>UNASSIGNED</v>
          </cell>
          <cell r="AA3157" t="str">
            <v>United States</v>
          </cell>
          <cell r="AE3157" t="str">
            <v>Core Commercial</v>
          </cell>
          <cell r="AF3157" t="str">
            <v>Insurance &amp; Financial Services</v>
          </cell>
        </row>
        <row r="3158">
          <cell r="T3158">
            <v>525063721</v>
          </cell>
          <cell r="U3158" t="str">
            <v>EXELON CORPORATION</v>
          </cell>
          <cell r="V3158">
            <v>99767</v>
          </cell>
          <cell r="W3158" t="str">
            <v>EXELON CORPORATION (R&amp;P)</v>
          </cell>
          <cell r="X3158" t="str">
            <v>Existing Principal</v>
          </cell>
          <cell r="Y3158" t="str">
            <v>Public - Do Not Score</v>
          </cell>
          <cell r="Z3158" t="str">
            <v>UTILITIES, ELECTRIC</v>
          </cell>
          <cell r="AA3158" t="str">
            <v>United States</v>
          </cell>
          <cell r="AB3158" t="str">
            <v>196 and 41 and 99767</v>
          </cell>
          <cell r="AD3158" t="str">
            <v>196 and 41 and 99767</v>
          </cell>
          <cell r="AE3158" t="str">
            <v>Core Commercial</v>
          </cell>
          <cell r="AF3158" t="str">
            <v>Electric, Gas &amp; Water Utilities</v>
          </cell>
        </row>
        <row r="3159">
          <cell r="T3159">
            <v>999872119</v>
          </cell>
          <cell r="U3159" t="str">
            <v>Brookfield Asset Management Inc.</v>
          </cell>
          <cell r="V3159">
            <v>211448</v>
          </cell>
          <cell r="W3159" t="str">
            <v>Multiplex Global Limited</v>
          </cell>
          <cell r="X3159" t="str">
            <v>Existing Principal</v>
          </cell>
          <cell r="Y3159" t="str">
            <v>Public - Do Not Score</v>
          </cell>
          <cell r="Z3159" t="str">
            <v>REAL ESTATE</v>
          </cell>
          <cell r="AA3159" t="str">
            <v>Canada</v>
          </cell>
          <cell r="AB3159" t="str">
            <v>APAC1021</v>
          </cell>
          <cell r="AC3159" t="str">
            <v>None - Private</v>
          </cell>
          <cell r="AE3159" t="str">
            <v>Specialty Contract</v>
          </cell>
        </row>
        <row r="3160">
          <cell r="T3160">
            <v>216495312</v>
          </cell>
          <cell r="U3160" t="str">
            <v>Facebook</v>
          </cell>
          <cell r="V3160">
            <v>187270</v>
          </cell>
          <cell r="W3160" t="str">
            <v>Facebook</v>
          </cell>
          <cell r="X3160" t="str">
            <v>Existing Principal</v>
          </cell>
          <cell r="Y3160" t="str">
            <v>Public - Do Not Score</v>
          </cell>
          <cell r="Z3160" t="str">
            <v>UNASSIGNED</v>
          </cell>
          <cell r="AA3160" t="str">
            <v>United States</v>
          </cell>
          <cell r="AE3160" t="str">
            <v>Core Commercial</v>
          </cell>
          <cell r="AF3160" t="str">
            <v>Business Services</v>
          </cell>
        </row>
        <row r="3161">
          <cell r="V3161">
            <v>258019</v>
          </cell>
          <cell r="W3161" t="str">
            <v>Innogy Renewables US, LLC</v>
          </cell>
          <cell r="X3161" t="str">
            <v>Account name from ERM file</v>
          </cell>
          <cell r="Y3161" t="str">
            <v>Public - Do Not Score</v>
          </cell>
          <cell r="Z3161" t="str">
            <v>UTILITIES, ELECTRIC</v>
          </cell>
          <cell r="AB3161">
            <v>258019</v>
          </cell>
          <cell r="AC3161" t="str">
            <v>W65219</v>
          </cell>
          <cell r="AD3161">
            <v>258019</v>
          </cell>
          <cell r="AE3161" t="str">
            <v>Specialty Contract</v>
          </cell>
          <cell r="AF3161" t="str">
            <v>Engineering &amp; Construction</v>
          </cell>
        </row>
        <row r="3162">
          <cell r="T3162">
            <v>999904585</v>
          </cell>
          <cell r="U3162" t="str">
            <v>FirstGroup plc</v>
          </cell>
          <cell r="V3162">
            <v>195480</v>
          </cell>
          <cell r="W3162" t="str">
            <v>FirstGroup plc</v>
          </cell>
          <cell r="X3162" t="str">
            <v>Existing Principal</v>
          </cell>
          <cell r="Y3162" t="str">
            <v>Public - Do Not Score</v>
          </cell>
          <cell r="Z3162" t="str">
            <v>TRANSPORTATION</v>
          </cell>
          <cell r="AA3162" t="str">
            <v>United Kingdom</v>
          </cell>
          <cell r="AB3162" t="str">
            <v>EU1039</v>
          </cell>
          <cell r="AC3162" t="str">
            <v>G19219</v>
          </cell>
          <cell r="AD3162">
            <v>300039</v>
          </cell>
          <cell r="AE3162" t="str">
            <v>Specialty Contract</v>
          </cell>
          <cell r="AF3162" t="str">
            <v>Rail, Trucking &amp; Transport Services</v>
          </cell>
        </row>
        <row r="3163">
          <cell r="T3163">
            <v>141716742</v>
          </cell>
          <cell r="U3163" t="str">
            <v>First Quantum Minerals Ltd.</v>
          </cell>
          <cell r="V3163">
            <v>198998</v>
          </cell>
          <cell r="W3163" t="str">
            <v>First Quantum Minerals Ltd.</v>
          </cell>
          <cell r="X3163" t="str">
            <v>Existing Principal</v>
          </cell>
          <cell r="Y3163" t="str">
            <v>Public - Do Not Score</v>
          </cell>
          <cell r="Z3163" t="str">
            <v>MINING</v>
          </cell>
          <cell r="AA3163" t="str">
            <v>Canada</v>
          </cell>
          <cell r="AB3163" t="str">
            <v>CAN1204</v>
          </cell>
          <cell r="AC3163" t="str">
            <v>N07105</v>
          </cell>
          <cell r="AD3163">
            <v>301525</v>
          </cell>
          <cell r="AE3163" t="str">
            <v>Core Commercial</v>
          </cell>
          <cell r="AF3163" t="str">
            <v>Metals &amp; Mining Industry</v>
          </cell>
        </row>
        <row r="3164">
          <cell r="T3164">
            <v>591738142</v>
          </cell>
          <cell r="U3164" t="str">
            <v>FLEURY S.A</v>
          </cell>
          <cell r="V3164">
            <v>199842</v>
          </cell>
          <cell r="W3164" t="str">
            <v>FLEURY S.A</v>
          </cell>
          <cell r="X3164" t="str">
            <v>Existing Principal</v>
          </cell>
          <cell r="Y3164" t="str">
            <v>Public - Do Not Score</v>
          </cell>
          <cell r="Z3164" t="str">
            <v>UNASSIGNED</v>
          </cell>
          <cell r="AA3164" t="str">
            <v>Brazil</v>
          </cell>
          <cell r="AE3164" t="str">
            <v>Specialty Commercial</v>
          </cell>
          <cell r="AF3164" t="str">
            <v>Hospital &amp; Medical Services</v>
          </cell>
        </row>
        <row r="3165">
          <cell r="T3165">
            <v>999916083</v>
          </cell>
          <cell r="U3165" t="str">
            <v>CenterPoint Energy</v>
          </cell>
          <cell r="V3165">
            <v>158</v>
          </cell>
          <cell r="W3165" t="str">
            <v>Energy Systems Group, LLC</v>
          </cell>
          <cell r="X3165" t="str">
            <v>Existing Principal</v>
          </cell>
          <cell r="Y3165" t="str">
            <v>Public - Do Not Score</v>
          </cell>
          <cell r="Z3165" t="str">
            <v>UTILITIES, GAS</v>
          </cell>
          <cell r="AA3165" t="str">
            <v>United States</v>
          </cell>
          <cell r="AB3165">
            <v>158</v>
          </cell>
          <cell r="AC3165">
            <v>454707</v>
          </cell>
          <cell r="AD3165">
            <v>158</v>
          </cell>
          <cell r="AE3165" t="str">
            <v>Specialty Contract</v>
          </cell>
          <cell r="AF3165" t="str">
            <v>Engineering &amp; Construction</v>
          </cell>
        </row>
        <row r="3166">
          <cell r="T3166">
            <v>161764842</v>
          </cell>
          <cell r="U3166" t="str">
            <v>Flex Ltd</v>
          </cell>
          <cell r="V3166">
            <v>200307</v>
          </cell>
          <cell r="W3166" t="str">
            <v>Flex Ltd</v>
          </cell>
          <cell r="X3166" t="str">
            <v>Existing Principal</v>
          </cell>
          <cell r="Y3166" t="str">
            <v>Public - Do Not Score</v>
          </cell>
          <cell r="Z3166" t="str">
            <v>UNASSIGNED</v>
          </cell>
          <cell r="AA3166" t="str">
            <v>Singapore</v>
          </cell>
          <cell r="AE3166" t="str">
            <v>Core Commercial</v>
          </cell>
          <cell r="AF3166" t="str">
            <v>Electric, Gas &amp; Water Utilities</v>
          </cell>
        </row>
        <row r="3167">
          <cell r="T3167">
            <v>255061721</v>
          </cell>
          <cell r="U3167" t="str">
            <v>Flowserve Corporation</v>
          </cell>
          <cell r="V3167">
            <v>359</v>
          </cell>
          <cell r="W3167" t="str">
            <v>Flowserve Corporation</v>
          </cell>
          <cell r="X3167" t="str">
            <v>Existing Principal</v>
          </cell>
          <cell r="Y3167" t="str">
            <v>Public - Do Not Score</v>
          </cell>
          <cell r="Z3167" t="str">
            <v>MACHINERY &amp; EQUIPMENT</v>
          </cell>
          <cell r="AA3167" t="str">
            <v>United States</v>
          </cell>
          <cell r="AB3167">
            <v>359</v>
          </cell>
          <cell r="AC3167">
            <v>266849</v>
          </cell>
          <cell r="AD3167">
            <v>359</v>
          </cell>
          <cell r="AE3167" t="str">
            <v>Core Commercial</v>
          </cell>
          <cell r="AF3167" t="str">
            <v>Machinery &amp; Industrial</v>
          </cell>
        </row>
        <row r="3168">
          <cell r="T3168">
            <v>11680842</v>
          </cell>
          <cell r="U3168" t="str">
            <v>FMC CORPORATION</v>
          </cell>
          <cell r="V3168">
            <v>197930</v>
          </cell>
          <cell r="W3168" t="str">
            <v>FMC CORPORATION</v>
          </cell>
          <cell r="X3168" t="str">
            <v>Existing Principal</v>
          </cell>
          <cell r="Y3168" t="str">
            <v>Public - Do Not Score</v>
          </cell>
          <cell r="Z3168" t="str">
            <v>UNASSIGNED</v>
          </cell>
          <cell r="AA3168" t="str">
            <v>United States</v>
          </cell>
          <cell r="AE3168" t="str">
            <v>Core Commercial</v>
          </cell>
          <cell r="AF3168" t="str">
            <v>Chemical Industry</v>
          </cell>
        </row>
        <row r="3169">
          <cell r="T3169">
            <v>916499712</v>
          </cell>
          <cell r="U3169" t="str">
            <v>Fomento Econ mico Mexicano, S.A.B. de C.V.(FEMSA)</v>
          </cell>
          <cell r="V3169">
            <v>191258</v>
          </cell>
          <cell r="W3169" t="str">
            <v>Fomento Econ mico Mexicano, S.A.B. de C.V.(FEMSA)</v>
          </cell>
          <cell r="X3169" t="str">
            <v>Existing Principal</v>
          </cell>
          <cell r="Y3169" t="str">
            <v>Public - Do Not Score</v>
          </cell>
          <cell r="Z3169" t="str">
            <v>UNASSIGNED</v>
          </cell>
          <cell r="AA3169" t="str">
            <v>Mexico</v>
          </cell>
          <cell r="AE3169" t="str">
            <v>Specialty Commercial</v>
          </cell>
          <cell r="AF3169" t="str">
            <v>Beverage Industry</v>
          </cell>
        </row>
        <row r="3170">
          <cell r="T3170">
            <v>542107142</v>
          </cell>
          <cell r="U3170" t="str">
            <v>Ford Motor Company, S.A. de C.V.</v>
          </cell>
          <cell r="V3170">
            <v>209613</v>
          </cell>
          <cell r="W3170" t="str">
            <v>Ford Motor Company, S.A. de C.V.</v>
          </cell>
          <cell r="X3170" t="str">
            <v>Existing Principal</v>
          </cell>
          <cell r="Y3170" t="str">
            <v>Public - Do Not Score</v>
          </cell>
          <cell r="Z3170" t="str">
            <v>AUTOMOTIVE</v>
          </cell>
          <cell r="AA3170" t="str">
            <v>Mexico</v>
          </cell>
          <cell r="AB3170" t="str">
            <v>64 and 98807</v>
          </cell>
          <cell r="AD3170" t="str">
            <v>64 and 98807</v>
          </cell>
          <cell r="AE3170" t="str">
            <v>Specialty Commercial</v>
          </cell>
          <cell r="AF3170" t="str">
            <v>Automotive / Auto Parts MFG</v>
          </cell>
        </row>
        <row r="3171">
          <cell r="T3171">
            <v>251065791</v>
          </cell>
          <cell r="U3171" t="str">
            <v>GALLAGHER, ARTHUR J. &amp; CO.</v>
          </cell>
          <cell r="V3171">
            <v>100095</v>
          </cell>
          <cell r="W3171" t="str">
            <v>GALLAGHER, ARTHUR J. &amp; CO.</v>
          </cell>
          <cell r="X3171" t="str">
            <v>Existing Principal</v>
          </cell>
          <cell r="Y3171" t="str">
            <v>Public - Do Not Score</v>
          </cell>
          <cell r="Z3171" t="str">
            <v>UNASSIGNED</v>
          </cell>
          <cell r="AA3171" t="str">
            <v>United States</v>
          </cell>
          <cell r="AE3171" t="str">
            <v>Core Commercial</v>
          </cell>
          <cell r="AF3171" t="str">
            <v>Business Services</v>
          </cell>
        </row>
        <row r="3172">
          <cell r="T3172">
            <v>999928496</v>
          </cell>
          <cell r="U3172" t="str">
            <v xml:space="preserve">GMI Ingenieros Consultores y Subsidiarias </v>
          </cell>
          <cell r="V3172">
            <v>184871</v>
          </cell>
          <cell r="W3172" t="str">
            <v>Graña y Montero S.A.A.</v>
          </cell>
          <cell r="X3172" t="str">
            <v>Existing Principal</v>
          </cell>
          <cell r="Y3172" t="str">
            <v>Public - Do Not Score</v>
          </cell>
          <cell r="Z3172" t="str">
            <v>CONSTRUCTION</v>
          </cell>
          <cell r="AA3172" t="str">
            <v>Peru</v>
          </cell>
          <cell r="AB3172">
            <v>184871</v>
          </cell>
          <cell r="AC3172" t="str">
            <v>W25759</v>
          </cell>
          <cell r="AD3172">
            <v>184871</v>
          </cell>
          <cell r="AE3172" t="str">
            <v>Specialty Contract</v>
          </cell>
          <cell r="AF3172" t="str">
            <v>Engineering &amp; Construction</v>
          </cell>
        </row>
        <row r="3173">
          <cell r="T3173">
            <v>599159732</v>
          </cell>
          <cell r="U3173" t="str">
            <v>GDI Integrated Facilities Services Inc.</v>
          </cell>
          <cell r="V3173">
            <v>190987</v>
          </cell>
          <cell r="W3173" t="str">
            <v>GDI Integrated Facility Services Inc.</v>
          </cell>
          <cell r="X3173" t="str">
            <v>Existing Principal</v>
          </cell>
          <cell r="Y3173" t="str">
            <v>Public - Do Not Score</v>
          </cell>
          <cell r="Z3173" t="str">
            <v>UNASSIGNED</v>
          </cell>
          <cell r="AA3173" t="str">
            <v>Canada</v>
          </cell>
          <cell r="AE3173" t="str">
            <v>Specialty Contract</v>
          </cell>
          <cell r="AF3173" t="str">
            <v>Business Services</v>
          </cell>
        </row>
        <row r="3174">
          <cell r="T3174">
            <v>351065991</v>
          </cell>
          <cell r="U3174" t="str">
            <v>GENERAL DYNAMICS CORPORATION</v>
          </cell>
          <cell r="V3174">
            <v>100897</v>
          </cell>
          <cell r="W3174" t="str">
            <v>GENERAL DYNAMICS CORPORATION</v>
          </cell>
          <cell r="X3174" t="str">
            <v>Existing Principal</v>
          </cell>
          <cell r="Y3174" t="str">
            <v>Public - Do Not Score</v>
          </cell>
          <cell r="Z3174" t="str">
            <v>UNASSIGNED</v>
          </cell>
          <cell r="AA3174" t="str">
            <v>United States</v>
          </cell>
          <cell r="AE3174" t="str">
            <v>Core Commercial</v>
          </cell>
          <cell r="AF3174" t="str">
            <v>Aerospace / Defense</v>
          </cell>
        </row>
        <row r="3175">
          <cell r="T3175">
            <v>999937812</v>
          </cell>
          <cell r="U3175" t="str">
            <v>SQM Industrial S.A</v>
          </cell>
          <cell r="V3175">
            <v>287526</v>
          </cell>
          <cell r="W3175" t="str">
            <v>Sociedad Química y Minera de Chile S.A (Soquimich)</v>
          </cell>
          <cell r="X3175" t="str">
            <v>Existing Principal</v>
          </cell>
          <cell r="Y3175" t="str">
            <v>Public - Do Not Score</v>
          </cell>
          <cell r="Z3175" t="str">
            <v>CHEMICALS</v>
          </cell>
          <cell r="AA3175" t="str">
            <v>Chile</v>
          </cell>
          <cell r="AB3175" t="str">
            <v>CHL1327</v>
          </cell>
          <cell r="AC3175" t="str">
            <v>W01259</v>
          </cell>
          <cell r="AD3175">
            <v>287526</v>
          </cell>
          <cell r="AE3175" t="str">
            <v>Specialty Contract</v>
          </cell>
          <cell r="AF3175" t="str">
            <v>Chemical Industry</v>
          </cell>
        </row>
        <row r="3176">
          <cell r="T3176">
            <v>906546212</v>
          </cell>
          <cell r="U3176" t="str">
            <v>GERDAU S.A</v>
          </cell>
          <cell r="V3176">
            <v>190554</v>
          </cell>
          <cell r="W3176" t="str">
            <v>GERDAU S.A</v>
          </cell>
          <cell r="X3176" t="str">
            <v>Existing Principal</v>
          </cell>
          <cell r="Y3176" t="str">
            <v>Public - Do Not Score</v>
          </cell>
          <cell r="Z3176" t="str">
            <v>UNASSIGNED</v>
          </cell>
          <cell r="AA3176" t="str">
            <v>Brazil</v>
          </cell>
          <cell r="AE3176" t="str">
            <v>Specialty Commercial</v>
          </cell>
          <cell r="AF3176" t="str">
            <v>Steel &amp; Metals Manufacturing</v>
          </cell>
        </row>
        <row r="3177">
          <cell r="T3177">
            <v>389142032</v>
          </cell>
          <cell r="U3177" t="str">
            <v>Gilead Sciences, Inc.</v>
          </cell>
          <cell r="V3177">
            <v>190309</v>
          </cell>
          <cell r="W3177" t="str">
            <v>Gilead Sciences, Inc.</v>
          </cell>
          <cell r="X3177" t="str">
            <v>Existing Principal</v>
          </cell>
          <cell r="Y3177" t="str">
            <v>Public - Do Not Score</v>
          </cell>
          <cell r="Z3177" t="str">
            <v>UNASSIGNED</v>
          </cell>
          <cell r="AA3177" t="str">
            <v>United States</v>
          </cell>
          <cell r="AE3177" t="str">
            <v>Core Commercial</v>
          </cell>
          <cell r="AF3177" t="str">
            <v>Drug &amp; Pharmacy Services</v>
          </cell>
        </row>
        <row r="3178">
          <cell r="T3178">
            <v>212101942</v>
          </cell>
          <cell r="U3178" t="str">
            <v>Global Net Lease</v>
          </cell>
          <cell r="V3178">
            <v>208818</v>
          </cell>
          <cell r="W3178" t="str">
            <v>Global Net Lease</v>
          </cell>
          <cell r="X3178" t="str">
            <v>Existing Principal</v>
          </cell>
          <cell r="Y3178" t="str">
            <v>Public - Do Not Score</v>
          </cell>
          <cell r="Z3178" t="str">
            <v>UNASSIGNED</v>
          </cell>
          <cell r="AA3178" t="str">
            <v>United States</v>
          </cell>
          <cell r="AE3178" t="str">
            <v>Specialty Commercial</v>
          </cell>
          <cell r="AF3178" t="str">
            <v>Real Estate &amp; REITs</v>
          </cell>
        </row>
        <row r="3179">
          <cell r="T3179">
            <v>999937816</v>
          </cell>
          <cell r="U3179" t="str">
            <v>SQM Salar S.A</v>
          </cell>
          <cell r="V3179">
            <v>287526</v>
          </cell>
          <cell r="W3179" t="str">
            <v>Sociedad Química y Minera de Chile S.A (Soquimich)</v>
          </cell>
          <cell r="X3179" t="str">
            <v>Existing Principal</v>
          </cell>
          <cell r="Y3179" t="str">
            <v>Public - Do Not Score</v>
          </cell>
          <cell r="Z3179" t="str">
            <v>CHEMICALS</v>
          </cell>
          <cell r="AA3179" t="str">
            <v>Chile</v>
          </cell>
          <cell r="AB3179" t="str">
            <v>CHL1327</v>
          </cell>
          <cell r="AC3179" t="str">
            <v>W01259</v>
          </cell>
          <cell r="AD3179">
            <v>287526</v>
          </cell>
          <cell r="AE3179" t="str">
            <v>Specialty Contract</v>
          </cell>
          <cell r="AF3179" t="str">
            <v>Chemical Industry</v>
          </cell>
        </row>
        <row r="3180">
          <cell r="T3180">
            <v>125380712</v>
          </cell>
          <cell r="U3180" t="str">
            <v>Johnson Controls, Inc. / Milwaukee, WI</v>
          </cell>
          <cell r="V3180">
            <v>100764</v>
          </cell>
          <cell r="W3180" t="str">
            <v>Johnson Controls International plc</v>
          </cell>
          <cell r="X3180" t="str">
            <v>Existing Principal</v>
          </cell>
          <cell r="Y3180" t="str">
            <v>Public Do Not Score</v>
          </cell>
          <cell r="Z3180" t="str">
            <v>BUSINESS PRODUCTS WHSL</v>
          </cell>
          <cell r="AA3180" t="str">
            <v>United States</v>
          </cell>
          <cell r="AB3180">
            <v>100764</v>
          </cell>
          <cell r="AC3180">
            <v>478366</v>
          </cell>
          <cell r="AD3180" t="str">
            <v>100764 and 77</v>
          </cell>
          <cell r="AE3180" t="str">
            <v>Specialty Contract</v>
          </cell>
        </row>
        <row r="3181">
          <cell r="T3181">
            <v>685058921</v>
          </cell>
          <cell r="U3181" t="str">
            <v>Finmeccanica SpA</v>
          </cell>
          <cell r="V3181">
            <v>20082</v>
          </cell>
          <cell r="W3181" t="str">
            <v>Finmeccanica SpA</v>
          </cell>
          <cell r="X3181" t="str">
            <v>Existing Principal</v>
          </cell>
          <cell r="Y3181" t="str">
            <v>Public - Do Not Score</v>
          </cell>
          <cell r="Z3181" t="str">
            <v>AEROSPACE &amp; DEFENSE</v>
          </cell>
          <cell r="AA3181" t="str">
            <v>Italy</v>
          </cell>
          <cell r="AB3181">
            <v>20082</v>
          </cell>
          <cell r="AC3181" t="str">
            <v>G13140</v>
          </cell>
          <cell r="AD3181">
            <v>20082</v>
          </cell>
        </row>
        <row r="3182">
          <cell r="T3182">
            <v>831781642</v>
          </cell>
          <cell r="U3182" t="str">
            <v>Great Panther Silver LTD</v>
          </cell>
          <cell r="V3182">
            <v>203023</v>
          </cell>
          <cell r="W3182" t="str">
            <v>Great Panther Silver LTD</v>
          </cell>
          <cell r="X3182" t="str">
            <v>Existing Principal</v>
          </cell>
          <cell r="Y3182" t="str">
            <v>Public - Do Not Score</v>
          </cell>
          <cell r="Z3182" t="str">
            <v>UNASSIGNED</v>
          </cell>
          <cell r="AA3182" t="str">
            <v>Canada</v>
          </cell>
          <cell r="AE3182" t="str">
            <v>Specialty Contract</v>
          </cell>
          <cell r="AF3182" t="str">
            <v>Metals &amp; Mining Industry</v>
          </cell>
        </row>
        <row r="3183">
          <cell r="T3183">
            <v>946413212</v>
          </cell>
          <cell r="U3183" t="str">
            <v>The Gap, Inc.</v>
          </cell>
          <cell r="V3183">
            <v>138342</v>
          </cell>
          <cell r="W3183" t="str">
            <v>The Gap, Inc.</v>
          </cell>
          <cell r="X3183" t="str">
            <v>Existing Principal</v>
          </cell>
          <cell r="Y3183" t="str">
            <v>Public - Do Not Score</v>
          </cell>
          <cell r="Z3183" t="str">
            <v>CONSUMER PRODUCTS RETL/WHSL</v>
          </cell>
          <cell r="AA3183" t="str">
            <v>United States</v>
          </cell>
          <cell r="AB3183">
            <v>30050</v>
          </cell>
          <cell r="AC3183">
            <v>364760</v>
          </cell>
          <cell r="AD3183">
            <v>30050</v>
          </cell>
        </row>
        <row r="3184">
          <cell r="T3184">
            <v>746526612</v>
          </cell>
          <cell r="U3184" t="str">
            <v>Grendene S.A.</v>
          </cell>
          <cell r="V3184">
            <v>188835</v>
          </cell>
          <cell r="W3184" t="str">
            <v>Grendene S.A.</v>
          </cell>
          <cell r="X3184" t="str">
            <v>Existing Principal</v>
          </cell>
          <cell r="Y3184" t="str">
            <v>Public - Do Not Score</v>
          </cell>
          <cell r="Z3184" t="str">
            <v/>
          </cell>
          <cell r="AA3184" t="str">
            <v>Brazil</v>
          </cell>
          <cell r="AE3184" t="str">
            <v>Specialty Commercial</v>
          </cell>
        </row>
        <row r="3185">
          <cell r="T3185">
            <v>671683042</v>
          </cell>
          <cell r="U3185" t="str">
            <v>Groupon, Inc.</v>
          </cell>
          <cell r="V3185">
            <v>198226</v>
          </cell>
          <cell r="W3185" t="str">
            <v>Groupon, Inc.</v>
          </cell>
          <cell r="X3185" t="str">
            <v>Existing Principal</v>
          </cell>
          <cell r="Y3185" t="str">
            <v>Public - Do Not Score</v>
          </cell>
          <cell r="Z3185" t="str">
            <v>UNASSIGNED</v>
          </cell>
          <cell r="AA3185" t="str">
            <v>United States</v>
          </cell>
          <cell r="AE3185" t="str">
            <v>Core Commercial</v>
          </cell>
          <cell r="AF3185" t="str">
            <v>Business Services</v>
          </cell>
        </row>
        <row r="3186">
          <cell r="T3186">
            <v>846484912</v>
          </cell>
          <cell r="U3186" t="str">
            <v>Gruma dba Grupo Industrial Maseca S.A.</v>
          </cell>
          <cell r="V3186">
            <v>188495</v>
          </cell>
          <cell r="W3186" t="str">
            <v>Gruma S.A.B de C.V.</v>
          </cell>
          <cell r="X3186" t="str">
            <v>Existing Principal</v>
          </cell>
          <cell r="Y3186" t="str">
            <v>Public - Do Not Score</v>
          </cell>
          <cell r="Z3186" t="str">
            <v/>
          </cell>
          <cell r="AA3186" t="str">
            <v>Mexico</v>
          </cell>
          <cell r="AE3186" t="str">
            <v>Specialty Commercial</v>
          </cell>
        </row>
        <row r="3187">
          <cell r="T3187">
            <v>116525012</v>
          </cell>
          <cell r="U3187" t="str">
            <v>Grupo Carso</v>
          </cell>
          <cell r="V3187">
            <v>188580</v>
          </cell>
          <cell r="W3187" t="str">
            <v>Grupo Carso</v>
          </cell>
          <cell r="X3187" t="str">
            <v>Existing Principal</v>
          </cell>
          <cell r="Y3187" t="str">
            <v>Public - Do Not Score</v>
          </cell>
          <cell r="Z3187" t="str">
            <v/>
          </cell>
          <cell r="AA3187" t="str">
            <v>Mexico</v>
          </cell>
          <cell r="AE3187" t="str">
            <v>Specialty Contract</v>
          </cell>
        </row>
        <row r="3188">
          <cell r="T3188">
            <v>42108042</v>
          </cell>
          <cell r="U3188" t="str">
            <v>Constructora San Jos , S.A.</v>
          </cell>
          <cell r="V3188">
            <v>208514</v>
          </cell>
          <cell r="W3188" t="str">
            <v>Grupo Empresarial San Jos , S.A.</v>
          </cell>
          <cell r="X3188" t="str">
            <v>Existing Principal</v>
          </cell>
          <cell r="Y3188" t="str">
            <v>Public - Do Not Score</v>
          </cell>
          <cell r="Z3188" t="str">
            <v>UNASSIGNED</v>
          </cell>
          <cell r="AA3188" t="str">
            <v>Spain</v>
          </cell>
          <cell r="AE3188" t="str">
            <v>Specialty Contract</v>
          </cell>
          <cell r="AF3188" t="str">
            <v>Engineering &amp; Construction</v>
          </cell>
        </row>
        <row r="3189">
          <cell r="T3189">
            <v>22057742</v>
          </cell>
          <cell r="U3189" t="str">
            <v>Grupo Empresas Navieras, SA</v>
          </cell>
          <cell r="V3189">
            <v>206869</v>
          </cell>
          <cell r="W3189" t="str">
            <v>Grupo Empresas Navieras, SA</v>
          </cell>
          <cell r="X3189" t="str">
            <v>Existing Principal</v>
          </cell>
          <cell r="Y3189" t="str">
            <v>Public - Do Not Score</v>
          </cell>
          <cell r="Z3189" t="str">
            <v>UNASSIGNED</v>
          </cell>
          <cell r="AA3189" t="str">
            <v>Chile</v>
          </cell>
          <cell r="AE3189" t="str">
            <v>Specialty Commercial</v>
          </cell>
          <cell r="AF3189" t="str">
            <v>Rail, Trucking &amp; Transport Services</v>
          </cell>
        </row>
        <row r="3190">
          <cell r="T3190">
            <v>386439412</v>
          </cell>
          <cell r="U3190" t="str">
            <v>Via Varejo S.A</v>
          </cell>
          <cell r="V3190">
            <v>185677</v>
          </cell>
          <cell r="W3190" t="str">
            <v>Grupo P o de A ucar</v>
          </cell>
          <cell r="X3190" t="str">
            <v>Existing Principal</v>
          </cell>
          <cell r="Y3190" t="str">
            <v>Public - Do Not Score</v>
          </cell>
          <cell r="Z3190" t="str">
            <v>UNASSIGNED</v>
          </cell>
          <cell r="AA3190" t="str">
            <v>Brazil</v>
          </cell>
          <cell r="AE3190" t="str">
            <v>Specialty Commercial</v>
          </cell>
          <cell r="AF3190" t="str">
            <v>Retail</v>
          </cell>
        </row>
        <row r="3191">
          <cell r="T3191">
            <v>966412112</v>
          </cell>
          <cell r="U3191" t="str">
            <v>THE BON-TON STORES, INC</v>
          </cell>
          <cell r="V3191">
            <v>30053</v>
          </cell>
          <cell r="W3191" t="str">
            <v>THE BON-TON STORES, INC</v>
          </cell>
          <cell r="X3191" t="str">
            <v>Existing Principal</v>
          </cell>
          <cell r="Y3191" t="str">
            <v>Public - Do Not Score</v>
          </cell>
          <cell r="Z3191" t="str">
            <v>CONSUMER PRODUCTS RETL/WHSL</v>
          </cell>
          <cell r="AA3191" t="str">
            <v>United States</v>
          </cell>
          <cell r="AB3191">
            <v>30053</v>
          </cell>
          <cell r="AC3191" t="str">
            <v>09776J</v>
          </cell>
          <cell r="AD3191">
            <v>30053</v>
          </cell>
        </row>
        <row r="3192">
          <cell r="T3192">
            <v>471847442</v>
          </cell>
          <cell r="U3192" t="str">
            <v>GTT Communications, Inc.</v>
          </cell>
          <cell r="V3192">
            <v>201923</v>
          </cell>
          <cell r="W3192" t="str">
            <v>GTT Communications, Inc.</v>
          </cell>
          <cell r="X3192" t="str">
            <v>Existing Principal</v>
          </cell>
          <cell r="Y3192" t="str">
            <v>Public - Do Not Score</v>
          </cell>
          <cell r="Z3192" t="str">
            <v>UNASSIGNED</v>
          </cell>
          <cell r="AA3192" t="str">
            <v>United States</v>
          </cell>
          <cell r="AE3192" t="str">
            <v>Core Commercial</v>
          </cell>
          <cell r="AF3192" t="str">
            <v>Telecom Equipment &amp; Utility Services</v>
          </cell>
        </row>
        <row r="3193">
          <cell r="T3193">
            <v>256490212</v>
          </cell>
          <cell r="U3193" t="str">
            <v>ALUPAR INVESTIMENTO S.A</v>
          </cell>
          <cell r="V3193">
            <v>186994</v>
          </cell>
          <cell r="W3193" t="str">
            <v>GUARUPART PARTICIPA  ES LTDA</v>
          </cell>
          <cell r="X3193" t="str">
            <v>Existing Principal</v>
          </cell>
          <cell r="Y3193" t="str">
            <v>Public - Do Not Score</v>
          </cell>
          <cell r="Z3193" t="str">
            <v>UNASSIGNED</v>
          </cell>
          <cell r="AA3193" t="str">
            <v>Brazil</v>
          </cell>
          <cell r="AE3193" t="str">
            <v>Specialty Commercial</v>
          </cell>
          <cell r="AF3193" t="str">
            <v>Insurance &amp; Financial Services</v>
          </cell>
        </row>
        <row r="3194">
          <cell r="T3194">
            <v>31844742</v>
          </cell>
          <cell r="U3194" t="str">
            <v>Hanwha Corporation</v>
          </cell>
          <cell r="V3194">
            <v>201651</v>
          </cell>
          <cell r="W3194" t="str">
            <v>Hanwha Corporation</v>
          </cell>
          <cell r="X3194" t="str">
            <v>Existing Principal</v>
          </cell>
          <cell r="Y3194" t="str">
            <v>Public - Do Not Score</v>
          </cell>
          <cell r="Z3194" t="str">
            <v>UNASSIGNED</v>
          </cell>
          <cell r="AA3194" t="str">
            <v>Korea</v>
          </cell>
          <cell r="AE3194" t="str">
            <v>Core Commercial</v>
          </cell>
          <cell r="AF3194" t="str">
            <v>Machinery &amp; Industrial</v>
          </cell>
        </row>
        <row r="3195">
          <cell r="T3195">
            <v>139137032</v>
          </cell>
          <cell r="U3195" t="str">
            <v>Procter &amp; Gamble do Brasil S.A.</v>
          </cell>
          <cell r="V3195">
            <v>190215</v>
          </cell>
          <cell r="W3195" t="str">
            <v>Procter &amp; Gamble Co- LATAM</v>
          </cell>
          <cell r="X3195" t="str">
            <v>Existing Principal</v>
          </cell>
          <cell r="Y3195" t="str">
            <v>Public - Do Not Score</v>
          </cell>
          <cell r="Z3195" t="str">
            <v>CONSUMER PRODUCTS</v>
          </cell>
          <cell r="AA3195" t="str">
            <v>Brazil</v>
          </cell>
          <cell r="AB3195">
            <v>98474</v>
          </cell>
          <cell r="AC3195">
            <v>742718</v>
          </cell>
          <cell r="AD3195">
            <v>98474</v>
          </cell>
          <cell r="AF3195" t="str">
            <v>Retail</v>
          </cell>
        </row>
        <row r="3196">
          <cell r="T3196">
            <v>211741842</v>
          </cell>
          <cell r="U3196" t="str">
            <v>Healthcare Services Group, Inc.</v>
          </cell>
          <cell r="V3196">
            <v>199666</v>
          </cell>
          <cell r="W3196" t="str">
            <v>Healthcare Services Group, Inc.</v>
          </cell>
          <cell r="X3196" t="str">
            <v>Existing Principal</v>
          </cell>
          <cell r="Y3196" t="str">
            <v>Public - Do Not Score</v>
          </cell>
          <cell r="Z3196" t="str">
            <v>UNASSIGNED</v>
          </cell>
          <cell r="AA3196" t="str">
            <v>United States</v>
          </cell>
          <cell r="AE3196" t="str">
            <v>Core Commercial</v>
          </cell>
          <cell r="AF3196" t="str">
            <v>Hospital &amp; Medical Services</v>
          </cell>
        </row>
        <row r="3197">
          <cell r="T3197">
            <v>936433412</v>
          </cell>
          <cell r="U3197" t="str">
            <v>TRANSMONTAIGNE INC.</v>
          </cell>
          <cell r="V3197">
            <v>98792</v>
          </cell>
          <cell r="W3197" t="str">
            <v>TRANSMONTAIGNE INC.</v>
          </cell>
          <cell r="X3197" t="str">
            <v>Existing Principal</v>
          </cell>
          <cell r="Y3197" t="str">
            <v>Public - Do Not Score</v>
          </cell>
          <cell r="Z3197" t="str">
            <v/>
          </cell>
          <cell r="AA3197" t="str">
            <v>United States</v>
          </cell>
          <cell r="AB3197">
            <v>98792</v>
          </cell>
        </row>
        <row r="3198">
          <cell r="T3198">
            <v>131068391</v>
          </cell>
          <cell r="U3198" t="str">
            <v>ORBCOMM, INC.</v>
          </cell>
          <cell r="V3198">
            <v>99161</v>
          </cell>
          <cell r="W3198" t="str">
            <v>ORBCOMM, INC.</v>
          </cell>
          <cell r="X3198" t="str">
            <v>Existing Principal</v>
          </cell>
          <cell r="Y3198" t="str">
            <v>Public - Do Not Score</v>
          </cell>
          <cell r="Z3198" t="str">
            <v>TELEPHONE</v>
          </cell>
          <cell r="AA3198" t="str">
            <v>United States</v>
          </cell>
          <cell r="AB3198">
            <v>99161</v>
          </cell>
          <cell r="AC3198" t="str">
            <v>N11998</v>
          </cell>
          <cell r="AD3198">
            <v>99161</v>
          </cell>
        </row>
        <row r="3199">
          <cell r="T3199">
            <v>936415212</v>
          </cell>
          <cell r="U3199" t="str">
            <v>Honeywell International, Inc.</v>
          </cell>
          <cell r="V3199">
            <v>69738</v>
          </cell>
          <cell r="W3199" t="str">
            <v>Honeywell International, Inc.</v>
          </cell>
          <cell r="X3199" t="str">
            <v>Existing Principal</v>
          </cell>
          <cell r="Y3199" t="str">
            <v>Public - Do Not Score</v>
          </cell>
          <cell r="Z3199" t="str">
            <v>UNASSIGNED</v>
          </cell>
          <cell r="AA3199" t="str">
            <v>United States</v>
          </cell>
          <cell r="AE3199" t="str">
            <v>Core Commercial</v>
          </cell>
          <cell r="AF3199" t="str">
            <v>Machinery &amp; Industrial</v>
          </cell>
        </row>
        <row r="3200">
          <cell r="T3200">
            <v>976431012</v>
          </cell>
          <cell r="U3200" t="str">
            <v>Cedar Realty Trust, Inc. (fna: Cedar Shopping Centers, Inc.)</v>
          </cell>
          <cell r="V3200">
            <v>101643</v>
          </cell>
          <cell r="W3200" t="str">
            <v>Cedar Realty Trust, Inc. (fna: Cedar Shopping Centers, Inc.)</v>
          </cell>
          <cell r="X3200" t="str">
            <v>Existing Principal</v>
          </cell>
          <cell r="Y3200" t="str">
            <v>Public - Do Not Score</v>
          </cell>
          <cell r="Z3200" t="str">
            <v>REAL ESTATE INVESTMENT TRUSTS</v>
          </cell>
          <cell r="AA3200" t="str">
            <v>United States</v>
          </cell>
          <cell r="AB3200">
            <v>101643</v>
          </cell>
          <cell r="AC3200">
            <v>150438</v>
          </cell>
          <cell r="AD3200">
            <v>101643</v>
          </cell>
        </row>
        <row r="3201">
          <cell r="T3201">
            <v>209156432</v>
          </cell>
          <cell r="U3201" t="str">
            <v>Husky Energy Inc.</v>
          </cell>
          <cell r="V3201">
            <v>190704</v>
          </cell>
          <cell r="W3201" t="str">
            <v>Husky Energy Inc.</v>
          </cell>
          <cell r="X3201" t="str">
            <v>Existing Principal</v>
          </cell>
          <cell r="Y3201" t="str">
            <v>Public - Do Not Score</v>
          </cell>
          <cell r="Z3201" t="str">
            <v>UNASSIGNED</v>
          </cell>
          <cell r="AA3201" t="str">
            <v>Canada</v>
          </cell>
          <cell r="AE3201" t="str">
            <v>Specialty Commercial</v>
          </cell>
          <cell r="AF3201" t="str">
            <v>Oil, Gas &amp; Coal Expl/Prod</v>
          </cell>
        </row>
        <row r="3202">
          <cell r="T3202">
            <v>616478312</v>
          </cell>
          <cell r="U3202" t="str">
            <v>Hyundai Rotem Company</v>
          </cell>
          <cell r="V3202">
            <v>186804</v>
          </cell>
          <cell r="W3202" t="str">
            <v>Hyundai Rotem Company</v>
          </cell>
          <cell r="X3202" t="str">
            <v>Existing Principal</v>
          </cell>
          <cell r="Y3202" t="str">
            <v>Public - Do Not Score</v>
          </cell>
          <cell r="Z3202" t="str">
            <v>UNASSIGNED</v>
          </cell>
          <cell r="AA3202" t="str">
            <v>Korea</v>
          </cell>
          <cell r="AE3202" t="str">
            <v>Specialty Contract</v>
          </cell>
          <cell r="AF3202" t="str">
            <v>Machinery &amp; Industrial</v>
          </cell>
        </row>
        <row r="3203">
          <cell r="T3203">
            <v>356531812</v>
          </cell>
          <cell r="U3203" t="str">
            <v>ELECNOR DO BRASIL LTDA</v>
          </cell>
          <cell r="V3203">
            <v>187303</v>
          </cell>
          <cell r="W3203" t="str">
            <v>ELECNOR S.A</v>
          </cell>
          <cell r="X3203" t="str">
            <v>Existing Principal</v>
          </cell>
          <cell r="Y3203" t="str">
            <v>Public - Do Not Score</v>
          </cell>
          <cell r="Z3203" t="str">
            <v>CONSTRUCTION</v>
          </cell>
          <cell r="AA3203" t="str">
            <v>Brazil</v>
          </cell>
          <cell r="AB3203">
            <v>175386</v>
          </cell>
          <cell r="AC3203" t="str">
            <v>W20153</v>
          </cell>
          <cell r="AD3203">
            <v>175386</v>
          </cell>
          <cell r="AF3203" t="str">
            <v>Engineering &amp; Construction</v>
          </cell>
        </row>
        <row r="3204">
          <cell r="T3204">
            <v>289130032</v>
          </cell>
          <cell r="U3204" t="str">
            <v>IAMGOLD Corporation</v>
          </cell>
          <cell r="V3204">
            <v>189955</v>
          </cell>
          <cell r="W3204" t="str">
            <v>IAMGOLD Corporation</v>
          </cell>
          <cell r="X3204" t="str">
            <v>Existing Principal</v>
          </cell>
          <cell r="Y3204" t="str">
            <v>Public - Do Not Score</v>
          </cell>
          <cell r="Z3204" t="str">
            <v>UNASSIGNED</v>
          </cell>
          <cell r="AA3204" t="str">
            <v>Canada</v>
          </cell>
          <cell r="AE3204" t="str">
            <v>Specialty Commercial</v>
          </cell>
          <cell r="AF3204" t="str">
            <v>Metals &amp; Mining Industry</v>
          </cell>
        </row>
        <row r="3205">
          <cell r="T3205">
            <v>286498012</v>
          </cell>
          <cell r="U3205" t="str">
            <v>ELECNOR TRANSMISS O DE ENERGIA S.A</v>
          </cell>
          <cell r="V3205">
            <v>187303</v>
          </cell>
          <cell r="W3205" t="str">
            <v>ELECNOR S.A</v>
          </cell>
          <cell r="X3205" t="str">
            <v>Existing Principal</v>
          </cell>
          <cell r="Y3205" t="str">
            <v>Public - Do Not Score</v>
          </cell>
          <cell r="Z3205" t="str">
            <v>CONSTRUCTION</v>
          </cell>
          <cell r="AA3205" t="str">
            <v>Brazil</v>
          </cell>
          <cell r="AB3205">
            <v>175386</v>
          </cell>
          <cell r="AC3205" t="str">
            <v>W20153</v>
          </cell>
          <cell r="AD3205">
            <v>175386</v>
          </cell>
          <cell r="AF3205" t="str">
            <v>Engineering &amp; Construction</v>
          </cell>
        </row>
        <row r="3206">
          <cell r="T3206">
            <v>561843442</v>
          </cell>
          <cell r="U3206" t="str">
            <v>Infraestructura Energ tica Nova, S.A.B. de C.V. (IEnova)</v>
          </cell>
          <cell r="V3206">
            <v>201986</v>
          </cell>
          <cell r="W3206" t="str">
            <v>Infraestructura Energ tica Nova, S.A.B. de C.V. (IEnova)</v>
          </cell>
          <cell r="X3206" t="str">
            <v>Existing Principal</v>
          </cell>
          <cell r="Y3206" t="str">
            <v>Public - Do Not Score</v>
          </cell>
          <cell r="Z3206" t="str">
            <v>UNASSIGNED</v>
          </cell>
          <cell r="AA3206" t="str">
            <v>Mexico</v>
          </cell>
          <cell r="AE3206" t="str">
            <v>Specialty Commercial</v>
          </cell>
          <cell r="AF3206" t="str">
            <v>Electric, Gas &amp; Water Utilities</v>
          </cell>
        </row>
        <row r="3207">
          <cell r="T3207">
            <v>789233432</v>
          </cell>
          <cell r="U3207" t="str">
            <v>INGENICO GROUP</v>
          </cell>
          <cell r="V3207">
            <v>194621</v>
          </cell>
          <cell r="W3207" t="str">
            <v>INGENICO GROUP</v>
          </cell>
          <cell r="X3207" t="str">
            <v>Existing Principal</v>
          </cell>
          <cell r="Y3207" t="str">
            <v>Public - Do Not Score</v>
          </cell>
          <cell r="Z3207" t="str">
            <v>UNASSIGNED</v>
          </cell>
          <cell r="AA3207" t="str">
            <v>France</v>
          </cell>
          <cell r="AE3207" t="str">
            <v>Specialty Commercial</v>
          </cell>
          <cell r="AF3207" t="str">
            <v>Computer Hardware, Software</v>
          </cell>
        </row>
        <row r="3208">
          <cell r="T3208">
            <v>371873942</v>
          </cell>
          <cell r="U3208" t="str">
            <v>Ingenico Group S.A.</v>
          </cell>
          <cell r="V3208">
            <v>202484</v>
          </cell>
          <cell r="W3208" t="str">
            <v>Ingenico Group S.A.</v>
          </cell>
          <cell r="X3208" t="str">
            <v>Existing Principal</v>
          </cell>
          <cell r="Y3208" t="str">
            <v>Public - Do Not Score</v>
          </cell>
          <cell r="Z3208" t="str">
            <v>UNASSIGNED</v>
          </cell>
          <cell r="AA3208" t="str">
            <v>France</v>
          </cell>
          <cell r="AE3208" t="str">
            <v>Specialty Commercial</v>
          </cell>
          <cell r="AF3208" t="str">
            <v>Computer Hardware, Software</v>
          </cell>
        </row>
        <row r="3209">
          <cell r="T3209">
            <v>781778742</v>
          </cell>
          <cell r="U3209" t="str">
            <v>Innergex Renewable Energy Inc.</v>
          </cell>
          <cell r="V3209">
            <v>202180</v>
          </cell>
          <cell r="W3209" t="str">
            <v>Innergex Renewable Energy Inc. (CLOSED)</v>
          </cell>
          <cell r="X3209" t="str">
            <v>Existing Principal</v>
          </cell>
          <cell r="Y3209" t="str">
            <v>Public - Do Not Score</v>
          </cell>
          <cell r="Z3209" t="str">
            <v>UNASSIGNED</v>
          </cell>
          <cell r="AA3209" t="str">
            <v>Canada</v>
          </cell>
          <cell r="AE3209" t="str">
            <v>Specialty Commercial</v>
          </cell>
          <cell r="AF3209" t="str">
            <v>Electric, Gas &amp; Water Utilities</v>
          </cell>
        </row>
        <row r="3210">
          <cell r="T3210">
            <v>366526712</v>
          </cell>
          <cell r="U3210" t="str">
            <v>ELECNOR S.A</v>
          </cell>
          <cell r="V3210">
            <v>187303</v>
          </cell>
          <cell r="W3210" t="str">
            <v>ELECNOR S.A</v>
          </cell>
          <cell r="X3210" t="str">
            <v>Existing Principal</v>
          </cell>
          <cell r="Y3210" t="str">
            <v>Public - Do Not Score</v>
          </cell>
          <cell r="Z3210" t="str">
            <v>CONSTRUCTION</v>
          </cell>
          <cell r="AA3210" t="str">
            <v>Spain</v>
          </cell>
          <cell r="AB3210">
            <v>175386</v>
          </cell>
          <cell r="AC3210" t="str">
            <v>W20153</v>
          </cell>
          <cell r="AD3210">
            <v>175386</v>
          </cell>
          <cell r="AF3210" t="str">
            <v>Engineering &amp; Construction</v>
          </cell>
        </row>
        <row r="3211">
          <cell r="T3211">
            <v>881690842</v>
          </cell>
          <cell r="U3211" t="str">
            <v>IRB-Brasil Resseguros S/A</v>
          </cell>
          <cell r="V3211">
            <v>198868</v>
          </cell>
          <cell r="W3211" t="str">
            <v>IRB-Brasil Resseguros S/A</v>
          </cell>
          <cell r="X3211" t="str">
            <v>Existing Principal</v>
          </cell>
          <cell r="Y3211" t="str">
            <v>Public - Do Not Score</v>
          </cell>
          <cell r="Z3211" t="str">
            <v>UNASSIGNED</v>
          </cell>
          <cell r="AA3211" t="str">
            <v>Brazil</v>
          </cell>
          <cell r="AE3211" t="str">
            <v>Specialty Commercial</v>
          </cell>
          <cell r="AF3211" t="str">
            <v>Insurance &amp; Financial Services</v>
          </cell>
        </row>
        <row r="3212">
          <cell r="T3212">
            <v>621821842</v>
          </cell>
          <cell r="U3212" t="str">
            <v>Itafos</v>
          </cell>
          <cell r="V3212">
            <v>201457</v>
          </cell>
          <cell r="W3212" t="str">
            <v>Itafos</v>
          </cell>
          <cell r="X3212" t="str">
            <v>Existing Principal</v>
          </cell>
          <cell r="Y3212" t="str">
            <v>Public - Do Not Score</v>
          </cell>
          <cell r="Z3212" t="str">
            <v>CHEMICALS</v>
          </cell>
          <cell r="AA3212" t="str">
            <v>Canada</v>
          </cell>
          <cell r="AB3212" t="str">
            <v>CAN1227</v>
          </cell>
          <cell r="AC3212" t="str">
            <v>N19910</v>
          </cell>
          <cell r="AD3212">
            <v>301646</v>
          </cell>
          <cell r="AE3212" t="str">
            <v>Core Commercial</v>
          </cell>
          <cell r="AF3212" t="str">
            <v>Chemical Industry</v>
          </cell>
        </row>
        <row r="3213">
          <cell r="T3213">
            <v>6322412</v>
          </cell>
          <cell r="U3213" t="str">
            <v>Kentz Corporation LTD</v>
          </cell>
          <cell r="V3213">
            <v>180705</v>
          </cell>
          <cell r="W3213" t="str">
            <v>Kentz Corporation LTD</v>
          </cell>
          <cell r="X3213" t="str">
            <v>Existing Principal</v>
          </cell>
          <cell r="Y3213" t="str">
            <v>Public - Do Not Score</v>
          </cell>
          <cell r="Z3213" t="str">
            <v>CONSTRUCTION</v>
          </cell>
          <cell r="AA3213" t="str">
            <v>United Kingdom</v>
          </cell>
          <cell r="AB3213">
            <v>180705</v>
          </cell>
          <cell r="AC3213" t="str">
            <v>W44590</v>
          </cell>
          <cell r="AD3213">
            <v>180705</v>
          </cell>
          <cell r="AF3213" t="str">
            <v>Engineering &amp; Construction</v>
          </cell>
        </row>
        <row r="3214">
          <cell r="T3214">
            <v>49204432</v>
          </cell>
          <cell r="U3214" t="str">
            <v>John Wood Group PLC</v>
          </cell>
          <cell r="V3214">
            <v>193126</v>
          </cell>
          <cell r="W3214" t="str">
            <v>John Wood Group PLC</v>
          </cell>
          <cell r="X3214" t="str">
            <v>Existing Principal</v>
          </cell>
          <cell r="Y3214" t="str">
            <v>Public - Do Not Score</v>
          </cell>
          <cell r="Z3214" t="str">
            <v>UNASSIGNED</v>
          </cell>
          <cell r="AA3214" t="str">
            <v>United Kingdom</v>
          </cell>
          <cell r="AE3214" t="str">
            <v>Core Commercial</v>
          </cell>
          <cell r="AF3214" t="str">
            <v>Electric, Gas &amp; Water Utilities</v>
          </cell>
        </row>
        <row r="3215">
          <cell r="T3215">
            <v>339251132</v>
          </cell>
          <cell r="U3215" t="str">
            <v>JSL S.A.</v>
          </cell>
          <cell r="V3215">
            <v>195196</v>
          </cell>
          <cell r="W3215" t="str">
            <v>JSL S.A.</v>
          </cell>
          <cell r="X3215" t="str">
            <v>Existing Principal</v>
          </cell>
          <cell r="Y3215" t="str">
            <v>Public - Do Not Score</v>
          </cell>
          <cell r="Z3215" t="str">
            <v>UNASSIGNED</v>
          </cell>
          <cell r="AA3215" t="str">
            <v>Brazil</v>
          </cell>
          <cell r="AE3215" t="str">
            <v>Specialty Commercial</v>
          </cell>
          <cell r="AF3215" t="str">
            <v>Rail, Trucking &amp; Transport Services</v>
          </cell>
        </row>
        <row r="3216">
          <cell r="T3216">
            <v>955641921</v>
          </cell>
          <cell r="U3216" t="str">
            <v>Hologic, Inc.</v>
          </cell>
          <cell r="V3216">
            <v>125910</v>
          </cell>
          <cell r="W3216" t="str">
            <v>Gen-Probe, Inc.</v>
          </cell>
          <cell r="X3216" t="str">
            <v>Existing Principal</v>
          </cell>
          <cell r="Y3216" t="str">
            <v>Public - Do Not Score</v>
          </cell>
          <cell r="Z3216" t="str">
            <v>PHARMACEUTICALS</v>
          </cell>
          <cell r="AA3216" t="str">
            <v>United States</v>
          </cell>
          <cell r="AB3216" t="str">
            <v>125910 and 125911</v>
          </cell>
          <cell r="AC3216">
            <v>368669</v>
          </cell>
          <cell r="AD3216" t="str">
            <v>125910 and 125911</v>
          </cell>
        </row>
        <row r="3217">
          <cell r="T3217">
            <v>865234851</v>
          </cell>
          <cell r="U3217" t="str">
            <v>CenturyTel Fiber Company II, LLC DBA CenturyLink Wholesale</v>
          </cell>
          <cell r="V3217">
            <v>99347</v>
          </cell>
          <cell r="W3217" t="str">
            <v>CENTURYLINK, INC.</v>
          </cell>
          <cell r="X3217" t="str">
            <v>Existing Principal</v>
          </cell>
          <cell r="Y3217" t="str">
            <v>Public - Do Not Score</v>
          </cell>
          <cell r="Z3217" t="str">
            <v>TELEPHONE</v>
          </cell>
          <cell r="AA3217" t="str">
            <v>United States</v>
          </cell>
          <cell r="AB3217" t="str">
            <v>67161 and 99347 and 11314 and 14</v>
          </cell>
          <cell r="AC3217">
            <v>156686</v>
          </cell>
          <cell r="AD3217" t="str">
            <v>67161 and 99347 and 11314 and 14</v>
          </cell>
          <cell r="AF3217" t="str">
            <v>Telecom Equipment &amp; Utility Services</v>
          </cell>
        </row>
        <row r="3218">
          <cell r="T3218">
            <v>956434812</v>
          </cell>
          <cell r="U3218" t="str">
            <v>KGHM International Ltd.</v>
          </cell>
          <cell r="V3218">
            <v>184774</v>
          </cell>
          <cell r="W3218" t="str">
            <v>KGHM Polska Miedz S.A.</v>
          </cell>
          <cell r="X3218" t="str">
            <v>Existing Principal</v>
          </cell>
          <cell r="Y3218" t="str">
            <v>Public - Do Not Score</v>
          </cell>
          <cell r="Z3218" t="str">
            <v>MINING</v>
          </cell>
          <cell r="AA3218" t="str">
            <v>Poland</v>
          </cell>
          <cell r="AE3218" t="str">
            <v>Specialty Commercial</v>
          </cell>
          <cell r="AF3218" t="str">
            <v>Metals &amp; Mining Industry</v>
          </cell>
        </row>
        <row r="3219">
          <cell r="T3219">
            <v>546448012</v>
          </cell>
          <cell r="U3219" t="str">
            <v>Kinross Gold Corporation</v>
          </cell>
          <cell r="V3219">
            <v>185852</v>
          </cell>
          <cell r="W3219" t="str">
            <v>Kinross Gold Corporation</v>
          </cell>
          <cell r="X3219" t="str">
            <v>Existing Principal</v>
          </cell>
          <cell r="Y3219" t="str">
            <v>Public - Do Not Score</v>
          </cell>
          <cell r="Z3219" t="str">
            <v>MINING</v>
          </cell>
          <cell r="AA3219" t="str">
            <v>Canada</v>
          </cell>
          <cell r="AB3219" t="str">
            <v>CAN1068</v>
          </cell>
          <cell r="AC3219" t="str">
            <v>C10751</v>
          </cell>
          <cell r="AD3219">
            <v>300072</v>
          </cell>
          <cell r="AE3219" t="str">
            <v>Core Commercial</v>
          </cell>
          <cell r="AF3219" t="str">
            <v>Metals &amp; Mining Industry</v>
          </cell>
        </row>
        <row r="3220">
          <cell r="T3220">
            <v>539273832</v>
          </cell>
          <cell r="U3220" t="str">
            <v>Koppers Holdings Inc.</v>
          </cell>
          <cell r="V3220">
            <v>196379</v>
          </cell>
          <cell r="W3220" t="str">
            <v>Koppers Holdings Inc.</v>
          </cell>
          <cell r="X3220" t="str">
            <v>Existing Principal</v>
          </cell>
          <cell r="Y3220" t="str">
            <v>Public - Do Not Score</v>
          </cell>
          <cell r="Z3220" t="str">
            <v>UNASSIGNED</v>
          </cell>
          <cell r="AA3220" t="str">
            <v>United States</v>
          </cell>
          <cell r="AE3220" t="str">
            <v>Core Commercial</v>
          </cell>
          <cell r="AF3220" t="str">
            <v>Chemical Industry</v>
          </cell>
        </row>
        <row r="3221">
          <cell r="T3221">
            <v>176445712</v>
          </cell>
          <cell r="U3221" t="str">
            <v>ALUBAR METAIS E CABOS S.A</v>
          </cell>
          <cell r="V3221">
            <v>185508</v>
          </cell>
          <cell r="W3221" t="str">
            <v>ALUBAR METAIS E CABOS S.A</v>
          </cell>
          <cell r="X3221" t="str">
            <v>Existing Principal</v>
          </cell>
          <cell r="Y3221" t="str">
            <v>Public - Do Not Score</v>
          </cell>
          <cell r="Z3221" t="str">
            <v>STEEL &amp; METAL PRODUCTS</v>
          </cell>
          <cell r="AA3221" t="str">
            <v>Brazil</v>
          </cell>
          <cell r="AB3221" t="str">
            <v>BRZ1050</v>
          </cell>
          <cell r="AC3221" t="str">
            <v>None - Private</v>
          </cell>
          <cell r="AD3221">
            <v>300348</v>
          </cell>
          <cell r="AF3221" t="str">
            <v>Steel &amp; Metals Manufacturing</v>
          </cell>
        </row>
        <row r="3222">
          <cell r="T3222">
            <v>701778942</v>
          </cell>
          <cell r="U3222" t="str">
            <v>KROTON EDUCACIONAL S.A</v>
          </cell>
          <cell r="V3222">
            <v>201563</v>
          </cell>
          <cell r="W3222" t="str">
            <v>KROTON EDUCACIONAL S.A</v>
          </cell>
          <cell r="X3222" t="str">
            <v>Existing Principal</v>
          </cell>
          <cell r="Y3222" t="str">
            <v>Public - Do Not Score</v>
          </cell>
          <cell r="Z3222" t="str">
            <v>UNASSIGNED</v>
          </cell>
          <cell r="AA3222" t="str">
            <v>Brazil</v>
          </cell>
          <cell r="AE3222" t="str">
            <v>Specialty Commercial</v>
          </cell>
          <cell r="AF3222" t="str">
            <v>Unassigned</v>
          </cell>
        </row>
        <row r="3223">
          <cell r="T3223">
            <v>389238932</v>
          </cell>
          <cell r="U3223" t="str">
            <v>Libbey, Inc.</v>
          </cell>
          <cell r="V3223">
            <v>194503</v>
          </cell>
          <cell r="W3223" t="str">
            <v>Libbey, Inc.</v>
          </cell>
          <cell r="X3223" t="str">
            <v>Existing Principal</v>
          </cell>
          <cell r="Y3223" t="str">
            <v>Public - Do Not Score</v>
          </cell>
          <cell r="Z3223" t="str">
            <v>UNASSIGNED</v>
          </cell>
          <cell r="AA3223" t="str">
            <v>United States</v>
          </cell>
          <cell r="AE3223" t="str">
            <v>Specialty Commercial</v>
          </cell>
          <cell r="AF3223" t="str">
            <v>Building Materials</v>
          </cell>
        </row>
        <row r="3224">
          <cell r="T3224">
            <v>946428912</v>
          </cell>
          <cell r="U3224" t="str">
            <v>Arcelormittal</v>
          </cell>
          <cell r="V3224">
            <v>167039</v>
          </cell>
          <cell r="W3224" t="str">
            <v>Arcelormittal</v>
          </cell>
          <cell r="X3224" t="str">
            <v>Existing Principal</v>
          </cell>
          <cell r="Y3224" t="str">
            <v>Public - Do Not Score</v>
          </cell>
          <cell r="Z3224" t="str">
            <v>STEEL &amp; METAL PRODUCTS</v>
          </cell>
          <cell r="AA3224" t="str">
            <v>Luxembourg</v>
          </cell>
          <cell r="AB3224" t="str">
            <v>BRZ1051</v>
          </cell>
          <cell r="AC3224" t="str">
            <v>W46397</v>
          </cell>
          <cell r="AD3224">
            <v>300349</v>
          </cell>
          <cell r="AF3224" t="str">
            <v>Steel &amp; Metals Manufacturing</v>
          </cell>
        </row>
        <row r="3225">
          <cell r="T3225">
            <v>136484512</v>
          </cell>
          <cell r="U3225" t="str">
            <v>LOCALIZA RENT A CAR</v>
          </cell>
          <cell r="V3225">
            <v>186930</v>
          </cell>
          <cell r="W3225" t="str">
            <v>LOCALIZA RENT A CAR</v>
          </cell>
          <cell r="X3225" t="str">
            <v>Existing Principal</v>
          </cell>
          <cell r="Y3225" t="str">
            <v>Public - Do Not Score</v>
          </cell>
          <cell r="Z3225" t="str">
            <v>UNASSIGNED</v>
          </cell>
          <cell r="AA3225" t="str">
            <v>Brazil</v>
          </cell>
          <cell r="AE3225" t="str">
            <v>Specialty Commercial</v>
          </cell>
          <cell r="AF3225" t="str">
            <v>Automotive / Auto Parts MFG</v>
          </cell>
        </row>
        <row r="3226">
          <cell r="T3226">
            <v>239132332</v>
          </cell>
          <cell r="U3226" t="str">
            <v>LOJAS AMERICANAS S.A</v>
          </cell>
          <cell r="V3226">
            <v>189935</v>
          </cell>
          <cell r="W3226" t="str">
            <v>LOJAS AMERICANAS - LASA</v>
          </cell>
          <cell r="X3226" t="str">
            <v>Existing Principal</v>
          </cell>
          <cell r="Y3226" t="str">
            <v>Public - Do Not Score</v>
          </cell>
          <cell r="Z3226" t="str">
            <v/>
          </cell>
          <cell r="AA3226" t="str">
            <v>Brazil</v>
          </cell>
          <cell r="AE3226" t="str">
            <v>Specialty Commercial</v>
          </cell>
        </row>
        <row r="3227">
          <cell r="T3227">
            <v>956435012</v>
          </cell>
          <cell r="U3227" t="str">
            <v>America Movil</v>
          </cell>
          <cell r="V3227">
            <v>184869</v>
          </cell>
          <cell r="W3227" t="str">
            <v>America Movil</v>
          </cell>
          <cell r="X3227" t="str">
            <v>Existing Principal</v>
          </cell>
          <cell r="Y3227" t="str">
            <v>Public - Do Not Score</v>
          </cell>
          <cell r="Z3227" t="str">
            <v>TELEPHONE</v>
          </cell>
          <cell r="AA3227" t="str">
            <v>Mexico</v>
          </cell>
          <cell r="AB3227" t="str">
            <v>BRZ1065</v>
          </cell>
          <cell r="AC3227" t="str">
            <v>W25963</v>
          </cell>
          <cell r="AD3227">
            <v>300375</v>
          </cell>
        </row>
        <row r="3228">
          <cell r="T3228">
            <v>966411812</v>
          </cell>
          <cell r="U3228" t="str">
            <v>M/I Homes, Inc.</v>
          </cell>
          <cell r="V3228">
            <v>29693</v>
          </cell>
          <cell r="W3228" t="str">
            <v>M/I Homes, Inc.</v>
          </cell>
          <cell r="X3228" t="str">
            <v>Existing Principal</v>
          </cell>
          <cell r="Y3228" t="str">
            <v>Public - Do Not Score</v>
          </cell>
          <cell r="Z3228" t="str">
            <v>UNASSIGNED</v>
          </cell>
          <cell r="AA3228" t="str">
            <v>United States</v>
          </cell>
          <cell r="AE3228" t="str">
            <v>Specialty Contract</v>
          </cell>
          <cell r="AF3228" t="str">
            <v>Engineering &amp; Construction</v>
          </cell>
        </row>
        <row r="3229">
          <cell r="T3229">
            <v>249162032</v>
          </cell>
          <cell r="U3229" t="str">
            <v>MARCOPOLO S.A</v>
          </cell>
          <cell r="V3229">
            <v>191564</v>
          </cell>
          <cell r="W3229" t="str">
            <v>MARCOPOLO S.A</v>
          </cell>
          <cell r="X3229" t="str">
            <v>Existing Principal</v>
          </cell>
          <cell r="Y3229" t="str">
            <v>Public - Do Not Score</v>
          </cell>
          <cell r="Z3229" t="str">
            <v>UNASSIGNED</v>
          </cell>
          <cell r="AA3229" t="str">
            <v>Brazil</v>
          </cell>
          <cell r="AE3229" t="str">
            <v>Specialty Commercial</v>
          </cell>
          <cell r="AF3229" t="str">
            <v>Automotive / Auto Parts MFG</v>
          </cell>
        </row>
        <row r="3230">
          <cell r="T3230">
            <v>366449912</v>
          </cell>
          <cell r="U3230" t="str">
            <v>McDermott International Inc</v>
          </cell>
          <cell r="V3230">
            <v>185662</v>
          </cell>
          <cell r="W3230" t="str">
            <v>McDermott International Inc</v>
          </cell>
          <cell r="X3230" t="str">
            <v>Existing Principal</v>
          </cell>
          <cell r="Y3230" t="str">
            <v>Public - Do Not Score</v>
          </cell>
          <cell r="Z3230" t="str">
            <v>TRANSPORTATION EQUIPMENT</v>
          </cell>
          <cell r="AA3230" t="str">
            <v>United States</v>
          </cell>
          <cell r="AB3230" t="str">
            <v>BRZ1142</v>
          </cell>
          <cell r="AC3230">
            <v>580037</v>
          </cell>
          <cell r="AD3230">
            <v>300269</v>
          </cell>
          <cell r="AF3230" t="str">
            <v>Automotive / Auto Parts MFG</v>
          </cell>
        </row>
        <row r="3231">
          <cell r="T3231">
            <v>785678421</v>
          </cell>
          <cell r="U3231" t="str">
            <v>Tecnicas Reunidas S.A.</v>
          </cell>
          <cell r="V3231">
            <v>180307</v>
          </cell>
          <cell r="W3231" t="str">
            <v>Tecnicas Reunidas S.A.</v>
          </cell>
          <cell r="X3231" t="str">
            <v>Existing Principal</v>
          </cell>
          <cell r="Y3231" t="str">
            <v>Public - Do Not Score</v>
          </cell>
          <cell r="Z3231" t="str">
            <v>CONSTRUCTION</v>
          </cell>
          <cell r="AA3231" t="str">
            <v>Spain</v>
          </cell>
          <cell r="AB3231" t="str">
            <v>EU1215</v>
          </cell>
          <cell r="AC3231" t="str">
            <v>W39365</v>
          </cell>
          <cell r="AD3231">
            <v>301266</v>
          </cell>
          <cell r="AF3231" t="str">
            <v>Oil, Gas &amp; Coal Expl/Prod</v>
          </cell>
        </row>
        <row r="3232">
          <cell r="T3232">
            <v>301902142</v>
          </cell>
          <cell r="U3232" t="str">
            <v>J. Ray McDermott de Mexico, S.A. de C.V.</v>
          </cell>
          <cell r="V3232">
            <v>203605</v>
          </cell>
          <cell r="W3232" t="str">
            <v>McDermott International, Inc.</v>
          </cell>
          <cell r="X3232" t="str">
            <v>Existing Principal</v>
          </cell>
          <cell r="Y3232" t="str">
            <v>Public - Do Not Score</v>
          </cell>
          <cell r="Z3232" t="str">
            <v>TRANSPORTATION EQUIPMENT</v>
          </cell>
          <cell r="AA3232" t="str">
            <v>Mexico</v>
          </cell>
          <cell r="AB3232" t="str">
            <v>MEX1289</v>
          </cell>
          <cell r="AC3232">
            <v>580037</v>
          </cell>
          <cell r="AE3232" t="str">
            <v>Specialty Contract</v>
          </cell>
          <cell r="AF3232" t="str">
            <v>Engineering &amp; Construction</v>
          </cell>
        </row>
        <row r="3233">
          <cell r="T3233">
            <v>516505612</v>
          </cell>
          <cell r="U3233" t="str">
            <v>ACI Worldwide, Inc.</v>
          </cell>
          <cell r="V3233">
            <v>187968</v>
          </cell>
          <cell r="W3233" t="str">
            <v>ACI Worldwide</v>
          </cell>
          <cell r="X3233" t="str">
            <v>Existing Principal</v>
          </cell>
          <cell r="Y3233" t="str">
            <v>Public - Do Not Score</v>
          </cell>
          <cell r="Z3233" t="str">
            <v/>
          </cell>
          <cell r="AA3233" t="str">
            <v>United States</v>
          </cell>
        </row>
        <row r="3234">
          <cell r="T3234">
            <v>412105042</v>
          </cell>
          <cell r="U3234" t="str">
            <v>Metro Gas</v>
          </cell>
          <cell r="V3234">
            <v>209210</v>
          </cell>
          <cell r="W3234" t="str">
            <v>Metro Gas</v>
          </cell>
          <cell r="X3234" t="str">
            <v>Existing Principal</v>
          </cell>
          <cell r="Y3234" t="str">
            <v>Public - Do Not Score</v>
          </cell>
          <cell r="Z3234" t="str">
            <v>UNASSIGNED</v>
          </cell>
          <cell r="AA3234" t="str">
            <v>Argentina</v>
          </cell>
          <cell r="AE3234" t="str">
            <v>Specialty Commercial</v>
          </cell>
          <cell r="AF3234" t="str">
            <v>Oil, Gas &amp; Coal Expl/Prod</v>
          </cell>
        </row>
        <row r="3235">
          <cell r="T3235">
            <v>369267032</v>
          </cell>
          <cell r="U3235" t="str">
            <v>MGM Resorts International</v>
          </cell>
          <cell r="V3235">
            <v>179804</v>
          </cell>
          <cell r="W3235" t="str">
            <v>MGM Resorts International</v>
          </cell>
          <cell r="X3235" t="str">
            <v>Existing Principal</v>
          </cell>
          <cell r="Y3235" t="str">
            <v>Public - Do Not Score</v>
          </cell>
          <cell r="Z3235" t="str">
            <v>HOTELS &amp; RESTAURANTS</v>
          </cell>
          <cell r="AA3235" t="str">
            <v>United States</v>
          </cell>
          <cell r="AB3235">
            <v>179804</v>
          </cell>
          <cell r="AC3235">
            <v>552953</v>
          </cell>
          <cell r="AE3235" t="str">
            <v>Core Commercial</v>
          </cell>
          <cell r="AF3235" t="str">
            <v>Hospitality &amp; Gaming</v>
          </cell>
        </row>
        <row r="3236">
          <cell r="T3236">
            <v>631743542</v>
          </cell>
          <cell r="U3236" t="str">
            <v>Minsur S.A.</v>
          </cell>
          <cell r="V3236">
            <v>199865</v>
          </cell>
          <cell r="W3236" t="str">
            <v>Minsur S.A.</v>
          </cell>
          <cell r="X3236" t="str">
            <v>Existing Principal</v>
          </cell>
          <cell r="Y3236" t="str">
            <v>Public - Do Not Score</v>
          </cell>
          <cell r="Z3236" t="str">
            <v>UNASSIGNED</v>
          </cell>
          <cell r="AA3236" t="str">
            <v>Peru</v>
          </cell>
          <cell r="AE3236" t="str">
            <v>Specialty Commercial</v>
          </cell>
          <cell r="AF3236" t="str">
            <v>Metals &amp; Mining Industry</v>
          </cell>
        </row>
        <row r="3237">
          <cell r="T3237">
            <v>495544021</v>
          </cell>
          <cell r="U3237" t="str">
            <v>Aker ASA</v>
          </cell>
          <cell r="V3237">
            <v>172282</v>
          </cell>
          <cell r="W3237" t="str">
            <v>Aker Philadelphia Shipyard</v>
          </cell>
          <cell r="X3237" t="str">
            <v>Existing Principal</v>
          </cell>
          <cell r="Y3237" t="str">
            <v>Public - Do Not Score</v>
          </cell>
          <cell r="Z3237" t="str">
            <v/>
          </cell>
          <cell r="AA3237" t="str">
            <v>Norway</v>
          </cell>
        </row>
        <row r="3238">
          <cell r="T3238">
            <v>386486912</v>
          </cell>
          <cell r="U3238" t="str">
            <v>Albemarle Corporation</v>
          </cell>
          <cell r="V3238">
            <v>187054</v>
          </cell>
          <cell r="W3238" t="str">
            <v>Albemarle Corporation</v>
          </cell>
          <cell r="X3238" t="str">
            <v>Existing Principal</v>
          </cell>
          <cell r="Y3238" t="str">
            <v>Public - Do Not Score</v>
          </cell>
          <cell r="Z3238" t="str">
            <v/>
          </cell>
          <cell r="AA3238" t="str">
            <v>United States</v>
          </cell>
        </row>
        <row r="3239">
          <cell r="T3239">
            <v>261685142</v>
          </cell>
          <cell r="U3239" t="str">
            <v>Moneygram</v>
          </cell>
          <cell r="V3239">
            <v>198055</v>
          </cell>
          <cell r="W3239" t="str">
            <v>MoneyGram International, Inc.</v>
          </cell>
          <cell r="X3239" t="str">
            <v>Existing Principal</v>
          </cell>
          <cell r="Y3239" t="str">
            <v>Public - Do Not Score</v>
          </cell>
          <cell r="Z3239" t="str">
            <v>UNASSIGNED</v>
          </cell>
          <cell r="AA3239" t="str">
            <v>United States</v>
          </cell>
          <cell r="AE3239" t="str">
            <v>Core Commercial</v>
          </cell>
          <cell r="AF3239" t="str">
            <v>Business Services</v>
          </cell>
        </row>
        <row r="3240">
          <cell r="T3240">
            <v>986382912</v>
          </cell>
          <cell r="U3240" t="str">
            <v>Morgan Stanley and Company (Premise LIB program)</v>
          </cell>
          <cell r="V3240">
            <v>115975</v>
          </cell>
          <cell r="W3240" t="str">
            <v>Morgan Stanley and Company (Premise LIB program)</v>
          </cell>
          <cell r="X3240" t="str">
            <v>Existing Principal</v>
          </cell>
          <cell r="Y3240" t="str">
            <v>Public - Do Not Score</v>
          </cell>
          <cell r="Z3240" t="str">
            <v>SECURITY BROKERS &amp; DEALERS</v>
          </cell>
          <cell r="AA3240" t="str">
            <v>United States</v>
          </cell>
          <cell r="AB3240" t="str">
            <v>101025 and 116969 and 115975</v>
          </cell>
          <cell r="AD3240" t="str">
            <v>101025 and 116969 and 115975</v>
          </cell>
          <cell r="AE3240" t="str">
            <v>Core Commercial</v>
          </cell>
          <cell r="AF3240" t="str">
            <v>Insurance &amp; Financial Services</v>
          </cell>
        </row>
        <row r="3241">
          <cell r="T3241">
            <v>671906842</v>
          </cell>
          <cell r="U3241" t="str">
            <v>Motorcar Parts of America, Inc.</v>
          </cell>
          <cell r="V3241">
            <v>204185</v>
          </cell>
          <cell r="W3241" t="str">
            <v>Motorcar Parts of America, Inc.</v>
          </cell>
          <cell r="X3241" t="str">
            <v>Existing Principal</v>
          </cell>
          <cell r="Y3241" t="str">
            <v>Public - Do Not Score</v>
          </cell>
          <cell r="Z3241" t="str">
            <v>UNASSIGNED</v>
          </cell>
          <cell r="AA3241" t="str">
            <v>United States</v>
          </cell>
          <cell r="AE3241" t="str">
            <v>Core Commercial</v>
          </cell>
          <cell r="AF3241" t="str">
            <v>Automotive / Auto Parts MFG</v>
          </cell>
        </row>
        <row r="3242">
          <cell r="T3242">
            <v>722015542</v>
          </cell>
          <cell r="U3242" t="str">
            <v>MRV</v>
          </cell>
          <cell r="V3242">
            <v>206621</v>
          </cell>
          <cell r="W3242" t="str">
            <v>MRV</v>
          </cell>
          <cell r="X3242" t="str">
            <v>Existing Principal</v>
          </cell>
          <cell r="Y3242" t="str">
            <v>Public - Do Not Score</v>
          </cell>
          <cell r="Z3242" t="str">
            <v>CONSTRUCTION</v>
          </cell>
          <cell r="AA3242" t="str">
            <v>Brazil</v>
          </cell>
          <cell r="AE3242" t="str">
            <v>Specialty Contract</v>
          </cell>
          <cell r="AF3242" t="str">
            <v>Engineering &amp; Construction</v>
          </cell>
        </row>
        <row r="3243">
          <cell r="T3243">
            <v>591741842</v>
          </cell>
          <cell r="U3243" t="str">
            <v>MTU Aero Engines AG</v>
          </cell>
          <cell r="V3243">
            <v>199847</v>
          </cell>
          <cell r="W3243" t="str">
            <v>MTU Aero Engines AG</v>
          </cell>
          <cell r="X3243" t="str">
            <v>Existing Principal</v>
          </cell>
          <cell r="Y3243" t="str">
            <v>Public - Do Not Score</v>
          </cell>
          <cell r="Z3243" t="str">
            <v>UNASSIGNED</v>
          </cell>
          <cell r="AA3243" t="str">
            <v>Germany</v>
          </cell>
          <cell r="AE3243" t="str">
            <v>Specialty Contract</v>
          </cell>
          <cell r="AF3243" t="str">
            <v>Aerospace / Defense</v>
          </cell>
        </row>
        <row r="3244">
          <cell r="T3244">
            <v>956430912</v>
          </cell>
          <cell r="U3244" t="str">
            <v>ARC Resources LTD</v>
          </cell>
          <cell r="V3244">
            <v>183533</v>
          </cell>
          <cell r="W3244" t="str">
            <v>ARC Resources LTD</v>
          </cell>
          <cell r="X3244" t="str">
            <v>Existing Principal</v>
          </cell>
          <cell r="Y3244" t="str">
            <v>Public - Do Not Score</v>
          </cell>
          <cell r="Z3244" t="str">
            <v/>
          </cell>
          <cell r="AA3244" t="str">
            <v>Canada</v>
          </cell>
        </row>
        <row r="3245">
          <cell r="T3245">
            <v>626529412</v>
          </cell>
          <cell r="U3245" t="str">
            <v>NATURA COSM TICOS S.A</v>
          </cell>
          <cell r="V3245">
            <v>188789</v>
          </cell>
          <cell r="W3245" t="str">
            <v>NATURA COSM TICOS S.A</v>
          </cell>
          <cell r="X3245" t="str">
            <v>Existing Principal</v>
          </cell>
          <cell r="Y3245" t="str">
            <v>Public - Do Not Score</v>
          </cell>
          <cell r="Z3245" t="str">
            <v>UNASSIGNED</v>
          </cell>
          <cell r="AA3245" t="str">
            <v>Brazil</v>
          </cell>
          <cell r="AE3245" t="str">
            <v>Specialty Commercial</v>
          </cell>
          <cell r="AF3245" t="str">
            <v>Retail</v>
          </cell>
        </row>
        <row r="3246">
          <cell r="T3246">
            <v>349200932</v>
          </cell>
          <cell r="U3246" t="str">
            <v>Neovasc Inc</v>
          </cell>
          <cell r="V3246">
            <v>192919</v>
          </cell>
          <cell r="W3246" t="str">
            <v>Neovasc Inc</v>
          </cell>
          <cell r="X3246" t="str">
            <v>Existing Principal</v>
          </cell>
          <cell r="Y3246" t="str">
            <v>Public - Do Not Score</v>
          </cell>
          <cell r="Z3246" t="str">
            <v>UNASSIGNED</v>
          </cell>
          <cell r="AA3246" t="str">
            <v>Canada</v>
          </cell>
          <cell r="AE3246" t="str">
            <v>Core Commercial</v>
          </cell>
          <cell r="AF3246" t="str">
            <v>Machinery &amp; Industrial</v>
          </cell>
        </row>
        <row r="3247">
          <cell r="T3247">
            <v>629293632</v>
          </cell>
          <cell r="U3247" t="str">
            <v>Nippo Corporation</v>
          </cell>
          <cell r="V3247">
            <v>197075</v>
          </cell>
          <cell r="W3247" t="str">
            <v>Nippo Corporation</v>
          </cell>
          <cell r="X3247" t="str">
            <v>Existing Principal</v>
          </cell>
          <cell r="Y3247" t="str">
            <v>Public - Do Not Score</v>
          </cell>
          <cell r="Z3247" t="str">
            <v>UNASSIGNED</v>
          </cell>
          <cell r="AA3247" t="str">
            <v>Japan</v>
          </cell>
          <cell r="AE3247" t="str">
            <v>Specialty Contract</v>
          </cell>
          <cell r="AF3247" t="str">
            <v>Engineering &amp; Construction</v>
          </cell>
        </row>
        <row r="3248">
          <cell r="T3248">
            <v>471662142</v>
          </cell>
          <cell r="U3248" t="str">
            <v>NKT A/S</v>
          </cell>
          <cell r="V3248">
            <v>197399</v>
          </cell>
          <cell r="W3248" t="str">
            <v>NKT A/S</v>
          </cell>
          <cell r="X3248" t="str">
            <v>Existing Principal</v>
          </cell>
          <cell r="Y3248" t="str">
            <v>Public - Do Not Score</v>
          </cell>
          <cell r="Z3248" t="str">
            <v>UNASSIGNED</v>
          </cell>
          <cell r="AA3248" t="str">
            <v>Denmark</v>
          </cell>
          <cell r="AE3248" t="str">
            <v>Specialty Contract</v>
          </cell>
          <cell r="AF3248" t="str">
            <v>Machinery &amp; Industrial</v>
          </cell>
        </row>
        <row r="3249">
          <cell r="T3249">
            <v>466528012</v>
          </cell>
          <cell r="U3249" t="str">
            <v>Northland Power Inc.</v>
          </cell>
          <cell r="V3249">
            <v>188742</v>
          </cell>
          <cell r="W3249" t="str">
            <v>Northland Power Inc.</v>
          </cell>
          <cell r="X3249" t="str">
            <v>Existing Principal</v>
          </cell>
          <cell r="Y3249" t="str">
            <v>Public - Do Not Score</v>
          </cell>
          <cell r="Z3249" t="str">
            <v>UTILITIES, ELECTRIC</v>
          </cell>
          <cell r="AA3249" t="str">
            <v>Canada</v>
          </cell>
          <cell r="AE3249" t="str">
            <v>Specialty Commercial</v>
          </cell>
        </row>
        <row r="3250">
          <cell r="T3250">
            <v>946417712</v>
          </cell>
          <cell r="U3250" t="str">
            <v>Archer-Daniels-Midland Company</v>
          </cell>
          <cell r="V3250">
            <v>157768</v>
          </cell>
          <cell r="W3250" t="str">
            <v>Archer-Daniels-Midland Company</v>
          </cell>
          <cell r="X3250" t="str">
            <v>Existing Principal</v>
          </cell>
          <cell r="Y3250" t="str">
            <v>Public - Do Not Score</v>
          </cell>
          <cell r="Z3250" t="str">
            <v/>
          </cell>
          <cell r="AA3250" t="str">
            <v>United States</v>
          </cell>
        </row>
        <row r="3251">
          <cell r="T3251">
            <v>172101142</v>
          </cell>
          <cell r="U3251" t="str">
            <v>Oasis Petroleum Inc.</v>
          </cell>
          <cell r="V3251">
            <v>208727</v>
          </cell>
          <cell r="W3251" t="str">
            <v>Oasis Petroleum Inc.</v>
          </cell>
          <cell r="X3251" t="str">
            <v>Existing Principal</v>
          </cell>
          <cell r="Y3251" t="str">
            <v>Public - Do Not Score</v>
          </cell>
          <cell r="Z3251" t="str">
            <v>UNASSIGNED</v>
          </cell>
          <cell r="AA3251" t="str">
            <v>United States</v>
          </cell>
          <cell r="AE3251" t="str">
            <v>Core Commercial</v>
          </cell>
          <cell r="AF3251" t="str">
            <v>Oil, Gas &amp; Coal Expl/Prod</v>
          </cell>
        </row>
        <row r="3252">
          <cell r="T3252">
            <v>825436621</v>
          </cell>
          <cell r="U3252" t="str">
            <v>Boston Beer Company</v>
          </cell>
          <cell r="V3252">
            <v>163659</v>
          </cell>
          <cell r="W3252" t="str">
            <v>Boston Beer Company Inc</v>
          </cell>
          <cell r="X3252" t="str">
            <v>Existing Principal</v>
          </cell>
          <cell r="Y3252" t="str">
            <v>Public - Do Not Score</v>
          </cell>
          <cell r="Z3252" t="str">
            <v/>
          </cell>
          <cell r="AA3252" t="str">
            <v>United States</v>
          </cell>
        </row>
        <row r="3253">
          <cell r="T3253">
            <v>652104442</v>
          </cell>
          <cell r="U3253" t="str">
            <v>Oil States International, Inc.</v>
          </cell>
          <cell r="V3253">
            <v>209902</v>
          </cell>
          <cell r="W3253" t="str">
            <v>Oil States International, Inc.</v>
          </cell>
          <cell r="X3253" t="str">
            <v>Existing Principal</v>
          </cell>
          <cell r="Y3253" t="str">
            <v>Public - Do Not Score</v>
          </cell>
          <cell r="Z3253" t="str">
            <v>UNASSIGNED</v>
          </cell>
          <cell r="AA3253" t="str">
            <v>United States</v>
          </cell>
          <cell r="AE3253" t="str">
            <v>Core Commercial</v>
          </cell>
          <cell r="AF3253" t="str">
            <v>Oil, Gas &amp; Coal Expl/Prod</v>
          </cell>
        </row>
        <row r="3254">
          <cell r="T3254">
            <v>129249332</v>
          </cell>
          <cell r="U3254" t="str">
            <v>ON Semiconductor Corp</v>
          </cell>
          <cell r="V3254">
            <v>195098</v>
          </cell>
          <cell r="W3254" t="str">
            <v>ON Semiconductor Corp</v>
          </cell>
          <cell r="X3254" t="str">
            <v>Existing Principal</v>
          </cell>
          <cell r="Y3254" t="str">
            <v>Public - Do Not Score</v>
          </cell>
          <cell r="Z3254" t="str">
            <v>UNASSIGNED</v>
          </cell>
          <cell r="AA3254" t="str">
            <v>United States</v>
          </cell>
          <cell r="AE3254" t="str">
            <v>Core Commercial</v>
          </cell>
          <cell r="AF3254" t="str">
            <v>Electronics &amp; Semiconductor</v>
          </cell>
        </row>
        <row r="3255">
          <cell r="T3255">
            <v>311714942</v>
          </cell>
          <cell r="U3255" t="str">
            <v>Orange S/A</v>
          </cell>
          <cell r="V3255">
            <v>199071</v>
          </cell>
          <cell r="W3255" t="str">
            <v>Orange Telecom</v>
          </cell>
          <cell r="X3255" t="str">
            <v>Existing Principal</v>
          </cell>
          <cell r="Y3255" t="str">
            <v>Public - Do Not Score</v>
          </cell>
          <cell r="Z3255" t="str">
            <v>UNASSIGNED</v>
          </cell>
          <cell r="AA3255" t="str">
            <v>France</v>
          </cell>
          <cell r="AE3255" t="str">
            <v>Specialty Commercial</v>
          </cell>
          <cell r="AF3255" t="str">
            <v>Telecom Equipment &amp; Utility Services</v>
          </cell>
        </row>
        <row r="3256">
          <cell r="T3256">
            <v>206438512</v>
          </cell>
          <cell r="U3256" t="str">
            <v>Calfrac Well Services</v>
          </cell>
          <cell r="V3256">
            <v>185524</v>
          </cell>
          <cell r="W3256" t="str">
            <v>Calfrac Well Services</v>
          </cell>
          <cell r="X3256" t="str">
            <v>Existing Principal</v>
          </cell>
          <cell r="Y3256" t="str">
            <v>Public - Do Not Score</v>
          </cell>
          <cell r="Z3256" t="str">
            <v/>
          </cell>
          <cell r="AA3256" t="str">
            <v>Canada</v>
          </cell>
        </row>
        <row r="3257">
          <cell r="T3257">
            <v>645396721</v>
          </cell>
          <cell r="U3257" t="str">
            <v>Constellation Brands, Inc.</v>
          </cell>
          <cell r="V3257">
            <v>134521</v>
          </cell>
          <cell r="W3257" t="str">
            <v>Constellation Brands, Inc.</v>
          </cell>
          <cell r="X3257" t="str">
            <v>Existing Principal</v>
          </cell>
          <cell r="Y3257" t="str">
            <v>Public - Do Not Score</v>
          </cell>
          <cell r="Z3257" t="str">
            <v/>
          </cell>
          <cell r="AA3257" t="str">
            <v>United States</v>
          </cell>
        </row>
        <row r="3258">
          <cell r="T3258">
            <v>936429712</v>
          </cell>
          <cell r="U3258" t="str">
            <v>Construcciones y Auxiliar de Ferrocarriles SA</v>
          </cell>
          <cell r="V3258">
            <v>92624</v>
          </cell>
          <cell r="W3258" t="str">
            <v>Construcciones y Auxiliar de Ferrocarriles SA</v>
          </cell>
          <cell r="X3258" t="str">
            <v>Existing Principal</v>
          </cell>
          <cell r="Y3258" t="str">
            <v>Public - Do Not Score</v>
          </cell>
          <cell r="Z3258" t="str">
            <v/>
          </cell>
          <cell r="AA3258" t="str">
            <v>Spain</v>
          </cell>
        </row>
        <row r="3259">
          <cell r="T3259">
            <v>571871342</v>
          </cell>
          <cell r="U3259" t="str">
            <v>PARMALAT SPA</v>
          </cell>
          <cell r="V3259">
            <v>202623</v>
          </cell>
          <cell r="W3259" t="str">
            <v>PARMALAT SPA</v>
          </cell>
          <cell r="X3259" t="str">
            <v>Existing Principal</v>
          </cell>
          <cell r="Y3259" t="str">
            <v>Public - Do Not Score</v>
          </cell>
          <cell r="Z3259" t="str">
            <v>UNASSIGNED</v>
          </cell>
          <cell r="AA3259" t="str">
            <v>Italy</v>
          </cell>
          <cell r="AE3259" t="str">
            <v>Specialty Commercial</v>
          </cell>
          <cell r="AF3259" t="str">
            <v>Food Processing &amp; Distribution</v>
          </cell>
        </row>
        <row r="3260">
          <cell r="T3260">
            <v>789172432</v>
          </cell>
          <cell r="U3260" t="str">
            <v>Pembina Pipeline Corp</v>
          </cell>
          <cell r="V3260">
            <v>192204</v>
          </cell>
          <cell r="W3260" t="str">
            <v>Pembina Pipeline Corp</v>
          </cell>
          <cell r="X3260" t="str">
            <v>Existing Principal</v>
          </cell>
          <cell r="Y3260" t="str">
            <v>Public - Do Not Score</v>
          </cell>
          <cell r="Z3260" t="str">
            <v>UNASSIGNED</v>
          </cell>
          <cell r="AA3260" t="str">
            <v>Canada</v>
          </cell>
          <cell r="AE3260" t="str">
            <v>Specialty Commercial</v>
          </cell>
          <cell r="AF3260" t="str">
            <v>Oil, Gas &amp; Coal Expl/Prod</v>
          </cell>
        </row>
        <row r="3261">
          <cell r="T3261">
            <v>41066091</v>
          </cell>
          <cell r="U3261" t="str">
            <v>PENTAIR, INC.</v>
          </cell>
          <cell r="V3261">
            <v>98418</v>
          </cell>
          <cell r="W3261" t="str">
            <v>Pentair, plc.</v>
          </cell>
          <cell r="X3261" t="str">
            <v>Existing Principal</v>
          </cell>
          <cell r="Y3261" t="str">
            <v>Public - Do Not Score</v>
          </cell>
          <cell r="Z3261" t="str">
            <v>UNASSIGNED</v>
          </cell>
          <cell r="AA3261" t="str">
            <v>United States</v>
          </cell>
          <cell r="AE3261" t="str">
            <v>Core Commercial</v>
          </cell>
          <cell r="AF3261" t="str">
            <v>Electric, Gas &amp; Water Utilities</v>
          </cell>
        </row>
        <row r="3262">
          <cell r="T3262">
            <v>22102942</v>
          </cell>
          <cell r="U3262" t="str">
            <v>Petrofac</v>
          </cell>
          <cell r="V3262">
            <v>208480</v>
          </cell>
          <cell r="W3262" t="str">
            <v>Petrofac Limited</v>
          </cell>
          <cell r="X3262" t="str">
            <v>Existing Principal</v>
          </cell>
          <cell r="Y3262" t="str">
            <v>Public - Do Not Score</v>
          </cell>
          <cell r="Z3262" t="str">
            <v>OIL, GAS &amp; COAL EXPL/PROD</v>
          </cell>
          <cell r="AA3262" t="str">
            <v>United Kingdom</v>
          </cell>
          <cell r="AB3262" t="str">
            <v>EU1230</v>
          </cell>
          <cell r="AC3262" t="str">
            <v>W37836</v>
          </cell>
          <cell r="AD3262">
            <v>301512</v>
          </cell>
          <cell r="AE3262" t="str">
            <v>Specialty Contract</v>
          </cell>
          <cell r="AF3262" t="str">
            <v>Oil, Gas &amp; Coal Expl/Prod</v>
          </cell>
        </row>
        <row r="3263">
          <cell r="T3263">
            <v>219221032</v>
          </cell>
          <cell r="U3263" t="str">
            <v>PHILIPS GROUP</v>
          </cell>
          <cell r="V3263">
            <v>193782</v>
          </cell>
          <cell r="W3263" t="str">
            <v>PHILIPS GROUP</v>
          </cell>
          <cell r="X3263" t="str">
            <v>Existing Principal</v>
          </cell>
          <cell r="Y3263" t="str">
            <v>Public - Do Not Score</v>
          </cell>
          <cell r="Z3263" t="str">
            <v>UNASSIGNED</v>
          </cell>
          <cell r="AA3263" t="str">
            <v>Netherlands</v>
          </cell>
          <cell r="AE3263" t="str">
            <v>Specialty Commercial</v>
          </cell>
          <cell r="AF3263" t="str">
            <v>Electronics &amp; Semiconductor</v>
          </cell>
        </row>
        <row r="3264">
          <cell r="T3264">
            <v>211874542</v>
          </cell>
          <cell r="U3264" t="str">
            <v>Pretium Resources Inc.</v>
          </cell>
          <cell r="V3264">
            <v>202371</v>
          </cell>
          <cell r="W3264" t="str">
            <v>Pretium Resources Inc.</v>
          </cell>
          <cell r="X3264" t="str">
            <v>Existing Principal</v>
          </cell>
          <cell r="Y3264" t="str">
            <v>Public - Do Not Score</v>
          </cell>
          <cell r="Z3264" t="str">
            <v>UNASSIGNED</v>
          </cell>
          <cell r="AA3264" t="str">
            <v>Canada</v>
          </cell>
          <cell r="AE3264" t="str">
            <v>Specialty Commercial</v>
          </cell>
          <cell r="AF3264" t="str">
            <v>Metals &amp; Mining Industry</v>
          </cell>
        </row>
        <row r="3265">
          <cell r="T3265">
            <v>536476212</v>
          </cell>
          <cell r="U3265" t="str">
            <v>Cyrela Brazil Realty S.A.</v>
          </cell>
          <cell r="V3265">
            <v>186763</v>
          </cell>
          <cell r="W3265" t="str">
            <v>Cyrela Brazil Realty S.A.</v>
          </cell>
          <cell r="X3265" t="str">
            <v>Existing Principal</v>
          </cell>
          <cell r="Y3265" t="str">
            <v>Public - Do Not Score</v>
          </cell>
          <cell r="Z3265" t="str">
            <v/>
          </cell>
          <cell r="AA3265" t="str">
            <v>Brazil</v>
          </cell>
        </row>
        <row r="3266">
          <cell r="T3266">
            <v>985062421</v>
          </cell>
          <cell r="U3266" t="str">
            <v>QUALCOMM, Incorporated</v>
          </cell>
          <cell r="V3266">
            <v>24227</v>
          </cell>
          <cell r="W3266" t="str">
            <v>QUALCOMM, Incorporated</v>
          </cell>
          <cell r="X3266" t="str">
            <v>Existing Principal</v>
          </cell>
          <cell r="Y3266" t="str">
            <v>Public - Do Not Score</v>
          </cell>
          <cell r="Z3266" t="str">
            <v>UNASSIGNED</v>
          </cell>
          <cell r="AA3266" t="str">
            <v>United States</v>
          </cell>
          <cell r="AE3266" t="str">
            <v>Core Commercial</v>
          </cell>
          <cell r="AF3266" t="str">
            <v>Telecom Equipment &amp; Utility Services</v>
          </cell>
        </row>
        <row r="3267">
          <cell r="T3267">
            <v>121814942</v>
          </cell>
          <cell r="U3267" t="str">
            <v>RAIA DROGASIL S.A</v>
          </cell>
          <cell r="V3267">
            <v>201127</v>
          </cell>
          <cell r="W3267" t="str">
            <v>RAIA DROGASIL S.A</v>
          </cell>
          <cell r="X3267" t="str">
            <v>Existing Principal</v>
          </cell>
          <cell r="Y3267" t="str">
            <v>Public - Do Not Score</v>
          </cell>
          <cell r="Z3267" t="str">
            <v>UNASSIGNED</v>
          </cell>
          <cell r="AA3267" t="str">
            <v>Brazil</v>
          </cell>
          <cell r="AE3267" t="str">
            <v>Specialty Commercial</v>
          </cell>
          <cell r="AF3267" t="str">
            <v>Retail</v>
          </cell>
        </row>
        <row r="3268">
          <cell r="T3268">
            <v>596321412</v>
          </cell>
          <cell r="U3268" t="str">
            <v>Elili Lilly and Company</v>
          </cell>
          <cell r="V3268">
            <v>180707</v>
          </cell>
          <cell r="W3268" t="str">
            <v>Eli Lilly and Company - Appeal Bond</v>
          </cell>
          <cell r="X3268" t="str">
            <v>Existing Principal</v>
          </cell>
          <cell r="Y3268" t="str">
            <v>Public - Do Not Score</v>
          </cell>
          <cell r="Z3268" t="str">
            <v/>
          </cell>
          <cell r="AA3268" t="str">
            <v>United States</v>
          </cell>
        </row>
        <row r="3269">
          <cell r="T3269">
            <v>945674121</v>
          </cell>
          <cell r="U3269" t="str">
            <v>Reliance Steel &amp; Aluminum Co.</v>
          </cell>
          <cell r="V3269">
            <v>180341</v>
          </cell>
          <cell r="W3269" t="str">
            <v>Reliance Steel &amp; Aluminum Co.</v>
          </cell>
          <cell r="X3269" t="str">
            <v>Existing Principal</v>
          </cell>
          <cell r="Y3269" t="str">
            <v>Public - Do Not Score</v>
          </cell>
          <cell r="Z3269" t="str">
            <v>UNASSIGNED</v>
          </cell>
          <cell r="AA3269" t="str">
            <v>United States</v>
          </cell>
          <cell r="AE3269" t="str">
            <v>Core Commercial</v>
          </cell>
          <cell r="AF3269" t="str">
            <v>Steel &amp; Metals Manufacturing</v>
          </cell>
        </row>
        <row r="3270">
          <cell r="T3270">
            <v>956431112</v>
          </cell>
          <cell r="U3270" t="str">
            <v>Encana Corporation</v>
          </cell>
          <cell r="V3270">
            <v>183604</v>
          </cell>
          <cell r="W3270" t="str">
            <v>Encana Corporation</v>
          </cell>
          <cell r="X3270" t="str">
            <v>Existing Principal</v>
          </cell>
          <cell r="Y3270" t="str">
            <v>Public - Do Not Score</v>
          </cell>
          <cell r="Z3270" t="str">
            <v/>
          </cell>
          <cell r="AA3270" t="str">
            <v>Canada</v>
          </cell>
        </row>
        <row r="3271">
          <cell r="T3271">
            <v>535340921</v>
          </cell>
          <cell r="U3271" t="str">
            <v>EXXONMOBIL CORPORATION</v>
          </cell>
          <cell r="V3271">
            <v>101828</v>
          </cell>
          <cell r="W3271" t="str">
            <v>EXXONMOBIL CORPORATION</v>
          </cell>
          <cell r="X3271" t="str">
            <v>Existing Principal</v>
          </cell>
          <cell r="Y3271" t="str">
            <v>Public - Do Not Score</v>
          </cell>
          <cell r="Z3271" t="str">
            <v/>
          </cell>
          <cell r="AA3271" t="str">
            <v>United States</v>
          </cell>
        </row>
        <row r="3272">
          <cell r="T3272">
            <v>996402612</v>
          </cell>
          <cell r="U3272" t="str">
            <v>First Foundation Inc</v>
          </cell>
          <cell r="V3272">
            <v>185021</v>
          </cell>
          <cell r="W3272" t="str">
            <v>First Foundation Inc</v>
          </cell>
          <cell r="X3272" t="str">
            <v>Existing Principal</v>
          </cell>
          <cell r="Y3272" t="str">
            <v>Public - Do Not Score</v>
          </cell>
          <cell r="Z3272" t="str">
            <v/>
          </cell>
          <cell r="AA3272" t="str">
            <v>United States</v>
          </cell>
        </row>
        <row r="3273">
          <cell r="T3273">
            <v>431842942</v>
          </cell>
          <cell r="U3273" t="str">
            <v>Royal BAM Group Nv</v>
          </cell>
          <cell r="V3273">
            <v>5992</v>
          </cell>
          <cell r="W3273" t="str">
            <v>Royal BAM Group nv</v>
          </cell>
          <cell r="X3273" t="str">
            <v>Existing Principal</v>
          </cell>
          <cell r="Y3273" t="str">
            <v>Public - Do Not Score</v>
          </cell>
          <cell r="Z3273" t="str">
            <v>UNASSIGNED</v>
          </cell>
          <cell r="AA3273" t="str">
            <v>Netherlands</v>
          </cell>
          <cell r="AE3273" t="str">
            <v>Specialty Contract</v>
          </cell>
          <cell r="AF3273" t="str">
            <v>Engineering &amp; Construction</v>
          </cell>
        </row>
        <row r="3274">
          <cell r="T3274">
            <v>341714642</v>
          </cell>
          <cell r="U3274" t="str">
            <v>Safran S.A.</v>
          </cell>
          <cell r="V3274">
            <v>199084</v>
          </cell>
          <cell r="W3274" t="str">
            <v>Safran S.A.</v>
          </cell>
          <cell r="X3274" t="str">
            <v>Existing Principal</v>
          </cell>
          <cell r="Y3274" t="str">
            <v>Public - Do Not Score</v>
          </cell>
          <cell r="Z3274" t="str">
            <v>UNASSIGNED</v>
          </cell>
          <cell r="AA3274" t="str">
            <v>France</v>
          </cell>
          <cell r="AE3274" t="str">
            <v>Specialty Commercial</v>
          </cell>
          <cell r="AF3274" t="str">
            <v>Aerospace / Defense</v>
          </cell>
        </row>
        <row r="3275">
          <cell r="T3275">
            <v>422105442</v>
          </cell>
          <cell r="U3275" t="str">
            <v>Saipem S.p.A.</v>
          </cell>
          <cell r="V3275">
            <v>209259</v>
          </cell>
          <cell r="W3275" t="str">
            <v>Saipem S.p.A.</v>
          </cell>
          <cell r="X3275" t="str">
            <v>Existing Principal</v>
          </cell>
          <cell r="Y3275" t="str">
            <v>Public - Do Not Score</v>
          </cell>
          <cell r="Z3275" t="str">
            <v>BUSINESS PRODUCTS WHSL</v>
          </cell>
          <cell r="AA3275" t="str">
            <v>Italy</v>
          </cell>
          <cell r="AB3275" t="str">
            <v>EU1221</v>
          </cell>
          <cell r="AC3275" t="str">
            <v>G10514</v>
          </cell>
          <cell r="AD3275">
            <v>301378</v>
          </cell>
          <cell r="AE3275" t="str">
            <v>Specialty Contract</v>
          </cell>
          <cell r="AF3275" t="str">
            <v>Oil, Gas &amp; Coal Expl/Prod</v>
          </cell>
        </row>
        <row r="3276">
          <cell r="T3276">
            <v>966396912</v>
          </cell>
          <cell r="U3276" t="str">
            <v>First Interstate BancSystem, Inc.</v>
          </cell>
          <cell r="V3276">
            <v>185232</v>
          </cell>
          <cell r="W3276" t="str">
            <v>First Interstate BancSystem, Inc.</v>
          </cell>
          <cell r="X3276" t="str">
            <v>Existing Principal</v>
          </cell>
          <cell r="Y3276" t="str">
            <v>Public - Do Not Score</v>
          </cell>
          <cell r="Z3276" t="str">
            <v/>
          </cell>
          <cell r="AA3276" t="str">
            <v>United States</v>
          </cell>
        </row>
        <row r="3277">
          <cell r="T3277">
            <v>459208732</v>
          </cell>
          <cell r="U3277" t="str">
            <v>Sanofi</v>
          </cell>
          <cell r="V3277">
            <v>193235</v>
          </cell>
          <cell r="W3277" t="str">
            <v>Sanofi</v>
          </cell>
          <cell r="X3277" t="str">
            <v>Existing Principal</v>
          </cell>
          <cell r="Y3277" t="str">
            <v>Public - Do Not Score</v>
          </cell>
          <cell r="Z3277" t="str">
            <v>UNASSIGNED</v>
          </cell>
          <cell r="AA3277" t="str">
            <v>France</v>
          </cell>
          <cell r="AE3277" t="str">
            <v>Core Commercial</v>
          </cell>
          <cell r="AF3277" t="str">
            <v>Drug &amp; Pharmacy Services</v>
          </cell>
        </row>
        <row r="3278">
          <cell r="T3278">
            <v>112106042</v>
          </cell>
          <cell r="U3278" t="str">
            <v>SBA Communications Corporation</v>
          </cell>
          <cell r="V3278">
            <v>208619</v>
          </cell>
          <cell r="W3278" t="str">
            <v>SBA Communications Corporation</v>
          </cell>
          <cell r="X3278" t="str">
            <v>Existing Principal</v>
          </cell>
          <cell r="Y3278" t="str">
            <v>Public - Do Not Score</v>
          </cell>
          <cell r="Z3278" t="str">
            <v>UNASSIGNED</v>
          </cell>
          <cell r="AA3278" t="str">
            <v>United States</v>
          </cell>
          <cell r="AE3278" t="str">
            <v>Core Commercial</v>
          </cell>
          <cell r="AF3278" t="str">
            <v>Telecom Equipment &amp; Utility Services</v>
          </cell>
        </row>
        <row r="3279">
          <cell r="T3279">
            <v>42012942</v>
          </cell>
          <cell r="U3279" t="str">
            <v>Schindler Holding Ltd.</v>
          </cell>
          <cell r="V3279">
            <v>205820</v>
          </cell>
          <cell r="W3279" t="str">
            <v>Schindler Holding Ltd.</v>
          </cell>
          <cell r="X3279" t="str">
            <v>Existing Principal</v>
          </cell>
          <cell r="Y3279" t="str">
            <v>Public - Do Not Score</v>
          </cell>
          <cell r="Z3279" t="str">
            <v>UNASSIGNED</v>
          </cell>
          <cell r="AA3279" t="str">
            <v>Switzerland</v>
          </cell>
          <cell r="AE3279" t="str">
            <v>Specialty Commercial</v>
          </cell>
          <cell r="AF3279" t="str">
            <v>Machinery &amp; Industrial</v>
          </cell>
        </row>
        <row r="3280">
          <cell r="T3280">
            <v>301684942</v>
          </cell>
          <cell r="U3280" t="str">
            <v>Shenandoah Telecommunications Company</v>
          </cell>
          <cell r="V3280">
            <v>198069</v>
          </cell>
          <cell r="W3280" t="str">
            <v>Shenandoah Telecommunications Company</v>
          </cell>
          <cell r="X3280" t="str">
            <v>Existing Principal</v>
          </cell>
          <cell r="Y3280" t="str">
            <v>Public - Do Not Score</v>
          </cell>
          <cell r="Z3280" t="str">
            <v>UNASSIGNED</v>
          </cell>
          <cell r="AA3280" t="str">
            <v>United States</v>
          </cell>
          <cell r="AE3280" t="str">
            <v>Core Commercial</v>
          </cell>
          <cell r="AF3280" t="str">
            <v>Telecom Equipment &amp; Utility Services</v>
          </cell>
        </row>
        <row r="3281">
          <cell r="T3281">
            <v>675666321</v>
          </cell>
          <cell r="U3281" t="str">
            <v>Sherwin-Williams Company</v>
          </cell>
          <cell r="V3281">
            <v>179714</v>
          </cell>
          <cell r="W3281" t="str">
            <v>Sherwin-Williams</v>
          </cell>
          <cell r="X3281" t="str">
            <v>Existing Principal</v>
          </cell>
          <cell r="Y3281" t="str">
            <v>Public - Do Not Score</v>
          </cell>
          <cell r="Z3281" t="str">
            <v>UNASSIGNED</v>
          </cell>
          <cell r="AA3281" t="str">
            <v>United States</v>
          </cell>
          <cell r="AE3281" t="str">
            <v>Core Commercial</v>
          </cell>
          <cell r="AF3281" t="str">
            <v>Building Materials</v>
          </cell>
        </row>
        <row r="3282">
          <cell r="T3282">
            <v>359196532</v>
          </cell>
          <cell r="U3282" t="str">
            <v>Sherwin-Williams Company</v>
          </cell>
          <cell r="V3282">
            <v>192920</v>
          </cell>
          <cell r="W3282" t="str">
            <v>Sherwin-Williams Company</v>
          </cell>
          <cell r="X3282" t="str">
            <v>Existing Principal</v>
          </cell>
          <cell r="Y3282" t="str">
            <v>Public - Do Not Score</v>
          </cell>
          <cell r="Z3282" t="str">
            <v>UNASSIGNED</v>
          </cell>
          <cell r="AA3282" t="str">
            <v>United States</v>
          </cell>
          <cell r="AE3282" t="str">
            <v>Core Commercial</v>
          </cell>
          <cell r="AF3282" t="str">
            <v>Building Materials</v>
          </cell>
        </row>
        <row r="3283">
          <cell r="T3283">
            <v>616508012</v>
          </cell>
          <cell r="U3283" t="str">
            <v>FLEURY S.A.</v>
          </cell>
          <cell r="V3283">
            <v>188048</v>
          </cell>
          <cell r="W3283" t="str">
            <v>FLEURY S.A.</v>
          </cell>
          <cell r="X3283" t="str">
            <v>Existing Principal</v>
          </cell>
          <cell r="Y3283" t="str">
            <v>Public - Do Not Score</v>
          </cell>
          <cell r="Z3283" t="str">
            <v/>
          </cell>
          <cell r="AA3283" t="str">
            <v>Brazil</v>
          </cell>
        </row>
        <row r="3284">
          <cell r="T3284">
            <v>69159932</v>
          </cell>
          <cell r="U3284" t="str">
            <v>SNC-Lavalin Group Inc</v>
          </cell>
          <cell r="V3284">
            <v>190598</v>
          </cell>
          <cell r="W3284" t="str">
            <v>SNC-Lavalin Group Inc</v>
          </cell>
          <cell r="X3284" t="str">
            <v>Existing Principal</v>
          </cell>
          <cell r="Y3284" t="str">
            <v>Public - Do Not Score</v>
          </cell>
          <cell r="Z3284" t="str">
            <v/>
          </cell>
          <cell r="AA3284" t="str">
            <v>Canada</v>
          </cell>
          <cell r="AE3284" t="str">
            <v>Specialty Commercial</v>
          </cell>
        </row>
        <row r="3285">
          <cell r="T3285">
            <v>465373621</v>
          </cell>
          <cell r="U3285" t="str">
            <v>Global Power Equipment Group Inc.</v>
          </cell>
          <cell r="V3285">
            <v>114725</v>
          </cell>
          <cell r="W3285" t="str">
            <v>Global Power Equipment Group Inc.</v>
          </cell>
          <cell r="X3285" t="str">
            <v>Existing Principal</v>
          </cell>
          <cell r="Y3285" t="str">
            <v>Public - Do Not Score</v>
          </cell>
          <cell r="Z3285" t="str">
            <v/>
          </cell>
          <cell r="AA3285" t="str">
            <v>United States</v>
          </cell>
        </row>
        <row r="3286">
          <cell r="T3286">
            <v>546518812</v>
          </cell>
          <cell r="U3286" t="str">
            <v>Southwest Airlines Co.</v>
          </cell>
          <cell r="V3286">
            <v>188373</v>
          </cell>
          <cell r="W3286" t="str">
            <v>Southwest Airlines Co.</v>
          </cell>
          <cell r="X3286" t="str">
            <v>Existing Principal</v>
          </cell>
          <cell r="Y3286" t="str">
            <v>Public - Do Not Score</v>
          </cell>
          <cell r="Z3286" t="str">
            <v/>
          </cell>
          <cell r="AA3286" t="str">
            <v>United States</v>
          </cell>
          <cell r="AE3286" t="str">
            <v>Core Commercial</v>
          </cell>
        </row>
        <row r="3287">
          <cell r="T3287">
            <v>176507012</v>
          </cell>
          <cell r="U3287" t="str">
            <v>SPX Flow, Inc.</v>
          </cell>
          <cell r="V3287">
            <v>187584</v>
          </cell>
          <cell r="W3287" t="str">
            <v>SPX Flow, Inc.</v>
          </cell>
          <cell r="X3287" t="str">
            <v>Existing Principal</v>
          </cell>
          <cell r="Y3287" t="str">
            <v>Public - Do Not Score</v>
          </cell>
          <cell r="Z3287" t="str">
            <v/>
          </cell>
          <cell r="AA3287" t="str">
            <v>United States</v>
          </cell>
          <cell r="AE3287" t="str">
            <v>Specialty Contract</v>
          </cell>
        </row>
        <row r="3288">
          <cell r="T3288">
            <v>176514812</v>
          </cell>
          <cell r="U3288" t="str">
            <v>Stericycle</v>
          </cell>
          <cell r="V3288">
            <v>187739</v>
          </cell>
          <cell r="W3288" t="str">
            <v>Stericycle, Inc.</v>
          </cell>
          <cell r="X3288" t="str">
            <v>Existing Principal</v>
          </cell>
          <cell r="Y3288" t="str">
            <v>Public - Do Not Score</v>
          </cell>
          <cell r="Z3288" t="str">
            <v/>
          </cell>
          <cell r="AA3288" t="str">
            <v>United States</v>
          </cell>
          <cell r="AE3288" t="str">
            <v>Core Commercial</v>
          </cell>
        </row>
        <row r="3289">
          <cell r="T3289">
            <v>209156332</v>
          </cell>
          <cell r="U3289" t="str">
            <v>Suncor Energy Inc.</v>
          </cell>
          <cell r="V3289">
            <v>190703</v>
          </cell>
          <cell r="W3289" t="str">
            <v>Suncor Energy Inc.</v>
          </cell>
          <cell r="X3289" t="str">
            <v>Existing Principal</v>
          </cell>
          <cell r="Y3289" t="str">
            <v>Public - Do Not Score</v>
          </cell>
          <cell r="Z3289" t="str">
            <v>UNASSIGNED</v>
          </cell>
          <cell r="AA3289" t="str">
            <v>Canada</v>
          </cell>
          <cell r="AE3289" t="str">
            <v>Specialty Commercial</v>
          </cell>
          <cell r="AF3289" t="str">
            <v>Oil, Gas &amp; Coal Expl/Prod</v>
          </cell>
        </row>
        <row r="3290">
          <cell r="T3290">
            <v>956427612</v>
          </cell>
          <cell r="U3290" t="str">
            <v>Goldcorp Inc.</v>
          </cell>
          <cell r="V3290">
            <v>182294</v>
          </cell>
          <cell r="W3290" t="str">
            <v>Goldcorp Inc.</v>
          </cell>
          <cell r="X3290" t="str">
            <v>Existing Principal</v>
          </cell>
          <cell r="Y3290" t="str">
            <v>Public - Do Not Score</v>
          </cell>
          <cell r="Z3290" t="str">
            <v/>
          </cell>
          <cell r="AA3290" t="str">
            <v>Canada</v>
          </cell>
        </row>
        <row r="3291">
          <cell r="T3291">
            <v>141712342</v>
          </cell>
          <cell r="U3291" t="str">
            <v>TECH DATA CORPORATION</v>
          </cell>
          <cell r="V3291">
            <v>198991</v>
          </cell>
          <cell r="W3291" t="str">
            <v>TECH DATA CORPORATION</v>
          </cell>
          <cell r="X3291" t="str">
            <v>Existing Principal</v>
          </cell>
          <cell r="Y3291" t="str">
            <v>Public - Do Not Score</v>
          </cell>
          <cell r="Z3291" t="str">
            <v>UNASSIGNED</v>
          </cell>
          <cell r="AA3291" t="str">
            <v>United States</v>
          </cell>
          <cell r="AE3291" t="str">
            <v>Specialty Commercial</v>
          </cell>
          <cell r="AF3291" t="str">
            <v>Computer Hardware, Software</v>
          </cell>
        </row>
        <row r="3292">
          <cell r="T3292">
            <v>521905542</v>
          </cell>
          <cell r="U3292" t="str">
            <v>Tecnoglass Inc</v>
          </cell>
          <cell r="V3292">
            <v>203910</v>
          </cell>
          <cell r="W3292" t="str">
            <v>Tecnoglass Inc.</v>
          </cell>
          <cell r="X3292" t="str">
            <v>Existing Principal</v>
          </cell>
          <cell r="Y3292" t="str">
            <v>Public - Do Not Score</v>
          </cell>
          <cell r="Z3292" t="str">
            <v>UNASSIGNED</v>
          </cell>
          <cell r="AA3292" t="str">
            <v>Colombia</v>
          </cell>
          <cell r="AE3292" t="str">
            <v>Specialty Commercial</v>
          </cell>
          <cell r="AF3292" t="str">
            <v>Building Materials</v>
          </cell>
        </row>
        <row r="3293">
          <cell r="T3293">
            <v>512015742</v>
          </cell>
          <cell r="U3293" t="str">
            <v>Teixeira Duarte S.A.</v>
          </cell>
          <cell r="V3293">
            <v>206362</v>
          </cell>
          <cell r="W3293" t="str">
            <v>Teixeira Duarte S.A.</v>
          </cell>
          <cell r="X3293" t="str">
            <v>Existing Principal</v>
          </cell>
          <cell r="Y3293" t="str">
            <v>Public - Do Not Score</v>
          </cell>
          <cell r="Z3293" t="str">
            <v>UNASSIGNED</v>
          </cell>
          <cell r="AA3293" t="str">
            <v>Portugal</v>
          </cell>
          <cell r="AE3293" t="str">
            <v>Specialty Contract</v>
          </cell>
          <cell r="AF3293" t="str">
            <v>Engineering &amp; Construction</v>
          </cell>
        </row>
        <row r="3294">
          <cell r="T3294">
            <v>136322812</v>
          </cell>
          <cell r="U3294" t="str">
            <v>Google, Inc.</v>
          </cell>
          <cell r="V3294">
            <v>177767</v>
          </cell>
          <cell r="W3294" t="str">
            <v>Google, Inc.</v>
          </cell>
          <cell r="X3294" t="str">
            <v>Existing Principal</v>
          </cell>
          <cell r="Y3294" t="str">
            <v>Public - Do Not Score</v>
          </cell>
          <cell r="Z3294" t="str">
            <v/>
          </cell>
          <cell r="AA3294" t="str">
            <v>United States</v>
          </cell>
        </row>
        <row r="3295">
          <cell r="T3295">
            <v>11681742</v>
          </cell>
          <cell r="U3295" t="str">
            <v>TENNECO INC.</v>
          </cell>
          <cell r="V3295">
            <v>197932</v>
          </cell>
          <cell r="W3295" t="str">
            <v>TENNECO INC.</v>
          </cell>
          <cell r="X3295" t="str">
            <v>Existing Principal</v>
          </cell>
          <cell r="Y3295" t="str">
            <v>Public - Do Not Score</v>
          </cell>
          <cell r="Z3295" t="str">
            <v>UNASSIGNED</v>
          </cell>
          <cell r="AA3295" t="str">
            <v>United States</v>
          </cell>
          <cell r="AE3295" t="str">
            <v>Core Commercial</v>
          </cell>
          <cell r="AF3295" t="str">
            <v>Machinery &amp; Industrial</v>
          </cell>
        </row>
        <row r="3296">
          <cell r="T3296">
            <v>176514012</v>
          </cell>
          <cell r="U3296" t="str">
            <v>Teranga Gold Corporation</v>
          </cell>
          <cell r="V3296">
            <v>187737</v>
          </cell>
          <cell r="W3296" t="str">
            <v>Teranga Gold Corporation</v>
          </cell>
          <cell r="X3296" t="str">
            <v>Existing Principal</v>
          </cell>
          <cell r="Y3296" t="str">
            <v>Public - Do Not Score</v>
          </cell>
          <cell r="Z3296" t="str">
            <v/>
          </cell>
          <cell r="AA3296" t="str">
            <v>Canada</v>
          </cell>
          <cell r="AE3296" t="str">
            <v>Specialty Commercial</v>
          </cell>
        </row>
        <row r="3297">
          <cell r="T3297">
            <v>956433312</v>
          </cell>
          <cell r="U3297" t="str">
            <v>Newalta Corporation</v>
          </cell>
          <cell r="V3297">
            <v>184434</v>
          </cell>
          <cell r="W3297" t="str">
            <v>Tervita Corporation</v>
          </cell>
          <cell r="X3297" t="str">
            <v>Existing Principal</v>
          </cell>
          <cell r="Y3297" t="str">
            <v>Public - Do Not Score</v>
          </cell>
          <cell r="Z3297" t="str">
            <v>OIL REFINING</v>
          </cell>
          <cell r="AA3297" t="str">
            <v>Canada</v>
          </cell>
          <cell r="AE3297" t="str">
            <v>Specialty Commercial</v>
          </cell>
          <cell r="AF3297" t="str">
            <v>Electric, Gas &amp; Water Utilities</v>
          </cell>
        </row>
        <row r="3298">
          <cell r="T3298">
            <v>946397412</v>
          </cell>
          <cell r="U3298" t="str">
            <v>Greenbrier Companies</v>
          </cell>
          <cell r="V3298">
            <v>122508</v>
          </cell>
          <cell r="W3298" t="str">
            <v>Greenbrier Companies</v>
          </cell>
          <cell r="X3298" t="str">
            <v>Existing Principal</v>
          </cell>
          <cell r="Y3298" t="str">
            <v>Public - Do Not Score</v>
          </cell>
          <cell r="Z3298" t="str">
            <v/>
          </cell>
          <cell r="AA3298" t="str">
            <v>United States</v>
          </cell>
        </row>
        <row r="3299">
          <cell r="T3299">
            <v>885266251</v>
          </cell>
          <cell r="U3299" t="str">
            <v>GS Engineering &amp; Construction Corporation</v>
          </cell>
          <cell r="V3299">
            <v>127735</v>
          </cell>
          <cell r="W3299" t="str">
            <v>GS Engineering &amp; Construction Corporation</v>
          </cell>
          <cell r="X3299" t="str">
            <v>Existing Principal</v>
          </cell>
          <cell r="Y3299" t="str">
            <v>Public - Do Not Score</v>
          </cell>
          <cell r="Z3299" t="str">
            <v>CONSTRUCTION</v>
          </cell>
          <cell r="AA3299" t="str">
            <v>Korea</v>
          </cell>
          <cell r="AB3299" t="str">
            <v>APAC1056</v>
          </cell>
          <cell r="AC3299" t="str">
            <v>W06526</v>
          </cell>
        </row>
        <row r="3300">
          <cell r="T3300">
            <v>256443312</v>
          </cell>
          <cell r="U3300" t="str">
            <v>Harris Corporation</v>
          </cell>
          <cell r="V3300">
            <v>185569</v>
          </cell>
          <cell r="W3300" t="str">
            <v>Harris Corporation</v>
          </cell>
          <cell r="X3300" t="str">
            <v>Existing Principal</v>
          </cell>
          <cell r="Y3300" t="str">
            <v>Public - Do Not Score</v>
          </cell>
          <cell r="Z3300" t="str">
            <v/>
          </cell>
          <cell r="AA3300" t="str">
            <v>United States</v>
          </cell>
        </row>
        <row r="3301">
          <cell r="T3301">
            <v>776509012</v>
          </cell>
          <cell r="U3301" t="str">
            <v>The Brink's Company</v>
          </cell>
          <cell r="V3301">
            <v>188165</v>
          </cell>
          <cell r="W3301" t="str">
            <v>The Brink's Company</v>
          </cell>
          <cell r="X3301" t="str">
            <v>Existing Principal</v>
          </cell>
          <cell r="Y3301" t="str">
            <v>Public - Do Not Score</v>
          </cell>
          <cell r="Z3301" t="str">
            <v/>
          </cell>
          <cell r="AA3301" t="str">
            <v>United States</v>
          </cell>
          <cell r="AE3301" t="str">
            <v>Core Commercial</v>
          </cell>
        </row>
        <row r="3302">
          <cell r="T3302">
            <v>665135951</v>
          </cell>
          <cell r="U3302" t="str">
            <v>Herbalife, Ltd.</v>
          </cell>
          <cell r="V3302">
            <v>121593</v>
          </cell>
          <cell r="W3302" t="str">
            <v>Herbalife, LTD</v>
          </cell>
          <cell r="X3302" t="str">
            <v>Existing Principal</v>
          </cell>
          <cell r="Y3302" t="str">
            <v>Public - Do Not Score</v>
          </cell>
          <cell r="Z3302" t="str">
            <v/>
          </cell>
          <cell r="AA3302" t="str">
            <v>United States</v>
          </cell>
        </row>
        <row r="3303">
          <cell r="T3303">
            <v>931065491</v>
          </cell>
          <cell r="U3303" t="str">
            <v>The Ultimate Software Group</v>
          </cell>
          <cell r="V3303">
            <v>129983</v>
          </cell>
          <cell r="W3303" t="str">
            <v>The Ultimate Software Group, Inc.</v>
          </cell>
          <cell r="X3303" t="str">
            <v>Existing Principal</v>
          </cell>
          <cell r="Y3303" t="str">
            <v>Public - Do Not Score</v>
          </cell>
          <cell r="Z3303" t="str">
            <v>UNASSIGNED</v>
          </cell>
          <cell r="AA3303" t="str">
            <v>United States</v>
          </cell>
          <cell r="AE3303" t="str">
            <v>Core Commercial</v>
          </cell>
          <cell r="AF3303" t="str">
            <v>Computer Hardware, Software</v>
          </cell>
        </row>
        <row r="3304">
          <cell r="T3304">
            <v>206470812</v>
          </cell>
          <cell r="U3304" t="str">
            <v>The Weir Group PLC</v>
          </cell>
          <cell r="V3304">
            <v>186425</v>
          </cell>
          <cell r="W3304" t="str">
            <v>The Weir Group PLC</v>
          </cell>
          <cell r="X3304" t="str">
            <v>Existing Principal</v>
          </cell>
          <cell r="Y3304" t="str">
            <v>Public - Do Not Score</v>
          </cell>
          <cell r="Z3304" t="str">
            <v>UNASSIGNED</v>
          </cell>
          <cell r="AA3304" t="str">
            <v>United Kingdom</v>
          </cell>
          <cell r="AE3304" t="str">
            <v>Specialty Contract</v>
          </cell>
          <cell r="AF3304" t="str">
            <v>Engineering &amp; Construction</v>
          </cell>
        </row>
        <row r="3305">
          <cell r="T3305">
            <v>804030211</v>
          </cell>
          <cell r="U3305" t="str">
            <v>Hologic, Inc.</v>
          </cell>
          <cell r="V3305">
            <v>159163</v>
          </cell>
          <cell r="W3305" t="str">
            <v>Hologic</v>
          </cell>
          <cell r="X3305" t="str">
            <v>Existing Principal</v>
          </cell>
          <cell r="Y3305" t="str">
            <v>Public - Do Not Score</v>
          </cell>
          <cell r="Z3305" t="str">
            <v/>
          </cell>
          <cell r="AA3305" t="str">
            <v>United States</v>
          </cell>
        </row>
        <row r="3306">
          <cell r="T3306">
            <v>966396012</v>
          </cell>
          <cell r="U3306" t="str">
            <v>TIM PARTICIPA  ES S.A</v>
          </cell>
          <cell r="V3306">
            <v>185096</v>
          </cell>
          <cell r="W3306" t="str">
            <v>TIM PARTICIPA  ES S.A</v>
          </cell>
          <cell r="X3306" t="str">
            <v>Existing Principal</v>
          </cell>
          <cell r="Y3306" t="str">
            <v>Public - Do Not Score</v>
          </cell>
          <cell r="Z3306" t="str">
            <v>UNASSIGNED</v>
          </cell>
          <cell r="AA3306" t="str">
            <v>Brazil</v>
          </cell>
          <cell r="AE3306" t="str">
            <v>Specialty Commercial</v>
          </cell>
          <cell r="AF3306" t="str">
            <v>Telecom Equipment &amp; Utility Services</v>
          </cell>
        </row>
        <row r="3307">
          <cell r="T3307">
            <v>801847742</v>
          </cell>
          <cell r="U3307" t="str">
            <v>TMAC Resources Inc</v>
          </cell>
          <cell r="V3307">
            <v>202844</v>
          </cell>
          <cell r="W3307" t="str">
            <v>TMAC Resources Inc</v>
          </cell>
          <cell r="X3307" t="str">
            <v>Existing Principal</v>
          </cell>
          <cell r="Y3307" t="str">
            <v>Public - Do Not Score</v>
          </cell>
          <cell r="Z3307" t="str">
            <v>MINING</v>
          </cell>
          <cell r="AA3307" t="str">
            <v>Canada</v>
          </cell>
          <cell r="AE3307" t="str">
            <v>Core Commercial</v>
          </cell>
          <cell r="AF3307" t="str">
            <v>Metals &amp; Mining Industry</v>
          </cell>
        </row>
        <row r="3308">
          <cell r="T3308">
            <v>491714542</v>
          </cell>
          <cell r="U3308" t="str">
            <v>Torex Gold Resources Inc.</v>
          </cell>
          <cell r="V3308">
            <v>194155</v>
          </cell>
          <cell r="W3308" t="str">
            <v>Torex Gold Resources Inc.</v>
          </cell>
          <cell r="X3308" t="str">
            <v>Existing Principal</v>
          </cell>
          <cell r="Y3308" t="str">
            <v>Public - Do Not Score</v>
          </cell>
          <cell r="Z3308" t="str">
            <v>UNASSIGNED</v>
          </cell>
          <cell r="AA3308" t="str">
            <v>Canada</v>
          </cell>
          <cell r="AE3308" t="str">
            <v>Specialty Commercial</v>
          </cell>
          <cell r="AF3308" t="str">
            <v>Metals &amp; Mining Industry</v>
          </cell>
        </row>
        <row r="3309">
          <cell r="T3309">
            <v>911764342</v>
          </cell>
          <cell r="U3309" t="str">
            <v>Tractor Supply Company</v>
          </cell>
          <cell r="V3309">
            <v>206840</v>
          </cell>
          <cell r="W3309" t="str">
            <v>Tractor Supply Company</v>
          </cell>
          <cell r="X3309" t="str">
            <v>Existing Principal</v>
          </cell>
          <cell r="Y3309" t="str">
            <v>Public - Do Not Score</v>
          </cell>
          <cell r="Z3309" t="str">
            <v>CONSUMER DURABLES RETL/WHSL</v>
          </cell>
          <cell r="AA3309" t="str">
            <v>United States</v>
          </cell>
          <cell r="AB3309">
            <v>206840</v>
          </cell>
          <cell r="AE3309" t="str">
            <v>Core Commercial</v>
          </cell>
          <cell r="AF3309" t="str">
            <v>Retail</v>
          </cell>
        </row>
        <row r="3310">
          <cell r="T3310">
            <v>21666442</v>
          </cell>
          <cell r="U3310" t="str">
            <v>TransAlta Corporation</v>
          </cell>
          <cell r="V3310">
            <v>197226</v>
          </cell>
          <cell r="W3310" t="str">
            <v>TransAlta Corporation</v>
          </cell>
          <cell r="X3310" t="str">
            <v>Existing Principal</v>
          </cell>
          <cell r="Y3310" t="str">
            <v>Public - Do Not Score</v>
          </cell>
          <cell r="Z3310" t="str">
            <v>UTILITIES, ELECTRIC</v>
          </cell>
          <cell r="AA3310" t="str">
            <v>Canada</v>
          </cell>
          <cell r="AE3310" t="str">
            <v>Core Commercial</v>
          </cell>
          <cell r="AF3310" t="str">
            <v>Electric, Gas &amp; Water Utilities</v>
          </cell>
        </row>
        <row r="3311">
          <cell r="T3311">
            <v>216359112</v>
          </cell>
          <cell r="U3311" t="str">
            <v>TransCanada Corporation</v>
          </cell>
          <cell r="V3311">
            <v>182423</v>
          </cell>
          <cell r="W3311" t="str">
            <v>TransCanada Corporation</v>
          </cell>
          <cell r="X3311" t="str">
            <v>Existing Principal</v>
          </cell>
          <cell r="Y3311" t="str">
            <v>Public - Do Not Score</v>
          </cell>
          <cell r="Z3311" t="str">
            <v>UNASSIGNED</v>
          </cell>
          <cell r="AA3311" t="str">
            <v>Canada</v>
          </cell>
          <cell r="AE3311" t="str">
            <v>Specialty Commercial</v>
          </cell>
          <cell r="AF3311" t="str">
            <v>Oil, Gas &amp; Coal Expl/Prod</v>
          </cell>
        </row>
        <row r="3312">
          <cell r="T3312">
            <v>185059521</v>
          </cell>
          <cell r="U3312" t="str">
            <v>Transocean, Inc.</v>
          </cell>
          <cell r="V3312">
            <v>20135</v>
          </cell>
          <cell r="W3312" t="str">
            <v>Transocean, Inc.</v>
          </cell>
          <cell r="X3312" t="str">
            <v>Existing Principal</v>
          </cell>
          <cell r="Y3312" t="str">
            <v>Public - Do Not Score</v>
          </cell>
          <cell r="Z3312" t="str">
            <v>OIL, GAS &amp; COAL EXPL/PROD</v>
          </cell>
          <cell r="AA3312" t="str">
            <v>Switzerland</v>
          </cell>
          <cell r="AB3312">
            <v>20135</v>
          </cell>
          <cell r="AC3312">
            <v>835420</v>
          </cell>
          <cell r="AE3312" t="str">
            <v>Core Commercial</v>
          </cell>
          <cell r="AF3312" t="str">
            <v>Oil, Gas &amp; Coal Expl/Prod</v>
          </cell>
        </row>
        <row r="3313">
          <cell r="T3313">
            <v>946430312</v>
          </cell>
          <cell r="U3313" t="str">
            <v>Huntington Bancshares Incorporated</v>
          </cell>
          <cell r="V3313">
            <v>167775</v>
          </cell>
          <cell r="W3313" t="str">
            <v>Huntington Bancshares Incorporated</v>
          </cell>
          <cell r="X3313" t="str">
            <v>Existing Principal</v>
          </cell>
          <cell r="Y3313" t="str">
            <v>Public - Do Not Score</v>
          </cell>
          <cell r="Z3313" t="str">
            <v/>
          </cell>
          <cell r="AA3313" t="str">
            <v>United States</v>
          </cell>
        </row>
        <row r="3314">
          <cell r="T3314">
            <v>549276532</v>
          </cell>
          <cell r="U3314" t="str">
            <v>Triumph Group, Inc.</v>
          </cell>
          <cell r="V3314">
            <v>196384</v>
          </cell>
          <cell r="W3314" t="str">
            <v>Triumph Group, Inc.</v>
          </cell>
          <cell r="X3314" t="str">
            <v>Existing Principal</v>
          </cell>
          <cell r="Y3314" t="str">
            <v>Public - Do Not Score</v>
          </cell>
          <cell r="Z3314" t="str">
            <v>UNASSIGNED</v>
          </cell>
          <cell r="AA3314" t="str">
            <v>United States</v>
          </cell>
          <cell r="AE3314" t="str">
            <v>Core Commercial</v>
          </cell>
          <cell r="AF3314" t="str">
            <v>Aerospace / Defense</v>
          </cell>
        </row>
        <row r="3315">
          <cell r="T3315">
            <v>911847142</v>
          </cell>
          <cell r="U3315" t="str">
            <v>Tupy SA</v>
          </cell>
          <cell r="V3315">
            <v>208278</v>
          </cell>
          <cell r="W3315" t="str">
            <v>Tupy SA</v>
          </cell>
          <cell r="X3315" t="str">
            <v>Existing Principal</v>
          </cell>
          <cell r="Y3315" t="str">
            <v>Public - Do Not Score</v>
          </cell>
          <cell r="Z3315" t="str">
            <v>UNASSIGNED</v>
          </cell>
          <cell r="AA3315" t="str">
            <v>Brazil</v>
          </cell>
          <cell r="AE3315" t="str">
            <v>Specialty Commercial</v>
          </cell>
          <cell r="AF3315" t="str">
            <v>Automotive / Auto Parts MFG</v>
          </cell>
        </row>
        <row r="3316">
          <cell r="T3316">
            <v>406481812</v>
          </cell>
          <cell r="U3316" t="str">
            <v>Ultrapar SA</v>
          </cell>
          <cell r="V3316">
            <v>186725</v>
          </cell>
          <cell r="W3316" t="str">
            <v>Ultrapar SA</v>
          </cell>
          <cell r="X3316" t="str">
            <v>Existing Principal</v>
          </cell>
          <cell r="Y3316" t="str">
            <v>Public - Do Not Score</v>
          </cell>
          <cell r="Z3316" t="str">
            <v>UNASSIGNED</v>
          </cell>
          <cell r="AA3316" t="str">
            <v>Brazil</v>
          </cell>
          <cell r="AE3316" t="str">
            <v>Specialty Commercial</v>
          </cell>
          <cell r="AF3316" t="str">
            <v>Oil, Gas &amp; Coal Expl/Prod</v>
          </cell>
        </row>
        <row r="3317">
          <cell r="T3317">
            <v>699265232</v>
          </cell>
          <cell r="U3317" t="str">
            <v>United Parcel Service</v>
          </cell>
          <cell r="V3317">
            <v>196045</v>
          </cell>
          <cell r="W3317" t="str">
            <v>United Parcel Service, Inc.</v>
          </cell>
          <cell r="X3317" t="str">
            <v>Existing Principal</v>
          </cell>
          <cell r="Y3317" t="str">
            <v>Public - Do Not Score</v>
          </cell>
          <cell r="Z3317" t="str">
            <v>TRUCKING</v>
          </cell>
          <cell r="AA3317" t="str">
            <v>United States</v>
          </cell>
          <cell r="AB3317">
            <v>196045</v>
          </cell>
          <cell r="AE3317" t="str">
            <v>Core Commercial</v>
          </cell>
          <cell r="AF3317" t="str">
            <v>Unassigned</v>
          </cell>
        </row>
        <row r="3318">
          <cell r="T3318">
            <v>81903342</v>
          </cell>
          <cell r="U3318" t="str">
            <v>US Concrete, Inc.</v>
          </cell>
          <cell r="V3318">
            <v>203262</v>
          </cell>
          <cell r="W3318" t="str">
            <v>US Concrete, Inc.</v>
          </cell>
          <cell r="X3318" t="str">
            <v>Existing Principal</v>
          </cell>
          <cell r="Y3318" t="str">
            <v>Public - Do Not Score</v>
          </cell>
          <cell r="Z3318" t="str">
            <v>UNASSIGNED</v>
          </cell>
          <cell r="AA3318" t="str">
            <v>United States</v>
          </cell>
          <cell r="AE3318" t="str">
            <v>Core Commercial</v>
          </cell>
          <cell r="AF3318" t="str">
            <v>Building Materials</v>
          </cell>
        </row>
        <row r="3319">
          <cell r="T3319">
            <v>326514612</v>
          </cell>
          <cell r="U3319" t="str">
            <v>USA Truck, Inc.</v>
          </cell>
          <cell r="V3319">
            <v>187833</v>
          </cell>
          <cell r="W3319" t="str">
            <v>USA Truck, Inc.</v>
          </cell>
          <cell r="X3319" t="str">
            <v>Existing Principal</v>
          </cell>
          <cell r="Y3319" t="str">
            <v>Public - Do Not Score</v>
          </cell>
          <cell r="Z3319" t="str">
            <v/>
          </cell>
          <cell r="AA3319" t="str">
            <v>United States</v>
          </cell>
          <cell r="AE3319" t="str">
            <v>Core Commercial</v>
          </cell>
        </row>
        <row r="3320">
          <cell r="T3320">
            <v>846543312</v>
          </cell>
          <cell r="U3320" t="str">
            <v>VALE S.A</v>
          </cell>
          <cell r="V3320">
            <v>189442</v>
          </cell>
          <cell r="W3320" t="str">
            <v>VALE S.A</v>
          </cell>
          <cell r="X3320" t="str">
            <v>Existing Principal</v>
          </cell>
          <cell r="Y3320" t="str">
            <v>Public - Do Not Score</v>
          </cell>
          <cell r="Z3320" t="str">
            <v>MINING</v>
          </cell>
          <cell r="AA3320" t="str">
            <v>Brazil</v>
          </cell>
          <cell r="AE3320" t="str">
            <v>Specialty Commercial</v>
          </cell>
          <cell r="AF3320" t="str">
            <v>Metals &amp; Mining Industry</v>
          </cell>
        </row>
        <row r="3321">
          <cell r="T3321">
            <v>591675142</v>
          </cell>
          <cell r="U3321" t="str">
            <v>Veolia Environnement S.A.</v>
          </cell>
          <cell r="V3321">
            <v>197776</v>
          </cell>
          <cell r="W3321" t="str">
            <v>Veolia Environnement SA</v>
          </cell>
          <cell r="X3321" t="str">
            <v>Existing Principal</v>
          </cell>
          <cell r="Y3321" t="str">
            <v>Public - Do Not Score</v>
          </cell>
          <cell r="Z3321" t="str">
            <v>UNASSIGNED</v>
          </cell>
          <cell r="AA3321" t="str">
            <v>France</v>
          </cell>
          <cell r="AE3321" t="str">
            <v>Specialty Commercial</v>
          </cell>
          <cell r="AF3321" t="str">
            <v>Electric, Gas &amp; Water Utilities</v>
          </cell>
        </row>
        <row r="3322">
          <cell r="T3322">
            <v>719142232</v>
          </cell>
          <cell r="U3322" t="str">
            <v>VIA VAREJO S.A</v>
          </cell>
          <cell r="V3322">
            <v>190453</v>
          </cell>
          <cell r="W3322" t="str">
            <v>VIA VAREJO S.A</v>
          </cell>
          <cell r="X3322" t="str">
            <v>Existing Principal</v>
          </cell>
          <cell r="Y3322" t="str">
            <v>Public - Do Not Score</v>
          </cell>
          <cell r="Z3322" t="str">
            <v>UNASSIGNED</v>
          </cell>
          <cell r="AA3322" t="str">
            <v>Brazil</v>
          </cell>
          <cell r="AE3322" t="str">
            <v>Specialty Commercial</v>
          </cell>
          <cell r="AF3322" t="str">
            <v>Retail</v>
          </cell>
        </row>
        <row r="3323">
          <cell r="T3323">
            <v>684012711</v>
          </cell>
          <cell r="U3323" t="str">
            <v>IDACORP, Inc.</v>
          </cell>
          <cell r="V3323">
            <v>148929</v>
          </cell>
          <cell r="W3323" t="str">
            <v>IDACORP, Inc.</v>
          </cell>
          <cell r="X3323" t="str">
            <v>Existing Principal</v>
          </cell>
          <cell r="Y3323" t="str">
            <v>Public - Do Not Score</v>
          </cell>
          <cell r="Z3323" t="str">
            <v/>
          </cell>
          <cell r="AA3323" t="str">
            <v>United States</v>
          </cell>
        </row>
        <row r="3324">
          <cell r="T3324">
            <v>315055021</v>
          </cell>
          <cell r="U3324" t="str">
            <v>ViaSat, Inc.</v>
          </cell>
          <cell r="V3324">
            <v>31428</v>
          </cell>
          <cell r="W3324" t="str">
            <v>ViaSat, Inc.</v>
          </cell>
          <cell r="X3324" t="str">
            <v>Existing Principal</v>
          </cell>
          <cell r="Y3324" t="str">
            <v>Public - Do Not Score</v>
          </cell>
          <cell r="Z3324" t="str">
            <v>UNASSIGNED</v>
          </cell>
          <cell r="AA3324" t="str">
            <v>United States</v>
          </cell>
          <cell r="AE3324" t="str">
            <v>Core Commercial</v>
          </cell>
          <cell r="AF3324" t="str">
            <v>Telecom Equipment &amp; Utility Services</v>
          </cell>
        </row>
        <row r="3325">
          <cell r="T3325">
            <v>269282832</v>
          </cell>
          <cell r="U3325" t="str">
            <v>Victoria Gold Corp</v>
          </cell>
          <cell r="V3325">
            <v>196639</v>
          </cell>
          <cell r="W3325" t="str">
            <v>Victoria Gold Corp</v>
          </cell>
          <cell r="X3325" t="str">
            <v>Existing Principal</v>
          </cell>
          <cell r="Y3325" t="str">
            <v>Public - Do Not Score</v>
          </cell>
          <cell r="Z3325" t="str">
            <v>UNASSIGNED</v>
          </cell>
          <cell r="AA3325" t="str">
            <v>Canada</v>
          </cell>
          <cell r="AE3325" t="str">
            <v>Core Commercial</v>
          </cell>
          <cell r="AF3325" t="str">
            <v>Metals &amp; Mining Industry</v>
          </cell>
        </row>
        <row r="3326">
          <cell r="T3326">
            <v>926737722</v>
          </cell>
          <cell r="U3326" t="str">
            <v>ION Geophysical Corporation</v>
          </cell>
          <cell r="V3326">
            <v>166519</v>
          </cell>
          <cell r="W3326" t="str">
            <v>ION Geophysical Corporation</v>
          </cell>
          <cell r="X3326" t="str">
            <v>Existing Principal</v>
          </cell>
          <cell r="Y3326" t="str">
            <v>Public - Do Not Score</v>
          </cell>
          <cell r="Z3326" t="str">
            <v/>
          </cell>
          <cell r="AA3326" t="str">
            <v>United States</v>
          </cell>
        </row>
        <row r="3327">
          <cell r="T3327">
            <v>19269032</v>
          </cell>
          <cell r="U3327" t="str">
            <v>Volcan Compa ia Minera</v>
          </cell>
          <cell r="V3327">
            <v>195754</v>
          </cell>
          <cell r="W3327" t="str">
            <v>Volcan Compa ia Minera S.A.A.</v>
          </cell>
          <cell r="X3327" t="str">
            <v>Existing Principal</v>
          </cell>
          <cell r="Y3327" t="str">
            <v>Public - Do Not Score</v>
          </cell>
          <cell r="Z3327" t="str">
            <v>UNASSIGNED</v>
          </cell>
          <cell r="AA3327" t="str">
            <v>Peru</v>
          </cell>
          <cell r="AE3327" t="str">
            <v>Specialty Commercial</v>
          </cell>
          <cell r="AF3327" t="str">
            <v>Metals &amp; Mining Industry</v>
          </cell>
        </row>
        <row r="3328">
          <cell r="T3328">
            <v>741765442</v>
          </cell>
          <cell r="U3328" t="str">
            <v>Wabash National Corporation</v>
          </cell>
          <cell r="V3328">
            <v>201617</v>
          </cell>
          <cell r="W3328" t="str">
            <v>Wabash National Corporation</v>
          </cell>
          <cell r="X3328" t="str">
            <v>Existing Principal</v>
          </cell>
          <cell r="Y3328" t="str">
            <v>Public - Do Not Score</v>
          </cell>
          <cell r="Z3328" t="str">
            <v>UNASSIGNED</v>
          </cell>
          <cell r="AA3328" t="str">
            <v>United States</v>
          </cell>
          <cell r="AE3328" t="str">
            <v>Core Commercial</v>
          </cell>
          <cell r="AF3328" t="str">
            <v>Machinery &amp; Industrial</v>
          </cell>
        </row>
        <row r="3329">
          <cell r="T3329">
            <v>425395621</v>
          </cell>
          <cell r="U3329" t="str">
            <v>John Bean Technologies</v>
          </cell>
          <cell r="V3329">
            <v>133986</v>
          </cell>
          <cell r="W3329" t="str">
            <v>John Bean Technologies</v>
          </cell>
          <cell r="X3329" t="str">
            <v>Existing Principal</v>
          </cell>
          <cell r="Y3329" t="str">
            <v>Public - Do Not Score</v>
          </cell>
          <cell r="Z3329" t="str">
            <v/>
          </cell>
          <cell r="AA3329" t="str">
            <v>United States</v>
          </cell>
        </row>
        <row r="3330">
          <cell r="T3330">
            <v>122102442</v>
          </cell>
          <cell r="U3330" t="str">
            <v>WAL-MART DE MEXICO, S.A.B. DE C.V.</v>
          </cell>
          <cell r="V3330">
            <v>208631</v>
          </cell>
          <cell r="W3330" t="str">
            <v>WAL-MART DE MEXICO, S.A.B. DE C.V.</v>
          </cell>
          <cell r="X3330" t="str">
            <v>Existing Principal</v>
          </cell>
          <cell r="Y3330" t="str">
            <v>Public - Do Not Score</v>
          </cell>
          <cell r="Z3330" t="str">
            <v>UNASSIGNED</v>
          </cell>
          <cell r="AA3330" t="str">
            <v>Mexico</v>
          </cell>
          <cell r="AE3330" t="str">
            <v>Specialty Commercial</v>
          </cell>
          <cell r="AF3330" t="str">
            <v>Retail</v>
          </cell>
        </row>
        <row r="3331">
          <cell r="T3331">
            <v>589183732</v>
          </cell>
          <cell r="U3331" t="str">
            <v>WEG S.A</v>
          </cell>
          <cell r="V3331">
            <v>192431</v>
          </cell>
          <cell r="W3331" t="str">
            <v>WEG S.A</v>
          </cell>
          <cell r="X3331" t="str">
            <v>Existing Principal</v>
          </cell>
          <cell r="Y3331" t="str">
            <v>Public - Do Not Score</v>
          </cell>
          <cell r="Z3331" t="str">
            <v>UNASSIGNED</v>
          </cell>
          <cell r="AA3331" t="str">
            <v>Brazil</v>
          </cell>
          <cell r="AE3331" t="str">
            <v>Specialty Commercial</v>
          </cell>
          <cell r="AF3331" t="str">
            <v>Machinery &amp; Industrial</v>
          </cell>
        </row>
        <row r="3332">
          <cell r="T3332">
            <v>185341121</v>
          </cell>
          <cell r="U3332" t="str">
            <v>WELLS FARGO &amp; COMPANY</v>
          </cell>
          <cell r="V3332">
            <v>99608</v>
          </cell>
          <cell r="W3332" t="str">
            <v>WELLS FARGO &amp; COMPANY</v>
          </cell>
          <cell r="X3332" t="str">
            <v>Existing Principal</v>
          </cell>
          <cell r="Y3332" t="str">
            <v>Public - Do Not Score</v>
          </cell>
          <cell r="Z3332" t="str">
            <v>BANKS AND S&amp;LS</v>
          </cell>
          <cell r="AA3332" t="str">
            <v>United States</v>
          </cell>
          <cell r="AB3332" t="str">
            <v>99850 and 99608 and 98342 and 102699 and 99643 and 86 and 99764 and 128264 and 71703 and 135080 and 133632 and 136936 and 133100 and 140593 and 155157 and 153209 and 152762 and 155687 and 152708 and 154905 and 155320 and 155476 and 154984 and 152925 and 1</v>
          </cell>
          <cell r="AD3332" t="str">
            <v>99850 and 99608 and 98342 and 102699 and 99643 and 86 and 99764 and 128264 and 71703 and 135080 and 133632 and 136936 and 133100 and 140593 and 155157 and 153209 and 152762 and 155687 and 152708 and 154905 and 155320 and 155476 and 154984 and 152925 and 1</v>
          </cell>
          <cell r="AE3332" t="str">
            <v>Core Commercial</v>
          </cell>
          <cell r="AF3332" t="str">
            <v>Insurance &amp; Financial Services</v>
          </cell>
        </row>
        <row r="3333">
          <cell r="T3333">
            <v>671875642</v>
          </cell>
          <cell r="U3333" t="str">
            <v>Kaufman &amp; Broad SA</v>
          </cell>
          <cell r="V3333">
            <v>202690</v>
          </cell>
          <cell r="W3333" t="str">
            <v>Kaufman &amp; Broad SA</v>
          </cell>
          <cell r="X3333" t="str">
            <v>Existing Principal</v>
          </cell>
          <cell r="Y3333" t="str">
            <v>Public - Do Not Score</v>
          </cell>
          <cell r="Z3333" t="str">
            <v>CONSTRUCTION</v>
          </cell>
          <cell r="AA3333" t="str">
            <v>France</v>
          </cell>
          <cell r="AB3333" t="str">
            <v>EU1259</v>
          </cell>
          <cell r="AC3333" t="str">
            <v>W24349</v>
          </cell>
        </row>
        <row r="3334">
          <cell r="T3334">
            <v>361784442</v>
          </cell>
          <cell r="U3334" t="str">
            <v>Wesdome Gold Mines Ltd</v>
          </cell>
          <cell r="V3334">
            <v>200764</v>
          </cell>
          <cell r="W3334" t="str">
            <v>Wesdome Gold Mines Ltd</v>
          </cell>
          <cell r="X3334" t="str">
            <v>Existing Principal</v>
          </cell>
          <cell r="Y3334" t="str">
            <v>Public - Do Not Score</v>
          </cell>
          <cell r="Z3334" t="str">
            <v/>
          </cell>
          <cell r="AA3334" t="str">
            <v>Canada</v>
          </cell>
          <cell r="AE3334" t="str">
            <v>Core Commercial</v>
          </cell>
        </row>
        <row r="3335">
          <cell r="T3335">
            <v>405059321</v>
          </cell>
          <cell r="U3335" t="str">
            <v>Kawasaki Heavy Industries</v>
          </cell>
          <cell r="V3335">
            <v>1009</v>
          </cell>
          <cell r="W3335" t="str">
            <v>Kawasaki Heavy Industries</v>
          </cell>
          <cell r="X3335" t="str">
            <v>Existing Principal</v>
          </cell>
          <cell r="Y3335" t="str">
            <v>Public - Do Not Score</v>
          </cell>
          <cell r="Z3335" t="str">
            <v/>
          </cell>
          <cell r="AA3335" t="str">
            <v>Japan</v>
          </cell>
        </row>
        <row r="3336">
          <cell r="T3336">
            <v>251963042</v>
          </cell>
          <cell r="U3336" t="str">
            <v>Wheaton Precious Metals Corporation</v>
          </cell>
          <cell r="V3336">
            <v>204837</v>
          </cell>
          <cell r="W3336" t="str">
            <v>Wheaton Precious Metals Corporation</v>
          </cell>
          <cell r="X3336" t="str">
            <v>Existing Principal</v>
          </cell>
          <cell r="Y3336" t="str">
            <v>Public - Do Not Score</v>
          </cell>
          <cell r="Z3336" t="str">
            <v>UNASSIGNED</v>
          </cell>
          <cell r="AA3336" t="str">
            <v>Canada</v>
          </cell>
          <cell r="AE3336" t="str">
            <v>Core Commercial</v>
          </cell>
          <cell r="AF3336" t="str">
            <v>Metals &amp; Mining Industry</v>
          </cell>
        </row>
        <row r="3337">
          <cell r="T3337">
            <v>946409312</v>
          </cell>
          <cell r="U3337" t="str">
            <v>Whirlpool Corporation</v>
          </cell>
          <cell r="V3337">
            <v>132973</v>
          </cell>
          <cell r="W3337" t="str">
            <v>Whirlpool Corporation</v>
          </cell>
          <cell r="X3337" t="str">
            <v>Existing Principal</v>
          </cell>
          <cell r="Y3337" t="str">
            <v>Public - Do Not Score</v>
          </cell>
          <cell r="Z3337" t="str">
            <v>UNASSIGNED</v>
          </cell>
          <cell r="AA3337" t="str">
            <v>United States</v>
          </cell>
          <cell r="AE3337" t="str">
            <v>Core Commercial</v>
          </cell>
          <cell r="AF3337" t="str">
            <v>Retail</v>
          </cell>
        </row>
        <row r="3338">
          <cell r="T3338">
            <v>789295432</v>
          </cell>
          <cell r="U3338" t="str">
            <v>Whirlpool S.A.</v>
          </cell>
          <cell r="V3338">
            <v>197131</v>
          </cell>
          <cell r="W3338" t="str">
            <v>Whirlpool S.A.</v>
          </cell>
          <cell r="X3338" t="str">
            <v>Existing Principal</v>
          </cell>
          <cell r="Y3338" t="str">
            <v>Public - Do Not Score</v>
          </cell>
          <cell r="Z3338" t="str">
            <v>UNASSIGNED</v>
          </cell>
          <cell r="AA3338" t="str">
            <v>Brazil</v>
          </cell>
          <cell r="AE3338" t="str">
            <v>Specialty Commercial</v>
          </cell>
          <cell r="AF3338" t="str">
            <v>Retail</v>
          </cell>
        </row>
        <row r="3339">
          <cell r="T3339">
            <v>5580621</v>
          </cell>
          <cell r="U3339" t="str">
            <v>Korean Air Lines Co., Ltd.</v>
          </cell>
          <cell r="V3339">
            <v>175057</v>
          </cell>
          <cell r="W3339" t="str">
            <v>Korean Air Lines Co., Ltd.</v>
          </cell>
          <cell r="X3339" t="str">
            <v>Existing Principal</v>
          </cell>
          <cell r="Y3339" t="str">
            <v>Public - Do Not Score</v>
          </cell>
          <cell r="Z3339" t="str">
            <v/>
          </cell>
          <cell r="AA3339" t="str">
            <v>Korea</v>
          </cell>
        </row>
        <row r="3340">
          <cell r="T3340">
            <v>911712842</v>
          </cell>
          <cell r="U3340" t="str">
            <v>Woojin Co., Ltd</v>
          </cell>
          <cell r="V3340">
            <v>199478</v>
          </cell>
          <cell r="W3340" t="str">
            <v>Woojin Co. Ltd</v>
          </cell>
          <cell r="X3340" t="str">
            <v>Existing Principal</v>
          </cell>
          <cell r="Y3340" t="str">
            <v>Public - Do Not Score</v>
          </cell>
          <cell r="Z3340" t="str">
            <v>UNASSIGNED</v>
          </cell>
          <cell r="AA3340" t="str">
            <v>Korea</v>
          </cell>
          <cell r="AE3340" t="str">
            <v>Core Commercial</v>
          </cell>
          <cell r="AF3340" t="str">
            <v>Automotive / Auto Parts MFG</v>
          </cell>
        </row>
        <row r="3341">
          <cell r="T3341">
            <v>436455612</v>
          </cell>
          <cell r="U3341" t="str">
            <v>Lundin Mining Corporation</v>
          </cell>
          <cell r="V3341">
            <v>185909</v>
          </cell>
          <cell r="W3341" t="str">
            <v>Lundin Mining Corporation</v>
          </cell>
          <cell r="X3341" t="str">
            <v>Existing Principal</v>
          </cell>
          <cell r="Y3341" t="str">
            <v>Public - Do Not Score</v>
          </cell>
          <cell r="Z3341" t="str">
            <v/>
          </cell>
          <cell r="AA3341" t="str">
            <v>Canada</v>
          </cell>
        </row>
        <row r="3342">
          <cell r="T3342">
            <v>881815642</v>
          </cell>
          <cell r="U3342" t="str">
            <v>Xebec adsorption Inc.</v>
          </cell>
          <cell r="V3342">
            <v>205693</v>
          </cell>
          <cell r="W3342" t="str">
            <v>Xebec adsorption Inc.</v>
          </cell>
          <cell r="X3342" t="str">
            <v>Existing Principal</v>
          </cell>
          <cell r="Y3342" t="str">
            <v>Public - Do Not Score</v>
          </cell>
          <cell r="Z3342" t="str">
            <v>UNASSIGNED</v>
          </cell>
          <cell r="AA3342" t="str">
            <v>Canada</v>
          </cell>
          <cell r="AE3342" t="str">
            <v>Specialty Contract</v>
          </cell>
          <cell r="AF3342" t="str">
            <v>Machinery &amp; Industrial</v>
          </cell>
        </row>
        <row r="3343">
          <cell r="T3343">
            <v>822105842</v>
          </cell>
          <cell r="U3343" t="str">
            <v>Nissan do Brasil Automoveis Ltda</v>
          </cell>
          <cell r="V3343">
            <v>210313</v>
          </cell>
          <cell r="W3343" t="str">
            <v>Nissan do Brasil Automoveis Ltda</v>
          </cell>
          <cell r="X3343" t="str">
            <v>Existing Principal</v>
          </cell>
          <cell r="Y3343" t="str">
            <v>Public - Do Not Score</v>
          </cell>
          <cell r="Z3343" t="str">
            <v>AUTOMOTIVE</v>
          </cell>
          <cell r="AA3343" t="str">
            <v>Brazil</v>
          </cell>
          <cell r="AB3343" t="str">
            <v>BRZ1153</v>
          </cell>
          <cell r="AD3343">
            <v>301395</v>
          </cell>
          <cell r="AE3343" t="str">
            <v>Specialty Commercial</v>
          </cell>
          <cell r="AF3343" t="str">
            <v>Automotive / Auto Parts MFG</v>
          </cell>
        </row>
        <row r="3344">
          <cell r="T3344">
            <v>532104842</v>
          </cell>
          <cell r="U3344" t="str">
            <v>Electra</v>
          </cell>
          <cell r="V3344">
            <v>209567</v>
          </cell>
          <cell r="W3344" t="str">
            <v>Electra Limited</v>
          </cell>
          <cell r="X3344" t="str">
            <v>Existing Principal</v>
          </cell>
          <cell r="Y3344" t="str">
            <v>Public - Do Not Score</v>
          </cell>
          <cell r="Z3344" t="str">
            <v>CONSTRUCTION</v>
          </cell>
          <cell r="AA3344" t="str">
            <v>Israel</v>
          </cell>
          <cell r="AB3344" t="str">
            <v>EU1224</v>
          </cell>
          <cell r="AC3344" t="str">
            <v>W28631</v>
          </cell>
          <cell r="AD3344">
            <v>209567</v>
          </cell>
          <cell r="AE3344" t="str">
            <v>Specialty Contract</v>
          </cell>
          <cell r="AF3344" t="str">
            <v>Engineering &amp; Construction</v>
          </cell>
        </row>
        <row r="3345">
          <cell r="T3345">
            <v>912107242</v>
          </cell>
          <cell r="U3345" t="str">
            <v>Nippon Koei Co., Ltd.</v>
          </cell>
          <cell r="V3345">
            <v>210603</v>
          </cell>
          <cell r="W3345" t="str">
            <v>Nippon Koei Co., Ltd.</v>
          </cell>
          <cell r="X3345" t="str">
            <v>Existing Principal</v>
          </cell>
          <cell r="Y3345" t="str">
            <v>Public - Do Not Score</v>
          </cell>
          <cell r="Z3345" t="str">
            <v>UNASSIGNED</v>
          </cell>
          <cell r="AA3345" t="str">
            <v>Japan</v>
          </cell>
          <cell r="AE3345" t="str">
            <v>Specialty Contract</v>
          </cell>
          <cell r="AF3345" t="str">
            <v>Engineering &amp; Construction</v>
          </cell>
        </row>
        <row r="3346">
          <cell r="T3346">
            <v>54568052</v>
          </cell>
          <cell r="U3346" t="str">
            <v>Grupo Empresarial San Jose, S.A</v>
          </cell>
          <cell r="V3346">
            <v>208803</v>
          </cell>
          <cell r="W3346" t="str">
            <v>Constructora San Jose S.A.</v>
          </cell>
          <cell r="X3346" t="str">
            <v>Existing Principal</v>
          </cell>
          <cell r="Y3346" t="str">
            <v>Public - Do Not Score</v>
          </cell>
          <cell r="Z3346" t="str">
            <v>UNASSIGNED</v>
          </cell>
          <cell r="AA3346" t="str">
            <v>Spain</v>
          </cell>
          <cell r="AE3346" t="str">
            <v>Specialty Contract</v>
          </cell>
          <cell r="AF3346" t="str">
            <v>Engineering &amp; Construction</v>
          </cell>
        </row>
        <row r="3347">
          <cell r="T3347">
            <v>34570652</v>
          </cell>
          <cell r="U3347" t="str">
            <v>Owens &amp; Minor, Inc.</v>
          </cell>
          <cell r="V3347">
            <v>211070</v>
          </cell>
          <cell r="W3347" t="str">
            <v>Owens &amp; Minor, Inc. - Seattle, WA</v>
          </cell>
          <cell r="X3347" t="str">
            <v>Existing Principal</v>
          </cell>
          <cell r="Y3347" t="str">
            <v>Public - Do Not Score</v>
          </cell>
          <cell r="Z3347" t="str">
            <v>BUSINESS PRODUCTS WHSL</v>
          </cell>
          <cell r="AA3347" t="str">
            <v>United States</v>
          </cell>
          <cell r="AB3347">
            <v>211070</v>
          </cell>
          <cell r="AE3347" t="str">
            <v>Core Commercial</v>
          </cell>
          <cell r="AF3347" t="str">
            <v>Retail</v>
          </cell>
        </row>
        <row r="3348">
          <cell r="T3348">
            <v>161762242</v>
          </cell>
          <cell r="U3348" t="str">
            <v>Southern Power Company</v>
          </cell>
          <cell r="V3348">
            <v>168423</v>
          </cell>
          <cell r="W3348" t="str">
            <v>Southern Power Company</v>
          </cell>
          <cell r="X3348" t="str">
            <v>Existing Principal</v>
          </cell>
          <cell r="Y3348" t="str">
            <v>Public - Do Not Score</v>
          </cell>
          <cell r="Z3348" t="str">
            <v>UTILITIES, ELECTRIC</v>
          </cell>
          <cell r="AA3348" t="str">
            <v>United States</v>
          </cell>
          <cell r="AB3348">
            <v>168423</v>
          </cell>
          <cell r="AE3348" t="str">
            <v>Core Commercial</v>
          </cell>
          <cell r="AF3348" t="str">
            <v>Electric, Gas &amp; Water Utilities</v>
          </cell>
        </row>
        <row r="3349">
          <cell r="T3349">
            <v>682105242</v>
          </cell>
          <cell r="U3349" t="str">
            <v>Elanco Animal Health Incorporated</v>
          </cell>
          <cell r="V3349">
            <v>210007</v>
          </cell>
          <cell r="W3349" t="str">
            <v>Elanco Animal Health Incorporated</v>
          </cell>
          <cell r="X3349" t="str">
            <v>Existing Principal</v>
          </cell>
          <cell r="Y3349" t="str">
            <v>Public - Do Not Score</v>
          </cell>
          <cell r="Z3349" t="str">
            <v>FOOD &amp; BEVERAGE</v>
          </cell>
          <cell r="AA3349" t="str">
            <v>United States</v>
          </cell>
          <cell r="AB3349">
            <v>210007</v>
          </cell>
          <cell r="AE3349" t="str">
            <v>Core Commercial</v>
          </cell>
          <cell r="AF3349" t="str">
            <v>Food Processing &amp; Distribution</v>
          </cell>
        </row>
        <row r="3350">
          <cell r="T3350">
            <v>812064042</v>
          </cell>
          <cell r="U3350" t="str">
            <v>Spark Energy</v>
          </cell>
          <cell r="V3350">
            <v>208130</v>
          </cell>
          <cell r="W3350" t="str">
            <v>Spark Energy</v>
          </cell>
          <cell r="X3350" t="str">
            <v>Existing Principal</v>
          </cell>
          <cell r="Y3350" t="str">
            <v>Public - Do Not Score</v>
          </cell>
          <cell r="Z3350" t="str">
            <v>UTILITIES, ELECTRIC</v>
          </cell>
          <cell r="AA3350" t="str">
            <v>United States</v>
          </cell>
          <cell r="AE3350" t="str">
            <v>Core Commercial</v>
          </cell>
          <cell r="AF3350" t="str">
            <v>Electric, Gas &amp; Water Utilities</v>
          </cell>
        </row>
        <row r="3351">
          <cell r="T3351">
            <v>434572752</v>
          </cell>
          <cell r="U3351" t="str">
            <v>Companhia Siderurgica Nacional - CSN</v>
          </cell>
          <cell r="V3351">
            <v>212723</v>
          </cell>
          <cell r="W3351" t="str">
            <v>Companhia Siderurgica Nacional - CSN</v>
          </cell>
          <cell r="X3351" t="str">
            <v>Existing Principal</v>
          </cell>
          <cell r="Y3351" t="str">
            <v>Public - Do Not Score</v>
          </cell>
          <cell r="Z3351" t="str">
            <v>UNASSIGNED</v>
          </cell>
          <cell r="AA3351" t="str">
            <v>Brazil</v>
          </cell>
          <cell r="AE3351" t="str">
            <v>Specialty Commercial</v>
          </cell>
          <cell r="AF3351" t="str">
            <v>Steel &amp; Metals Manufacturing</v>
          </cell>
        </row>
        <row r="3352">
          <cell r="T3352">
            <v>524568052</v>
          </cell>
          <cell r="U3352" t="str">
            <v>Canadian Natural Resources Limited</v>
          </cell>
          <cell r="V3352">
            <v>212943</v>
          </cell>
          <cell r="W3352" t="str">
            <v>Canadian Natural Resources Limited</v>
          </cell>
          <cell r="X3352" t="str">
            <v>Existing Principal</v>
          </cell>
          <cell r="Y3352" t="str">
            <v>Public - Do Not Score</v>
          </cell>
          <cell r="Z3352" t="str">
            <v>UNASSIGNED</v>
          </cell>
          <cell r="AA3352" t="str">
            <v>Canada</v>
          </cell>
          <cell r="AE3352" t="str">
            <v>Specialty Commercial</v>
          </cell>
          <cell r="AF3352" t="str">
            <v>Oil, Gas &amp; Coal Expl/Prod</v>
          </cell>
        </row>
        <row r="3353">
          <cell r="T3353">
            <v>562160242</v>
          </cell>
          <cell r="U3353" t="str">
            <v>Iljin Electric Co., Ltd</v>
          </cell>
          <cell r="V3353">
            <v>213050</v>
          </cell>
          <cell r="W3353" t="str">
            <v>Iljin Electric Co., Ltd</v>
          </cell>
          <cell r="X3353" t="str">
            <v>Existing Principal</v>
          </cell>
          <cell r="Y3353" t="str">
            <v>Public - Do Not Score</v>
          </cell>
          <cell r="Z3353" t="str">
            <v>STEEL &amp; METAL PRODUCTS</v>
          </cell>
          <cell r="AA3353" t="str">
            <v>Korea</v>
          </cell>
          <cell r="AB3353">
            <v>213050</v>
          </cell>
          <cell r="AE3353" t="str">
            <v>Specialty Contract</v>
          </cell>
          <cell r="AF3353" t="str">
            <v>Steel &amp; Metals Manufacturing</v>
          </cell>
        </row>
        <row r="3354">
          <cell r="T3354">
            <v>931766342</v>
          </cell>
          <cell r="U3354" t="str">
            <v>Cairn Energy Plc</v>
          </cell>
          <cell r="V3354">
            <v>210835</v>
          </cell>
          <cell r="W3354" t="str">
            <v>Cairn Energy Plc</v>
          </cell>
          <cell r="X3354" t="str">
            <v>Existing Principal</v>
          </cell>
          <cell r="Y3354" t="str">
            <v>Public - Do Not Score</v>
          </cell>
          <cell r="Z3354" t="str">
            <v>OIL, GAS &amp; COAL EXPL/PROD</v>
          </cell>
          <cell r="AA3354" t="str">
            <v>United Kingdom</v>
          </cell>
          <cell r="AB3354" t="str">
            <v>EU1222</v>
          </cell>
          <cell r="AC3354" t="str">
            <v>G13753</v>
          </cell>
          <cell r="AD3354">
            <v>301504</v>
          </cell>
          <cell r="AE3354" t="str">
            <v>Specialty Commercial</v>
          </cell>
        </row>
        <row r="3355">
          <cell r="T3355">
            <v>775059221</v>
          </cell>
          <cell r="U3355" t="str">
            <v>Marubeni Corporation</v>
          </cell>
          <cell r="V3355">
            <v>1442</v>
          </cell>
          <cell r="W3355" t="str">
            <v>Marubeni Corporation</v>
          </cell>
          <cell r="X3355" t="str">
            <v>Existing Principal</v>
          </cell>
          <cell r="Y3355" t="str">
            <v>Public - Do Not Score</v>
          </cell>
          <cell r="Z3355" t="str">
            <v/>
          </cell>
          <cell r="AA3355" t="str">
            <v>Japan</v>
          </cell>
        </row>
        <row r="3356">
          <cell r="T3356">
            <v>94632352</v>
          </cell>
          <cell r="U3356" t="str">
            <v>NFI Group Inc.</v>
          </cell>
          <cell r="V3356">
            <v>256659</v>
          </cell>
          <cell r="W3356" t="str">
            <v>NFI Group Inc.</v>
          </cell>
          <cell r="X3356" t="str">
            <v>Existing Principal</v>
          </cell>
          <cell r="Y3356" t="str">
            <v>Public - Do Not Score</v>
          </cell>
          <cell r="Z3356" t="str">
            <v>AUTOMOTIVE</v>
          </cell>
          <cell r="AA3356" t="str">
            <v>Canada</v>
          </cell>
          <cell r="AB3356" t="str">
            <v>CAN1250</v>
          </cell>
          <cell r="AC3356" t="str">
            <v>N12126</v>
          </cell>
          <cell r="AD3356">
            <v>302561</v>
          </cell>
          <cell r="AE3356" t="str">
            <v>Specialty Contract</v>
          </cell>
          <cell r="AF3356" t="str">
            <v>Automotive / Auto Parts MFG</v>
          </cell>
        </row>
        <row r="3357">
          <cell r="T3357">
            <v>946434312</v>
          </cell>
          <cell r="U3357" t="str">
            <v>Marvell Technology Group Ltd.</v>
          </cell>
          <cell r="V3357">
            <v>170962</v>
          </cell>
          <cell r="W3357" t="str">
            <v>Marvell Technology Group Ltd.</v>
          </cell>
          <cell r="X3357" t="str">
            <v>Existing Principal</v>
          </cell>
          <cell r="Y3357" t="str">
            <v>Public - Do Not Score</v>
          </cell>
          <cell r="Z3357" t="str">
            <v/>
          </cell>
          <cell r="AA3357" t="str">
            <v>United States</v>
          </cell>
        </row>
        <row r="3358">
          <cell r="T3358">
            <v>612101542</v>
          </cell>
          <cell r="U3358" t="str">
            <v>Nevada Gold Mines LLC</v>
          </cell>
          <cell r="V3358">
            <v>209776</v>
          </cell>
          <cell r="W3358" t="str">
            <v>Nevada Gold Mines LLC</v>
          </cell>
          <cell r="X3358" t="str">
            <v>Existing Principal</v>
          </cell>
          <cell r="Y3358" t="str">
            <v>Public - Do Not Score</v>
          </cell>
          <cell r="Z3358" t="str">
            <v>MINING</v>
          </cell>
          <cell r="AA3358" t="str">
            <v>United States</v>
          </cell>
          <cell r="AB3358">
            <v>209776</v>
          </cell>
          <cell r="AE3358" t="str">
            <v>Core Commercial</v>
          </cell>
          <cell r="AF3358" t="str">
            <v>Metals &amp; Mining Industry</v>
          </cell>
        </row>
        <row r="3359">
          <cell r="T3359">
            <v>684572452</v>
          </cell>
          <cell r="U3359" t="str">
            <v>Energix Group</v>
          </cell>
          <cell r="V3359">
            <v>213620</v>
          </cell>
          <cell r="W3359" t="str">
            <v>Energix- Renewable Energies Ltd.</v>
          </cell>
          <cell r="X3359" t="str">
            <v>Existing Principal</v>
          </cell>
          <cell r="Y3359" t="str">
            <v>Public - Do Not Score</v>
          </cell>
          <cell r="Z3359" t="str">
            <v>UTILITIES, ELECTRIC</v>
          </cell>
          <cell r="AA3359" t="str">
            <v>Israel</v>
          </cell>
          <cell r="AB3359">
            <v>213620</v>
          </cell>
          <cell r="AE3359" t="str">
            <v>Core Commercial</v>
          </cell>
          <cell r="AF3359" t="str">
            <v>Unassigned</v>
          </cell>
        </row>
        <row r="3360">
          <cell r="T3360">
            <v>772020142</v>
          </cell>
          <cell r="U3360" t="str">
            <v>Charah Solutions, Inc.</v>
          </cell>
          <cell r="V3360">
            <v>206683</v>
          </cell>
          <cell r="W3360" t="str">
            <v>Charah Solutions, Inc.</v>
          </cell>
          <cell r="X3360" t="str">
            <v>Existing Principal</v>
          </cell>
          <cell r="Y3360" t="str">
            <v>Public - Do Not Score</v>
          </cell>
          <cell r="Z3360" t="str">
            <v>UTILITIES NEC</v>
          </cell>
          <cell r="AA3360" t="str">
            <v>United States</v>
          </cell>
          <cell r="AB3360">
            <v>206683</v>
          </cell>
          <cell r="AE3360" t="str">
            <v>Core Commercial</v>
          </cell>
          <cell r="AF3360" t="str">
            <v>Electric, Gas &amp; Water Utilities</v>
          </cell>
        </row>
        <row r="3361">
          <cell r="T3361">
            <v>999861499</v>
          </cell>
          <cell r="U3361" t="str">
            <v>Telefonica S.A (Spain)</v>
          </cell>
          <cell r="V3361">
            <v>258994</v>
          </cell>
          <cell r="W3361" t="str">
            <v>Telefonica S.A (Spain)</v>
          </cell>
          <cell r="X3361" t="str">
            <v>Existing Principal</v>
          </cell>
          <cell r="Y3361" t="str">
            <v>Public - Do Not Score</v>
          </cell>
          <cell r="Z3361" t="str">
            <v>UNASSIGNED</v>
          </cell>
          <cell r="AA3361" t="str">
            <v>Spain</v>
          </cell>
          <cell r="AE3361" t="str">
            <v>Specialty Commercial</v>
          </cell>
          <cell r="AF3361" t="str">
            <v>Telecom Equipment &amp; Utility Services</v>
          </cell>
        </row>
        <row r="3362">
          <cell r="T3362">
            <v>999861655</v>
          </cell>
          <cell r="U3362" t="str">
            <v>NextEra Energy</v>
          </cell>
          <cell r="V3362">
            <v>259011</v>
          </cell>
          <cell r="W3362" t="str">
            <v>NextEra Energy, Inc.</v>
          </cell>
          <cell r="X3362" t="str">
            <v>Existing Principal</v>
          </cell>
          <cell r="Y3362" t="str">
            <v>Public - Do Not Score</v>
          </cell>
          <cell r="Z3362" t="str">
            <v>UNASSIGNED</v>
          </cell>
          <cell r="AA3362" t="str">
            <v>United States</v>
          </cell>
          <cell r="AE3362" t="str">
            <v>Core Commercial</v>
          </cell>
          <cell r="AF3362" t="str">
            <v>Electric, Gas &amp; Water Utilities</v>
          </cell>
        </row>
        <row r="3363">
          <cell r="T3363">
            <v>999861846</v>
          </cell>
          <cell r="U3363" t="str">
            <v>Compass Minerals America do Sul Industria e Com rcio S/A</v>
          </cell>
          <cell r="V3363">
            <v>259037</v>
          </cell>
          <cell r="W3363" t="str">
            <v>Compass Minerals America do Sul Industria e Com rcio S/A</v>
          </cell>
          <cell r="X3363" t="str">
            <v>Existing Principal</v>
          </cell>
          <cell r="Y3363" t="str">
            <v>Public - Do Not Score</v>
          </cell>
          <cell r="Z3363" t="str">
            <v>MINING</v>
          </cell>
          <cell r="AA3363" t="str">
            <v>Brazil</v>
          </cell>
          <cell r="AB3363" t="str">
            <v>BRZ1186</v>
          </cell>
          <cell r="AD3363">
            <v>302924</v>
          </cell>
          <cell r="AE3363" t="str">
            <v>Specialty Commercial</v>
          </cell>
          <cell r="AF3363" t="str">
            <v>Metals &amp; Mining Industry</v>
          </cell>
        </row>
        <row r="3364">
          <cell r="T3364">
            <v>999862945</v>
          </cell>
          <cell r="U3364" t="str">
            <v>Braskem</v>
          </cell>
          <cell r="V3364">
            <v>259125</v>
          </cell>
          <cell r="W3364" t="str">
            <v>Braskem</v>
          </cell>
          <cell r="X3364" t="str">
            <v>Existing Principal</v>
          </cell>
          <cell r="Y3364" t="str">
            <v>Public - Do Not Score</v>
          </cell>
          <cell r="Z3364" t="str">
            <v>CHEMICALS</v>
          </cell>
          <cell r="AA3364" t="str">
            <v>Brazil</v>
          </cell>
          <cell r="AB3364" t="str">
            <v>BRZ1166</v>
          </cell>
          <cell r="AC3364" t="str">
            <v>W00612</v>
          </cell>
          <cell r="AD3364">
            <v>117633</v>
          </cell>
          <cell r="AE3364" t="str">
            <v>Specialty Commercial</v>
          </cell>
          <cell r="AF3364" t="str">
            <v>Chemical Industry</v>
          </cell>
        </row>
        <row r="3365">
          <cell r="T3365">
            <v>999863474</v>
          </cell>
          <cell r="U3365" t="str">
            <v>Leidos Holdings, Inc.</v>
          </cell>
          <cell r="V3365">
            <v>259182</v>
          </cell>
          <cell r="W3365" t="str">
            <v>Leidos Holdings, Inc.</v>
          </cell>
          <cell r="X3365" t="str">
            <v>Existing Principal</v>
          </cell>
          <cell r="Y3365" t="str">
            <v>Public - Do Not Score</v>
          </cell>
          <cell r="Z3365" t="str">
            <v>UNASSIGNED</v>
          </cell>
          <cell r="AA3365" t="str">
            <v>United States</v>
          </cell>
          <cell r="AE3365" t="str">
            <v>Core Commercial</v>
          </cell>
          <cell r="AF3365" t="str">
            <v>Aerospace / Defense</v>
          </cell>
        </row>
        <row r="3366">
          <cell r="T3366">
            <v>999864165</v>
          </cell>
          <cell r="U3366" t="str">
            <v>Source Energy Services Ltd.</v>
          </cell>
          <cell r="V3366">
            <v>259247</v>
          </cell>
          <cell r="W3366" t="str">
            <v>Source Energy Services Ltd.</v>
          </cell>
          <cell r="X3366" t="str">
            <v>Existing Principal</v>
          </cell>
          <cell r="Y3366" t="str">
            <v>Public - Do Not Score</v>
          </cell>
          <cell r="Z3366" t="str">
            <v>UNASSIGNED</v>
          </cell>
          <cell r="AA3366" t="str">
            <v>Canada</v>
          </cell>
          <cell r="AE3366" t="str">
            <v>Specialty Commercial</v>
          </cell>
          <cell r="AF3366" t="str">
            <v>Oil, Gas &amp; Coal Expl/Prod</v>
          </cell>
        </row>
        <row r="3367">
          <cell r="T3367">
            <v>966397312</v>
          </cell>
          <cell r="U3367" t="str">
            <v>Mendes Junior</v>
          </cell>
          <cell r="V3367">
            <v>185251</v>
          </cell>
          <cell r="W3367" t="str">
            <v>Mendes Junior</v>
          </cell>
          <cell r="X3367" t="str">
            <v>Existing Principal</v>
          </cell>
          <cell r="Y3367" t="str">
            <v>Public - Do Not Score</v>
          </cell>
          <cell r="Z3367" t="str">
            <v/>
          </cell>
          <cell r="AA3367" t="str">
            <v>Brazil</v>
          </cell>
        </row>
        <row r="3368">
          <cell r="T3368">
            <v>436529412</v>
          </cell>
          <cell r="U3368" t="str">
            <v>Mohawk Industries, Inc.</v>
          </cell>
          <cell r="V3368">
            <v>188714</v>
          </cell>
          <cell r="W3368" t="str">
            <v>Mohawk Industries, Inc.</v>
          </cell>
          <cell r="X3368" t="str">
            <v>Existing Principal</v>
          </cell>
          <cell r="Y3368" t="str">
            <v>Public - Do Not Score</v>
          </cell>
          <cell r="Z3368" t="str">
            <v/>
          </cell>
          <cell r="AA3368" t="str">
            <v>United States</v>
          </cell>
        </row>
        <row r="3369">
          <cell r="T3369">
            <v>999866447</v>
          </cell>
          <cell r="U3369" t="str">
            <v>Sonae MC</v>
          </cell>
          <cell r="V3369">
            <v>197865</v>
          </cell>
          <cell r="W3369" t="str">
            <v>SONAE SGPS S.A</v>
          </cell>
          <cell r="X3369" t="str">
            <v>Existing Principal</v>
          </cell>
          <cell r="Y3369" t="str">
            <v>Public - Do Not Score</v>
          </cell>
          <cell r="Z3369" t="str">
            <v>UNASSIGNED</v>
          </cell>
          <cell r="AA3369" t="str">
            <v>Portugal</v>
          </cell>
          <cell r="AE3369" t="str">
            <v>Specialty Commercial</v>
          </cell>
          <cell r="AF3369" t="str">
            <v>Retail</v>
          </cell>
        </row>
        <row r="3370">
          <cell r="T3370">
            <v>999866949</v>
          </cell>
          <cell r="U3370" t="str">
            <v>Decmil Group Limited</v>
          </cell>
          <cell r="V3370">
            <v>211582</v>
          </cell>
          <cell r="W3370" t="str">
            <v>Decmil Group Limited</v>
          </cell>
          <cell r="X3370" t="str">
            <v>Existing Principal</v>
          </cell>
          <cell r="Y3370" t="str">
            <v>Public - Do Not Score</v>
          </cell>
          <cell r="Z3370" t="str">
            <v>BUSINESS SERVICES</v>
          </cell>
          <cell r="AA3370" t="str">
            <v>Australia</v>
          </cell>
          <cell r="AB3370" t="str">
            <v>APAC1007</v>
          </cell>
          <cell r="AC3370" t="str">
            <v>W36943</v>
          </cell>
          <cell r="AE3370" t="str">
            <v>Specialty Contract</v>
          </cell>
        </row>
        <row r="3371">
          <cell r="T3371">
            <v>999867181</v>
          </cell>
          <cell r="U3371" t="str">
            <v>MACA Limited</v>
          </cell>
          <cell r="V3371">
            <v>259531</v>
          </cell>
          <cell r="W3371" t="str">
            <v>MACA Limited</v>
          </cell>
          <cell r="X3371" t="str">
            <v>Existing Principal</v>
          </cell>
          <cell r="Y3371" t="str">
            <v>Public - Do Not Score</v>
          </cell>
          <cell r="Z3371" t="str">
            <v>MINING</v>
          </cell>
          <cell r="AA3371" t="str">
            <v>Australia</v>
          </cell>
          <cell r="AB3371" t="str">
            <v>APAC1018</v>
          </cell>
          <cell r="AC3371" t="str">
            <v>W56418</v>
          </cell>
          <cell r="AE3371" t="str">
            <v>Specialty Contract</v>
          </cell>
        </row>
        <row r="3372">
          <cell r="T3372">
            <v>999867360</v>
          </cell>
          <cell r="U3372" t="str">
            <v>Grupo Aerom xico, S.A.B. de C.V.</v>
          </cell>
          <cell r="V3372">
            <v>259547</v>
          </cell>
          <cell r="W3372" t="str">
            <v>Grupo Aerom xico, S.A.B. de C.V.</v>
          </cell>
          <cell r="X3372" t="str">
            <v>Existing Principal</v>
          </cell>
          <cell r="Y3372" t="str">
            <v>Public - Do Not Score</v>
          </cell>
          <cell r="Z3372" t="str">
            <v>UNASSIGNED</v>
          </cell>
          <cell r="AA3372" t="str">
            <v>Mexico</v>
          </cell>
          <cell r="AE3372" t="str">
            <v>Specialty Commercial</v>
          </cell>
          <cell r="AF3372" t="str">
            <v>Air Transport</v>
          </cell>
        </row>
        <row r="3373">
          <cell r="T3373">
            <v>665338912</v>
          </cell>
          <cell r="U3373" t="str">
            <v>Momenta Pharmaceuticals, Inc.</v>
          </cell>
          <cell r="V3373">
            <v>142797</v>
          </cell>
          <cell r="W3373" t="str">
            <v>Momenta Pharmaceuticals, Inc.</v>
          </cell>
          <cell r="X3373" t="str">
            <v>Existing Principal</v>
          </cell>
          <cell r="Y3373" t="str">
            <v>Public - Do Not Score</v>
          </cell>
          <cell r="Z3373" t="str">
            <v/>
          </cell>
          <cell r="AA3373" t="str">
            <v>United States</v>
          </cell>
        </row>
        <row r="3374">
          <cell r="T3374">
            <v>999867918</v>
          </cell>
          <cell r="U3374" t="str">
            <v>Pollard Banknote Limited</v>
          </cell>
          <cell r="V3374">
            <v>259598</v>
          </cell>
          <cell r="W3374" t="str">
            <v>Pollard Banknote Limited</v>
          </cell>
          <cell r="X3374" t="str">
            <v>Existing Principal</v>
          </cell>
          <cell r="Y3374" t="str">
            <v>Public - Do Not Score</v>
          </cell>
          <cell r="Z3374" t="str">
            <v>UNASSIGNED</v>
          </cell>
          <cell r="AA3374" t="str">
            <v>Canada</v>
          </cell>
          <cell r="AE3374" t="str">
            <v>Specialty Commercial</v>
          </cell>
          <cell r="AF3374" t="str">
            <v>Publishing</v>
          </cell>
        </row>
        <row r="3375">
          <cell r="T3375">
            <v>999867993</v>
          </cell>
          <cell r="U3375" t="str">
            <v>Excellon Resources Inc.</v>
          </cell>
          <cell r="V3375">
            <v>259606</v>
          </cell>
          <cell r="W3375" t="str">
            <v>Excellon Resources Inc.</v>
          </cell>
          <cell r="X3375" t="str">
            <v>Existing Principal</v>
          </cell>
          <cell r="Y3375" t="str">
            <v>Public - Do Not Score</v>
          </cell>
          <cell r="Z3375" t="str">
            <v>UNASSIGNED</v>
          </cell>
          <cell r="AA3375" t="str">
            <v>Canada</v>
          </cell>
          <cell r="AE3375" t="str">
            <v>Specialty Commercial</v>
          </cell>
          <cell r="AF3375" t="str">
            <v>Engineering &amp; Construction</v>
          </cell>
        </row>
        <row r="3376">
          <cell r="T3376">
            <v>999868243</v>
          </cell>
          <cell r="U3376" t="str">
            <v>Exchange Income Corporation</v>
          </cell>
          <cell r="V3376">
            <v>259618</v>
          </cell>
          <cell r="W3376" t="str">
            <v>Exchange Income Corporation</v>
          </cell>
          <cell r="X3376" t="str">
            <v>Existing Principal</v>
          </cell>
          <cell r="Y3376" t="str">
            <v>Public - Do Not Score</v>
          </cell>
          <cell r="Z3376" t="str">
            <v>CONSTRUCTION</v>
          </cell>
          <cell r="AA3376" t="str">
            <v>Canada</v>
          </cell>
          <cell r="AB3376" t="str">
            <v>CAN1371</v>
          </cell>
          <cell r="AC3376" t="str">
            <v>N14303</v>
          </cell>
          <cell r="AE3376" t="str">
            <v>Specialty Contract</v>
          </cell>
          <cell r="AF3376" t="str">
            <v>Engineering &amp; Construction</v>
          </cell>
        </row>
        <row r="3377">
          <cell r="T3377">
            <v>999869359</v>
          </cell>
          <cell r="U3377" t="str">
            <v>Impulsora del Desarrollo y el Empleo en Am rica Latina</v>
          </cell>
          <cell r="V3377">
            <v>259724</v>
          </cell>
          <cell r="W3377" t="str">
            <v>Impulsora del Desarrollo y el Empleo en Am rica Latina</v>
          </cell>
          <cell r="X3377" t="str">
            <v>Existing Principal</v>
          </cell>
          <cell r="Y3377" t="str">
            <v>Public - Do Not Score</v>
          </cell>
          <cell r="Z3377" t="str">
            <v>UNASSIGNED</v>
          </cell>
          <cell r="AA3377" t="str">
            <v>Mexico</v>
          </cell>
          <cell r="AE3377" t="str">
            <v>Specialty Contract</v>
          </cell>
          <cell r="AF3377" t="str">
            <v>Engineering &amp; Construction</v>
          </cell>
        </row>
        <row r="3378">
          <cell r="T3378">
            <v>999870689</v>
          </cell>
          <cell r="U3378" t="str">
            <v>Penta-Ocean Construction Co., Ltd</v>
          </cell>
          <cell r="V3378">
            <v>259833</v>
          </cell>
          <cell r="W3378" t="str">
            <v>Penta-Ocean Construction Co., Ltd</v>
          </cell>
          <cell r="X3378" t="str">
            <v>Existing Principal</v>
          </cell>
          <cell r="Y3378" t="str">
            <v>Public - Do Not Score</v>
          </cell>
          <cell r="Z3378" t="str">
            <v>UNASSIGNED</v>
          </cell>
          <cell r="AA3378" t="str">
            <v>Japan</v>
          </cell>
          <cell r="AE3378" t="str">
            <v>Specialty Contract</v>
          </cell>
          <cell r="AF3378" t="str">
            <v>Engineering &amp; Construction</v>
          </cell>
        </row>
        <row r="3379">
          <cell r="T3379">
            <v>999871275</v>
          </cell>
          <cell r="U3379" t="str">
            <v>Ciena Corporation</v>
          </cell>
          <cell r="V3379">
            <v>259892</v>
          </cell>
          <cell r="W3379" t="str">
            <v>Ciena Corporation</v>
          </cell>
          <cell r="X3379" t="str">
            <v>Existing Principal</v>
          </cell>
          <cell r="Y3379" t="str">
            <v>Public - Do Not Score</v>
          </cell>
          <cell r="Z3379" t="str">
            <v>UNASSIGNED</v>
          </cell>
          <cell r="AA3379" t="str">
            <v>United States</v>
          </cell>
          <cell r="AE3379" t="str">
            <v>Core Commercial</v>
          </cell>
          <cell r="AF3379" t="str">
            <v>Telecom Equipment &amp; Utility Services</v>
          </cell>
        </row>
        <row r="3380">
          <cell r="T3380">
            <v>999871868</v>
          </cell>
          <cell r="U3380" t="str">
            <v>Anaconda Mining Inc.</v>
          </cell>
          <cell r="V3380">
            <v>259954</v>
          </cell>
          <cell r="W3380" t="str">
            <v>Anaconda Mining Inc.</v>
          </cell>
          <cell r="X3380" t="str">
            <v>Existing Principal</v>
          </cell>
          <cell r="Y3380" t="str">
            <v>Public - Do Not Score</v>
          </cell>
          <cell r="Z3380" t="str">
            <v>UNASSIGNED</v>
          </cell>
          <cell r="AA3380" t="str">
            <v>Canada</v>
          </cell>
          <cell r="AE3380" t="str">
            <v>Specialty Commercial</v>
          </cell>
          <cell r="AF3380" t="str">
            <v>Metals &amp; Mining Industry</v>
          </cell>
        </row>
        <row r="3381">
          <cell r="T3381">
            <v>923920711</v>
          </cell>
          <cell r="U3381" t="str">
            <v>Northwest Pipe Company</v>
          </cell>
          <cell r="V3381">
            <v>159634</v>
          </cell>
          <cell r="W3381" t="str">
            <v>Northwest Pipe Company</v>
          </cell>
          <cell r="X3381" t="str">
            <v>Existing Principal</v>
          </cell>
          <cell r="Y3381" t="str">
            <v>Public - Do Not Score</v>
          </cell>
          <cell r="Z3381" t="str">
            <v/>
          </cell>
          <cell r="AA3381" t="str">
            <v>United States</v>
          </cell>
        </row>
        <row r="3382">
          <cell r="T3382">
            <v>154651452</v>
          </cell>
          <cell r="U3382" t="str">
            <v>IBI Group Inc.</v>
          </cell>
          <cell r="V3382">
            <v>257889</v>
          </cell>
          <cell r="W3382" t="str">
            <v>IBI Group Inc.</v>
          </cell>
          <cell r="X3382" t="str">
            <v>Existing Principal</v>
          </cell>
          <cell r="Y3382" t="str">
            <v>Public - Do Not Score</v>
          </cell>
          <cell r="Z3382" t="str">
            <v>CONSUMER SERVICES</v>
          </cell>
          <cell r="AA3382" t="str">
            <v>Canada</v>
          </cell>
          <cell r="AB3382" t="str">
            <v>CAN1285</v>
          </cell>
          <cell r="AC3382" t="str">
            <v>N12561</v>
          </cell>
          <cell r="AE3382" t="str">
            <v>Core Contract</v>
          </cell>
        </row>
        <row r="3383">
          <cell r="T3383">
            <v>804227911</v>
          </cell>
          <cell r="U3383" t="str">
            <v>O'Reilly Automotive, Inc.</v>
          </cell>
          <cell r="V3383">
            <v>159258</v>
          </cell>
          <cell r="W3383" t="str">
            <v>O'Reilly Automotive, Inc.</v>
          </cell>
          <cell r="X3383" t="str">
            <v>Existing Principal</v>
          </cell>
          <cell r="Y3383" t="str">
            <v>Public - Do Not Score</v>
          </cell>
          <cell r="Z3383" t="str">
            <v/>
          </cell>
          <cell r="AA3383" t="str">
            <v>United States</v>
          </cell>
        </row>
        <row r="3384">
          <cell r="T3384">
            <v>999871368</v>
          </cell>
          <cell r="U3384" t="str">
            <v>Fugro N.V.</v>
          </cell>
          <cell r="V3384">
            <v>259908</v>
          </cell>
          <cell r="W3384" t="str">
            <v>Fugro N.V.</v>
          </cell>
          <cell r="X3384" t="str">
            <v>Account name from ERM file</v>
          </cell>
          <cell r="Y3384" t="str">
            <v>Public - Do Not Score</v>
          </cell>
          <cell r="Z3384" t="str">
            <v>BUSINESS SERVICES</v>
          </cell>
          <cell r="AB3384">
            <v>259908</v>
          </cell>
          <cell r="AC3384" t="str">
            <v>W07191</v>
          </cell>
          <cell r="AD3384">
            <v>259908</v>
          </cell>
          <cell r="AE3384" t="str">
            <v>Specialty Contract</v>
          </cell>
          <cell r="AF3384" t="str">
            <v>Oil, Gas &amp; Coal Expl/Prod</v>
          </cell>
        </row>
        <row r="3385">
          <cell r="T3385">
            <v>956414812</v>
          </cell>
          <cell r="U3385" t="str">
            <v>Pacific Drilling S.A.</v>
          </cell>
          <cell r="V3385">
            <v>172631</v>
          </cell>
          <cell r="W3385" t="str">
            <v>Pacific Drilling S.A.</v>
          </cell>
          <cell r="X3385" t="str">
            <v>Existing Principal</v>
          </cell>
          <cell r="Y3385" t="str">
            <v>Public - Do Not Score</v>
          </cell>
          <cell r="Z3385" t="str">
            <v/>
          </cell>
          <cell r="AA3385" t="str">
            <v>United States</v>
          </cell>
        </row>
        <row r="3386">
          <cell r="T3386">
            <v>95341221</v>
          </cell>
          <cell r="U3386" t="str">
            <v>PROVIDENCE SERVICE CORPORATION</v>
          </cell>
          <cell r="V3386">
            <v>98889</v>
          </cell>
          <cell r="W3386" t="str">
            <v>PROVIDENCE SERVICE CORPORATION</v>
          </cell>
          <cell r="X3386" t="str">
            <v>Existing Principal</v>
          </cell>
          <cell r="Y3386" t="str">
            <v>Public - Do Not Score</v>
          </cell>
          <cell r="Z3386" t="str">
            <v/>
          </cell>
          <cell r="AA3386" t="str">
            <v>United States</v>
          </cell>
        </row>
        <row r="3387">
          <cell r="T3387">
            <v>616498912</v>
          </cell>
          <cell r="U3387" t="str">
            <v>Rambler Metals &amp; Mining PLC</v>
          </cell>
          <cell r="V3387">
            <v>187428</v>
          </cell>
          <cell r="W3387" t="str">
            <v>Rambler Metals &amp; Mining PLC</v>
          </cell>
          <cell r="X3387" t="str">
            <v>Existing Principal</v>
          </cell>
          <cell r="Y3387" t="str">
            <v>Public - Do Not Score</v>
          </cell>
          <cell r="Z3387" t="str">
            <v/>
          </cell>
          <cell r="AA3387" t="str">
            <v>United Kingdom</v>
          </cell>
        </row>
        <row r="3388">
          <cell r="T3388">
            <v>946392912</v>
          </cell>
          <cell r="U3388" t="str">
            <v>Roper Industries Inc</v>
          </cell>
          <cell r="V3388">
            <v>117804</v>
          </cell>
          <cell r="W3388" t="str">
            <v>Roper Industries Inc</v>
          </cell>
          <cell r="X3388" t="str">
            <v>Existing Principal</v>
          </cell>
          <cell r="Y3388" t="str">
            <v>Public - Do Not Score</v>
          </cell>
          <cell r="Z3388" t="str">
            <v/>
          </cell>
          <cell r="AA3388" t="str">
            <v>United States</v>
          </cell>
        </row>
        <row r="3389">
          <cell r="T3389">
            <v>905257651</v>
          </cell>
          <cell r="U3389" t="str">
            <v>Rosetta Stone</v>
          </cell>
          <cell r="V3389">
            <v>128414</v>
          </cell>
          <cell r="W3389" t="str">
            <v>Rosetta Stone Inc</v>
          </cell>
          <cell r="X3389" t="str">
            <v>Existing Principal</v>
          </cell>
          <cell r="Y3389" t="str">
            <v>Public - Do Not Score</v>
          </cell>
          <cell r="Z3389" t="str">
            <v/>
          </cell>
          <cell r="AA3389" t="str">
            <v>United States</v>
          </cell>
        </row>
        <row r="3390">
          <cell r="T3390">
            <v>376441512</v>
          </cell>
          <cell r="U3390" t="str">
            <v>Itau Unibanco Holding S.A.</v>
          </cell>
          <cell r="V3390">
            <v>185666</v>
          </cell>
          <cell r="W3390" t="str">
            <v>Itau Unibanco Holding, S.A.</v>
          </cell>
          <cell r="X3390" t="str">
            <v>Account name from ERM file</v>
          </cell>
          <cell r="Y3390" t="str">
            <v>Public - Do Not Score</v>
          </cell>
          <cell r="Z3390" t="str">
            <v>BANKS AND S&amp;LS</v>
          </cell>
          <cell r="AB3390" t="str">
            <v>BRZ1101</v>
          </cell>
          <cell r="AC3390" t="str">
            <v>W00621</v>
          </cell>
          <cell r="AD3390">
            <v>185666</v>
          </cell>
          <cell r="AE3390" t="str">
            <v>Specialty Commercial</v>
          </cell>
          <cell r="AF3390" t="str">
            <v>Banks, National &amp; Regional</v>
          </cell>
        </row>
        <row r="3391">
          <cell r="T3391">
            <v>767621022</v>
          </cell>
          <cell r="U3391" t="str">
            <v>Salini S.p.A. Group</v>
          </cell>
          <cell r="V3391">
            <v>165141</v>
          </cell>
          <cell r="W3391" t="str">
            <v>Salini Costruttori S.p.A.</v>
          </cell>
          <cell r="X3391" t="str">
            <v>Existing Principal</v>
          </cell>
          <cell r="Y3391" t="str">
            <v>Public - Do Not Score</v>
          </cell>
          <cell r="Z3391" t="str">
            <v/>
          </cell>
          <cell r="AA3391" t="str">
            <v>Italy</v>
          </cell>
        </row>
        <row r="3392">
          <cell r="T3392">
            <v>314567752</v>
          </cell>
          <cell r="U3392" t="str">
            <v>FOX LATIN AMERICAN CHANNELS DO BRASIL LTDA</v>
          </cell>
          <cell r="V3392">
            <v>212177</v>
          </cell>
          <cell r="W3392" t="str">
            <v>Twenty-First Century Fox</v>
          </cell>
          <cell r="X3392" t="str">
            <v>Account name from ERM file</v>
          </cell>
          <cell r="Y3392" t="str">
            <v>Public - Do Not Score</v>
          </cell>
          <cell r="Z3392" t="str">
            <v>CABLE TV</v>
          </cell>
          <cell r="AB3392" t="str">
            <v>BRZ1125</v>
          </cell>
          <cell r="AC3392">
            <v>652487</v>
          </cell>
          <cell r="AD3392">
            <v>179558</v>
          </cell>
          <cell r="AE3392" t="str">
            <v>Specialty Commercial</v>
          </cell>
          <cell r="AF3392" t="str">
            <v>Entertainment &amp; Cable</v>
          </cell>
        </row>
        <row r="3393">
          <cell r="T3393">
            <v>235062621</v>
          </cell>
          <cell r="U3393" t="str">
            <v>Simpson Manufacturing Co., Inc.</v>
          </cell>
          <cell r="V3393">
            <v>24653</v>
          </cell>
          <cell r="W3393" t="str">
            <v>Simpson Manufacturing Co., Inc.</v>
          </cell>
          <cell r="X3393" t="str">
            <v>Existing Principal</v>
          </cell>
          <cell r="Y3393" t="str">
            <v>Public - Do Not Score</v>
          </cell>
          <cell r="Z3393" t="str">
            <v/>
          </cell>
          <cell r="AA3393" t="str">
            <v>United States</v>
          </cell>
        </row>
        <row r="3394">
          <cell r="T3394">
            <v>234570652</v>
          </cell>
          <cell r="U3394" t="str">
            <v>BP ENERGY DO BRASIL LTDA</v>
          </cell>
          <cell r="V3394">
            <v>211437</v>
          </cell>
          <cell r="W3394" t="str">
            <v>BP Energy</v>
          </cell>
          <cell r="X3394" t="str">
            <v>Account name from ERM file</v>
          </cell>
          <cell r="Y3394" t="str">
            <v>Public - Do Not Score</v>
          </cell>
          <cell r="Z3394" t="str">
            <v>OIL REFINING</v>
          </cell>
          <cell r="AB3394" t="str">
            <v>BRZ1134</v>
          </cell>
          <cell r="AC3394" t="str">
            <v>G13714</v>
          </cell>
          <cell r="AD3394">
            <v>301253</v>
          </cell>
          <cell r="AE3394" t="str">
            <v>Specialty Contract</v>
          </cell>
          <cell r="AF3394" t="str">
            <v>Oil, Gas &amp; Coal Expl/Prod</v>
          </cell>
        </row>
        <row r="3395">
          <cell r="T3395">
            <v>285363521</v>
          </cell>
          <cell r="U3395" t="str">
            <v>Superior Energy</v>
          </cell>
          <cell r="V3395">
            <v>110606</v>
          </cell>
          <cell r="W3395" t="str">
            <v>Superior Energy</v>
          </cell>
          <cell r="X3395" t="str">
            <v>Existing Principal</v>
          </cell>
          <cell r="Y3395" t="str">
            <v>Public - Do Not Score</v>
          </cell>
          <cell r="Z3395" t="str">
            <v/>
          </cell>
          <cell r="AA3395" t="str">
            <v>United States</v>
          </cell>
        </row>
        <row r="3396">
          <cell r="T3396">
            <v>999870444</v>
          </cell>
          <cell r="U3396" t="str">
            <v>TRANSOCEAN BRASIL LTDA</v>
          </cell>
          <cell r="V3396">
            <v>259814</v>
          </cell>
          <cell r="W3396" t="str">
            <v>Transocean</v>
          </cell>
          <cell r="X3396" t="str">
            <v>Account name from ERM file</v>
          </cell>
          <cell r="Y3396" t="str">
            <v>Public - Do Not Score</v>
          </cell>
          <cell r="Z3396" t="str">
            <v>OIL, GAS &amp; COAL EXPL/PROD</v>
          </cell>
          <cell r="AA3396" t="str">
            <v>Brazil</v>
          </cell>
          <cell r="AB3396" t="str">
            <v>BRZ1171</v>
          </cell>
          <cell r="AC3396">
            <v>835420</v>
          </cell>
          <cell r="AD3396">
            <v>301561</v>
          </cell>
          <cell r="AE3396" t="str">
            <v>Specialty Commercial</v>
          </cell>
          <cell r="AF3396" t="str">
            <v>Oil, Gas &amp; Coal Expl/Prod</v>
          </cell>
        </row>
        <row r="3397">
          <cell r="T3397">
            <v>199282632</v>
          </cell>
          <cell r="U3397" t="str">
            <v>Bouygues Building Canada Inc.</v>
          </cell>
          <cell r="V3397">
            <v>196607</v>
          </cell>
          <cell r="W3397" t="str">
            <v>Bouygues</v>
          </cell>
          <cell r="X3397" t="str">
            <v>Account name from ERM file</v>
          </cell>
          <cell r="Y3397" t="str">
            <v>Public - Do Not Score</v>
          </cell>
          <cell r="Z3397" t="str">
            <v>CONSTRUCTION</v>
          </cell>
          <cell r="AA3397" t="str">
            <v>Canada</v>
          </cell>
          <cell r="AB3397" t="str">
            <v>CAN1010</v>
          </cell>
          <cell r="AC3397" t="str">
            <v>G10521</v>
          </cell>
          <cell r="AD3397">
            <v>75087</v>
          </cell>
          <cell r="AE3397" t="str">
            <v>Core Contract</v>
          </cell>
          <cell r="AF3397" t="str">
            <v>Engineering &amp; Construction</v>
          </cell>
        </row>
        <row r="3398">
          <cell r="T3398">
            <v>234568652</v>
          </cell>
          <cell r="U3398" t="str">
            <v>BOMBARDIER TRANSPORTATION CANADA INC.</v>
          </cell>
          <cell r="V3398">
            <v>211430</v>
          </cell>
          <cell r="W3398" t="str">
            <v>Bombardier Inc</v>
          </cell>
          <cell r="X3398" t="str">
            <v>Existing Principal</v>
          </cell>
          <cell r="Y3398" t="str">
            <v>Public - Do Not Score</v>
          </cell>
          <cell r="Z3398" t="str">
            <v>AEROSPACE &amp; DEFENSE</v>
          </cell>
          <cell r="AA3398" t="str">
            <v>Canada</v>
          </cell>
          <cell r="AB3398" t="str">
            <v>CAN1011</v>
          </cell>
          <cell r="AC3398" t="str">
            <v>C10031</v>
          </cell>
          <cell r="AD3398" t="str">
            <v>100789 and 82128</v>
          </cell>
          <cell r="AE3398" t="str">
            <v>Specialty Contract</v>
          </cell>
          <cell r="AF3398" t="str">
            <v>Aerospace / Defense</v>
          </cell>
        </row>
        <row r="3399">
          <cell r="T3399">
            <v>936433912</v>
          </cell>
          <cell r="U3399" t="str">
            <v>Tenet Healthcare Corp dba Vanguard Health Systems, Inc.</v>
          </cell>
          <cell r="V3399">
            <v>99795</v>
          </cell>
          <cell r="W3399" t="str">
            <v>Tenet Healthcare Corp dba Vanguard Health Systems, Inc.</v>
          </cell>
          <cell r="X3399" t="str">
            <v>Existing Principal</v>
          </cell>
          <cell r="Y3399" t="str">
            <v>Public - Do Not Score</v>
          </cell>
          <cell r="Z3399" t="str">
            <v/>
          </cell>
          <cell r="AA3399" t="str">
            <v>United States</v>
          </cell>
        </row>
        <row r="3400">
          <cell r="T3400">
            <v>162160942</v>
          </cell>
          <cell r="U3400" t="str">
            <v>THERMOTITE DO BRASIL LTDA</v>
          </cell>
          <cell r="V3400">
            <v>212082</v>
          </cell>
          <cell r="W3400" t="str">
            <v>ShawCor</v>
          </cell>
          <cell r="X3400" t="str">
            <v>Account name from ERM file</v>
          </cell>
          <cell r="Y3400" t="str">
            <v>Public - Do Not Score</v>
          </cell>
          <cell r="Z3400" t="str">
            <v>STEEL &amp; METAL PRODUCTS</v>
          </cell>
          <cell r="AA3400" t="str">
            <v>Brazil</v>
          </cell>
          <cell r="AB3400" t="str">
            <v>BRZ1115</v>
          </cell>
          <cell r="AC3400" t="str">
            <v>C10304</v>
          </cell>
          <cell r="AD3400">
            <v>300165</v>
          </cell>
          <cell r="AE3400" t="str">
            <v>Specialty Contract</v>
          </cell>
          <cell r="AF3400" t="str">
            <v>Steel &amp; Metals Manufacturing</v>
          </cell>
        </row>
        <row r="3401">
          <cell r="T3401">
            <v>364569952</v>
          </cell>
          <cell r="U3401" t="str">
            <v>K+S Windsor Salt Ltd.</v>
          </cell>
          <cell r="V3401">
            <v>212440</v>
          </cell>
          <cell r="W3401" t="str">
            <v>Morton Salt Inc._Outside Canada</v>
          </cell>
          <cell r="X3401" t="str">
            <v>Account name from ERM file</v>
          </cell>
          <cell r="Y3401" t="str">
            <v>Public - Do Not Score</v>
          </cell>
          <cell r="Z3401" t="str">
            <v>MINING</v>
          </cell>
          <cell r="AA3401" t="str">
            <v>Canada</v>
          </cell>
          <cell r="AB3401" t="str">
            <v>CAN1033</v>
          </cell>
          <cell r="AC3401" t="str">
            <v>G10326</v>
          </cell>
          <cell r="AD3401">
            <v>112222</v>
          </cell>
          <cell r="AE3401" t="str">
            <v>Specialty Contract</v>
          </cell>
          <cell r="AF3401" t="str">
            <v>Metals &amp; Mining Industry</v>
          </cell>
        </row>
        <row r="3402">
          <cell r="T3402">
            <v>404567952</v>
          </cell>
          <cell r="U3402" t="str">
            <v>Newalta Corporation</v>
          </cell>
          <cell r="V3402">
            <v>212633</v>
          </cell>
          <cell r="W3402" t="str">
            <v>Newalta / Tervita</v>
          </cell>
          <cell r="X3402" t="str">
            <v>Account name from ERM file</v>
          </cell>
          <cell r="Y3402" t="str">
            <v>Public - Do Not Score</v>
          </cell>
          <cell r="Z3402" t="str">
            <v>OIL, GAS &amp; COAL EXPL/PROD</v>
          </cell>
          <cell r="AA3402" t="str">
            <v>Canada</v>
          </cell>
          <cell r="AB3402" t="str">
            <v>CAN1038</v>
          </cell>
          <cell r="AC3402" t="str">
            <v>N03949</v>
          </cell>
          <cell r="AD3402">
            <v>300176</v>
          </cell>
          <cell r="AE3402" t="str">
            <v>Specialty Commercial</v>
          </cell>
          <cell r="AF3402" t="str">
            <v>Oil, Gas &amp; Coal Expl/Prod</v>
          </cell>
        </row>
        <row r="3403">
          <cell r="T3403">
            <v>326482412</v>
          </cell>
          <cell r="U3403" t="str">
            <v>Texas Capital Bank</v>
          </cell>
          <cell r="V3403">
            <v>186706</v>
          </cell>
          <cell r="W3403" t="str">
            <v>Texas Capital Bank</v>
          </cell>
          <cell r="X3403" t="str">
            <v>Existing Principal</v>
          </cell>
          <cell r="Y3403" t="str">
            <v>Public - Do Not Score</v>
          </cell>
          <cell r="Z3403" t="str">
            <v/>
          </cell>
          <cell r="AA3403" t="str">
            <v>United States</v>
          </cell>
        </row>
        <row r="3404">
          <cell r="T3404">
            <v>355337721</v>
          </cell>
          <cell r="U3404" t="str">
            <v>THE BANK OF NEW YORK MELLON CORP.</v>
          </cell>
          <cell r="V3404">
            <v>100934</v>
          </cell>
          <cell r="W3404" t="str">
            <v>THE BANK OF NEW YORK MELLON CORP.</v>
          </cell>
          <cell r="X3404" t="str">
            <v>Existing Principal</v>
          </cell>
          <cell r="Y3404" t="str">
            <v>Public - Do Not Score</v>
          </cell>
          <cell r="Z3404" t="str">
            <v/>
          </cell>
          <cell r="AA3404" t="str">
            <v>United States</v>
          </cell>
        </row>
        <row r="3405">
          <cell r="T3405">
            <v>875177651</v>
          </cell>
          <cell r="U3405" t="str">
            <v>The J.M. Smucker Company</v>
          </cell>
          <cell r="V3405">
            <v>127389</v>
          </cell>
          <cell r="W3405" t="str">
            <v>The J.M. Smucker Company</v>
          </cell>
          <cell r="X3405" t="str">
            <v>Existing Principal</v>
          </cell>
          <cell r="Y3405" t="str">
            <v>Public - Do Not Score</v>
          </cell>
          <cell r="Z3405" t="str">
            <v/>
          </cell>
          <cell r="AA3405" t="str">
            <v>United States</v>
          </cell>
        </row>
        <row r="3406">
          <cell r="T3406">
            <v>9259932</v>
          </cell>
          <cell r="U3406" t="str">
            <v>Bombardier Transportation UK Ltd</v>
          </cell>
          <cell r="V3406">
            <v>195403</v>
          </cell>
          <cell r="W3406" t="str">
            <v>Bombardier</v>
          </cell>
          <cell r="X3406" t="str">
            <v>Account name from ERM file</v>
          </cell>
          <cell r="Y3406" t="str">
            <v>Public - Do Not Score</v>
          </cell>
          <cell r="Z3406" t="str">
            <v>AEROSPACE &amp; DEFENSE</v>
          </cell>
          <cell r="AA3406" t="str">
            <v>United Kingdom</v>
          </cell>
          <cell r="AB3406" t="str">
            <v>EU1013</v>
          </cell>
          <cell r="AC3406" t="str">
            <v>C10031</v>
          </cell>
          <cell r="AD3406" t="str">
            <v>100789 and 82128</v>
          </cell>
          <cell r="AE3406" t="str">
            <v>Specialty Contract</v>
          </cell>
          <cell r="AF3406" t="str">
            <v>Rail, Trucking &amp; Transport Services</v>
          </cell>
        </row>
        <row r="3407">
          <cell r="T3407">
            <v>829256132</v>
          </cell>
          <cell r="U3407" t="str">
            <v>Farrans (Construction) Ltd</v>
          </cell>
          <cell r="V3407">
            <v>195709</v>
          </cell>
          <cell r="W3407" t="str">
            <v>CRH plc</v>
          </cell>
          <cell r="X3407" t="str">
            <v>Account name from ERM file</v>
          </cell>
          <cell r="Y3407" t="str">
            <v>Public - Do Not Score</v>
          </cell>
          <cell r="Z3407" t="str">
            <v>CONSTRUCTION MATERIALS</v>
          </cell>
          <cell r="AB3407" t="str">
            <v>EU1028</v>
          </cell>
          <cell r="AC3407" t="str">
            <v>G12832</v>
          </cell>
          <cell r="AD3407" t="str">
            <v>62781 and 26544</v>
          </cell>
          <cell r="AE3407" t="str">
            <v>Specialty Contract</v>
          </cell>
          <cell r="AF3407" t="str">
            <v>Engineering &amp; Construction</v>
          </cell>
        </row>
        <row r="3408">
          <cell r="T3408">
            <v>619260132</v>
          </cell>
          <cell r="U3408" t="str">
            <v>FCC Environment (UK) Ltd</v>
          </cell>
          <cell r="V3408">
            <v>195647</v>
          </cell>
          <cell r="W3408" t="str">
            <v>FCC</v>
          </cell>
          <cell r="X3408" t="str">
            <v>Account name from ERM file</v>
          </cell>
          <cell r="Y3408" t="str">
            <v>Public - Do Not Score</v>
          </cell>
          <cell r="Z3408" t="str">
            <v>TRUCKING</v>
          </cell>
          <cell r="AA3408" t="str">
            <v>United Kingdom</v>
          </cell>
          <cell r="AB3408" t="str">
            <v>EU1037</v>
          </cell>
          <cell r="AC3408" t="str">
            <v>G18777</v>
          </cell>
          <cell r="AD3408">
            <v>89057</v>
          </cell>
          <cell r="AE3408" t="str">
            <v>Specialty Contract</v>
          </cell>
          <cell r="AF3408" t="str">
            <v>Engineering &amp; Construction</v>
          </cell>
        </row>
        <row r="3409">
          <cell r="T3409">
            <v>946409512</v>
          </cell>
          <cell r="U3409" t="str">
            <v>The Western Union Company</v>
          </cell>
          <cell r="V3409">
            <v>133475</v>
          </cell>
          <cell r="W3409" t="str">
            <v>The Western Union Company</v>
          </cell>
          <cell r="X3409" t="str">
            <v>Existing Principal</v>
          </cell>
          <cell r="Y3409" t="str">
            <v>Public - Do Not Score</v>
          </cell>
          <cell r="Z3409" t="str">
            <v/>
          </cell>
          <cell r="AA3409" t="str">
            <v>United States</v>
          </cell>
        </row>
        <row r="3410">
          <cell r="T3410">
            <v>956418012</v>
          </cell>
          <cell r="U3410" t="str">
            <v>TravelCenters of America LLC</v>
          </cell>
          <cell r="V3410">
            <v>175012</v>
          </cell>
          <cell r="W3410" t="str">
            <v>TravelCenters of America LLC</v>
          </cell>
          <cell r="X3410" t="str">
            <v>Existing Principal</v>
          </cell>
          <cell r="Y3410" t="str">
            <v>Public - Do Not Score</v>
          </cell>
          <cell r="Z3410" t="str">
            <v/>
          </cell>
          <cell r="AA3410" t="str">
            <v>United States</v>
          </cell>
        </row>
        <row r="3411">
          <cell r="T3411">
            <v>374566952</v>
          </cell>
          <cell r="U3411" t="str">
            <v>Leonardo S.p.A</v>
          </cell>
          <cell r="V3411">
            <v>211824</v>
          </cell>
          <cell r="W3411" t="str">
            <v>Leonardo SpA</v>
          </cell>
          <cell r="X3411" t="str">
            <v>Account name from ERM file</v>
          </cell>
          <cell r="Y3411" t="str">
            <v>Public - Do Not Score</v>
          </cell>
          <cell r="Z3411" t="str">
            <v>AEROSPACE &amp; DEFENSE</v>
          </cell>
          <cell r="AB3411" t="str">
            <v>EU1169</v>
          </cell>
          <cell r="AC3411" t="str">
            <v>G13140</v>
          </cell>
          <cell r="AD3411">
            <v>300525</v>
          </cell>
          <cell r="AE3411" t="str">
            <v>Specialty Commercial</v>
          </cell>
          <cell r="AF3411" t="str">
            <v>Engineering &amp; Construction</v>
          </cell>
        </row>
        <row r="3412">
          <cell r="T3412">
            <v>55054521</v>
          </cell>
          <cell r="U3412" t="str">
            <v>Viacom Inc.</v>
          </cell>
          <cell r="V3412">
            <v>427</v>
          </cell>
          <cell r="W3412" t="str">
            <v>Viacom Inc.</v>
          </cell>
          <cell r="X3412" t="str">
            <v>Existing Principal</v>
          </cell>
          <cell r="Y3412" t="str">
            <v>Public - Do Not Score</v>
          </cell>
          <cell r="Z3412" t="str">
            <v/>
          </cell>
          <cell r="AA3412" t="str">
            <v>United States</v>
          </cell>
        </row>
        <row r="3413">
          <cell r="T3413">
            <v>244568552</v>
          </cell>
          <cell r="U3413" t="str">
            <v>Cable &amp; Wireless Communications Insurance Ltd</v>
          </cell>
          <cell r="V3413">
            <v>211460</v>
          </cell>
          <cell r="W3413" t="str">
            <v>Cable and Wireless</v>
          </cell>
          <cell r="X3413" t="str">
            <v>Account name from ERM file</v>
          </cell>
          <cell r="Y3413" t="str">
            <v>Public - Do Not Score</v>
          </cell>
          <cell r="Z3413" t="str">
            <v>CABLE TV</v>
          </cell>
          <cell r="AB3413" t="str">
            <v>EU1202</v>
          </cell>
          <cell r="AC3413" t="str">
            <v>None - Private</v>
          </cell>
          <cell r="AD3413">
            <v>301157</v>
          </cell>
          <cell r="AE3413" t="str">
            <v>Specialty Commercial</v>
          </cell>
          <cell r="AF3413" t="str">
            <v>Machinery &amp; Industrial</v>
          </cell>
        </row>
        <row r="3414">
          <cell r="T3414">
            <v>134569352</v>
          </cell>
          <cell r="U3414" t="str">
            <v>Shapir Civil and Marine Engineering Limited</v>
          </cell>
          <cell r="V3414">
            <v>212081</v>
          </cell>
          <cell r="W3414" t="str">
            <v>Shapir Civil and Marine Engineering</v>
          </cell>
          <cell r="X3414" t="str">
            <v>Account name from ERM file</v>
          </cell>
          <cell r="Y3414" t="str">
            <v>Public - Do Not Score</v>
          </cell>
          <cell r="Z3414" t="str">
            <v>MINING</v>
          </cell>
          <cell r="AA3414" t="str">
            <v>Israel</v>
          </cell>
          <cell r="AB3414" t="str">
            <v>EU1212</v>
          </cell>
          <cell r="AC3414" t="str">
            <v>W62153</v>
          </cell>
          <cell r="AD3414">
            <v>301264</v>
          </cell>
          <cell r="AE3414" t="str">
            <v>Specialty Contract</v>
          </cell>
          <cell r="AF3414" t="str">
            <v>Engineering &amp; Construction</v>
          </cell>
        </row>
        <row r="3415">
          <cell r="T3415">
            <v>345494121</v>
          </cell>
          <cell r="U3415" t="str">
            <v>Vivendi S.A.</v>
          </cell>
          <cell r="V3415">
            <v>164804</v>
          </cell>
          <cell r="W3415" t="str">
            <v>Vivendi SA</v>
          </cell>
          <cell r="X3415" t="str">
            <v>Existing Principal</v>
          </cell>
          <cell r="Y3415" t="str">
            <v>Public - Do Not Score</v>
          </cell>
          <cell r="Z3415" t="str">
            <v/>
          </cell>
          <cell r="AA3415" t="str">
            <v>France</v>
          </cell>
        </row>
        <row r="3416">
          <cell r="T3416">
            <v>999882282</v>
          </cell>
          <cell r="U3416" t="str">
            <v>Havyard Ship Technology AS</v>
          </cell>
          <cell r="V3416">
            <v>260859</v>
          </cell>
          <cell r="W3416" t="str">
            <v>Havyard Group ASA</v>
          </cell>
          <cell r="X3416" t="str">
            <v>Account name from ERM file</v>
          </cell>
          <cell r="Y3416" t="str">
            <v>Public - Do Not Score</v>
          </cell>
          <cell r="Z3416" t="str">
            <v>TRANSPORTATION EQUIPMENT</v>
          </cell>
          <cell r="AA3416" t="str">
            <v>Norway</v>
          </cell>
          <cell r="AB3416" t="str">
            <v>HOGS1063</v>
          </cell>
          <cell r="AC3416" t="str">
            <v>W61726</v>
          </cell>
          <cell r="AD3416">
            <v>302485</v>
          </cell>
          <cell r="AE3416" t="str">
            <v>Specialty Contract</v>
          </cell>
        </row>
        <row r="3417">
          <cell r="T3417">
            <v>946431612</v>
          </cell>
          <cell r="U3417" t="str">
            <v>WageWorks</v>
          </cell>
          <cell r="V3417">
            <v>169141</v>
          </cell>
          <cell r="W3417" t="str">
            <v>WageWorks</v>
          </cell>
          <cell r="X3417" t="str">
            <v>Existing Principal</v>
          </cell>
          <cell r="Y3417" t="str">
            <v>Public - Do Not Score</v>
          </cell>
          <cell r="Z3417" t="str">
            <v/>
          </cell>
          <cell r="AA3417" t="str">
            <v>United States</v>
          </cell>
        </row>
        <row r="3418">
          <cell r="T3418">
            <v>402063942</v>
          </cell>
          <cell r="U3418" t="str">
            <v>Selvaag Bolig ASA</v>
          </cell>
          <cell r="V3418">
            <v>207512</v>
          </cell>
          <cell r="W3418" t="str">
            <v>Selvaag Bolig ASA</v>
          </cell>
          <cell r="X3418" t="str">
            <v>Account name from ERM file</v>
          </cell>
          <cell r="Y3418" t="str">
            <v>Public - Do Not Score</v>
          </cell>
          <cell r="Z3418" t="str">
            <v>CONSTRUCTION</v>
          </cell>
          <cell r="AA3418" t="str">
            <v>Norway</v>
          </cell>
          <cell r="AB3418" t="str">
            <v>HOGS1119</v>
          </cell>
          <cell r="AC3418" t="str">
            <v>W59463</v>
          </cell>
          <cell r="AD3418">
            <v>302737</v>
          </cell>
          <cell r="AE3418" t="str">
            <v>Core Contract</v>
          </cell>
        </row>
        <row r="3419">
          <cell r="T3419">
            <v>976421812</v>
          </cell>
          <cell r="U3419" t="str">
            <v>Wells Fargo &amp; Company (Corp Bonds)</v>
          </cell>
          <cell r="V3419">
            <v>99643</v>
          </cell>
          <cell r="W3419" t="str">
            <v>Wells Fargo &amp; Company (Corp Bonds)</v>
          </cell>
          <cell r="X3419" t="str">
            <v>Existing Principal</v>
          </cell>
          <cell r="Y3419" t="str">
            <v>Public - Do Not Score</v>
          </cell>
          <cell r="Z3419" t="str">
            <v/>
          </cell>
          <cell r="AA3419" t="str">
            <v>United States</v>
          </cell>
        </row>
        <row r="3420">
          <cell r="T3420">
            <v>702108642</v>
          </cell>
          <cell r="U3420" t="str">
            <v>INTESA SANPAOLO S.P.A.</v>
          </cell>
          <cell r="V3420">
            <v>209752</v>
          </cell>
          <cell r="W3420" t="str">
            <v>INTESA SAN PAOLO</v>
          </cell>
          <cell r="X3420" t="str">
            <v>Account name from ERM file</v>
          </cell>
          <cell r="Y3420" t="str">
            <v>Public - Do Not Score</v>
          </cell>
          <cell r="Z3420" t="str">
            <v>BANKS AND S&amp;LS</v>
          </cell>
          <cell r="AA3420" t="str">
            <v>Italy</v>
          </cell>
          <cell r="AB3420" t="str">
            <v>ITL1027</v>
          </cell>
          <cell r="AC3420" t="str">
            <v>G13187</v>
          </cell>
          <cell r="AD3420">
            <v>300990</v>
          </cell>
        </row>
        <row r="3421">
          <cell r="T3421">
            <v>813808811</v>
          </cell>
          <cell r="U3421" t="str">
            <v>Western Digital Corporation</v>
          </cell>
          <cell r="V3421">
            <v>159379</v>
          </cell>
          <cell r="W3421" t="str">
            <v>Western Digital</v>
          </cell>
          <cell r="X3421" t="str">
            <v>Existing Principal</v>
          </cell>
          <cell r="Y3421" t="str">
            <v>Public - Do Not Score</v>
          </cell>
          <cell r="Z3421" t="str">
            <v/>
          </cell>
          <cell r="AA3421" t="str">
            <v>United States</v>
          </cell>
        </row>
        <row r="3422">
          <cell r="T3422">
            <v>976419612</v>
          </cell>
          <cell r="U3422" t="str">
            <v>WILLIAM LYON HOMES</v>
          </cell>
          <cell r="V3422">
            <v>99003</v>
          </cell>
          <cell r="W3422" t="str">
            <v>WILLIAM LYON HOMES</v>
          </cell>
          <cell r="X3422" t="str">
            <v>Existing Principal</v>
          </cell>
          <cell r="Y3422" t="str">
            <v>Public - Do Not Score</v>
          </cell>
          <cell r="Z3422" t="str">
            <v/>
          </cell>
          <cell r="AA3422" t="str">
            <v>United States</v>
          </cell>
        </row>
        <row r="3423">
          <cell r="V3423">
            <v>192185</v>
          </cell>
          <cell r="W3423" t="str">
            <v>NCR</v>
          </cell>
          <cell r="X3423" t="str">
            <v>Account name from ERM file</v>
          </cell>
          <cell r="Y3423" t="str">
            <v>Public - Do Not Score</v>
          </cell>
          <cell r="Z3423" t="str">
            <v>BUSINESS SERVICES</v>
          </cell>
          <cell r="AB3423" t="str">
            <v>BRZ1067</v>
          </cell>
          <cell r="AC3423">
            <v>628862</v>
          </cell>
          <cell r="AD3423">
            <v>300394</v>
          </cell>
          <cell r="AF3423" t="str">
            <v>Business Services</v>
          </cell>
        </row>
        <row r="3424">
          <cell r="T3424">
            <v>224572052</v>
          </cell>
          <cell r="U3424" t="str">
            <v>BIEFFE MEDITAL SPA</v>
          </cell>
          <cell r="V3424">
            <v>211416</v>
          </cell>
          <cell r="W3424" t="str">
            <v>BAXTER INTERNATIONAL</v>
          </cell>
          <cell r="X3424" t="str">
            <v>Account name from ERM file</v>
          </cell>
          <cell r="Y3424" t="str">
            <v>Public - Do Not Score</v>
          </cell>
          <cell r="Z3424" t="str">
            <v>PHARMACEUTICALS</v>
          </cell>
          <cell r="AA3424" t="str">
            <v>Italy</v>
          </cell>
          <cell r="AB3424" t="str">
            <v>ITL1112</v>
          </cell>
          <cell r="AC3424">
            <v>71813</v>
          </cell>
          <cell r="AD3424">
            <v>301111</v>
          </cell>
        </row>
        <row r="3425">
          <cell r="V3425">
            <v>191779</v>
          </cell>
          <cell r="W3425" t="str">
            <v>IBM</v>
          </cell>
          <cell r="X3425" t="str">
            <v>Account name from ERM file</v>
          </cell>
          <cell r="Y3425" t="str">
            <v>Public - Do Not Score</v>
          </cell>
          <cell r="Z3425" t="str">
            <v>BUSINESS SERVICES</v>
          </cell>
          <cell r="AB3425" t="str">
            <v>BRZ1077</v>
          </cell>
          <cell r="AC3425">
            <v>459200</v>
          </cell>
          <cell r="AD3425">
            <v>346</v>
          </cell>
          <cell r="AF3425" t="str">
            <v>Business Services</v>
          </cell>
        </row>
        <row r="3426">
          <cell r="T3426">
            <v>234570352</v>
          </cell>
          <cell r="U3426" t="str">
            <v>BOUYGUES E&amp;S INTEC ITALIA SPA</v>
          </cell>
          <cell r="V3426">
            <v>211435</v>
          </cell>
          <cell r="W3426" t="str">
            <v>BOUYGUES E&amp;S INTEC ITALIA SPA</v>
          </cell>
          <cell r="X3426" t="str">
            <v>Account name from ERM file</v>
          </cell>
          <cell r="Y3426" t="str">
            <v>Public - Do Not Score</v>
          </cell>
          <cell r="Z3426" t="str">
            <v>CONSTRUCTION</v>
          </cell>
          <cell r="AA3426" t="str">
            <v>Italy</v>
          </cell>
          <cell r="AB3426" t="str">
            <v>ITL1159</v>
          </cell>
          <cell r="AC3426" t="str">
            <v>G10521</v>
          </cell>
          <cell r="AD3426">
            <v>300015</v>
          </cell>
          <cell r="AE3426" t="str">
            <v>Specialty Commercial</v>
          </cell>
          <cell r="AF3426" t="str">
            <v>Engineering &amp; Construction</v>
          </cell>
        </row>
        <row r="3427">
          <cell r="V3427">
            <v>196837</v>
          </cell>
          <cell r="W3427" t="str">
            <v>Medtronic Group</v>
          </cell>
          <cell r="X3427" t="str">
            <v>Account name from ERM file</v>
          </cell>
          <cell r="Y3427" t="str">
            <v>Public - Do Not Score</v>
          </cell>
          <cell r="Z3427" t="str">
            <v>MEDICAL EQUIPMENT</v>
          </cell>
          <cell r="AB3427" t="str">
            <v>BRZ1108</v>
          </cell>
          <cell r="AC3427">
            <v>585055</v>
          </cell>
          <cell r="AD3427">
            <v>100000</v>
          </cell>
          <cell r="AF3427" t="str">
            <v>Machinery &amp; Industrial</v>
          </cell>
        </row>
        <row r="3428">
          <cell r="V3428">
            <v>211796</v>
          </cell>
          <cell r="W3428" t="str">
            <v>Kimberly-Clark</v>
          </cell>
          <cell r="X3428" t="str">
            <v>Account name from ERM file</v>
          </cell>
          <cell r="Y3428" t="str">
            <v>Public - Do Not Score</v>
          </cell>
          <cell r="Z3428" t="str">
            <v>PAPER</v>
          </cell>
          <cell r="AB3428" t="str">
            <v>BRZ1140</v>
          </cell>
          <cell r="AC3428">
            <v>494368</v>
          </cell>
          <cell r="AD3428">
            <v>98194</v>
          </cell>
          <cell r="AF3428" t="str">
            <v>Packaging Container &amp; Forest Products</v>
          </cell>
        </row>
        <row r="3429">
          <cell r="V3429">
            <v>212219</v>
          </cell>
          <cell r="W3429" t="str">
            <v>Waste Connections (Canada)</v>
          </cell>
          <cell r="X3429" t="str">
            <v>Account name from ERM file</v>
          </cell>
          <cell r="Y3429" t="str">
            <v>Public - Do Not Score</v>
          </cell>
          <cell r="Z3429" t="str">
            <v>UTILITIES NEC</v>
          </cell>
          <cell r="AB3429" t="str">
            <v>CAN1177</v>
          </cell>
          <cell r="AC3429" t="str">
            <v>N04941</v>
          </cell>
          <cell r="AD3429">
            <v>52815</v>
          </cell>
          <cell r="AF3429" t="str">
            <v>Electric, Gas &amp; Water Utilities</v>
          </cell>
        </row>
        <row r="3430">
          <cell r="T3430">
            <v>224569952</v>
          </cell>
          <cell r="U3430" t="str">
            <v>BELLCO SRL</v>
          </cell>
          <cell r="V3430">
            <v>211410</v>
          </cell>
          <cell r="W3430" t="str">
            <v>MEDTRONIC INC</v>
          </cell>
          <cell r="X3430" t="str">
            <v>Account name from ERM file</v>
          </cell>
          <cell r="Y3430" t="str">
            <v>Public - Do Not Score</v>
          </cell>
          <cell r="Z3430" t="str">
            <v>MEDICAL EQUIPMENT</v>
          </cell>
          <cell r="AA3430" t="str">
            <v>Italy</v>
          </cell>
          <cell r="AB3430" t="str">
            <v>ITL1190</v>
          </cell>
          <cell r="AC3430">
            <v>585055</v>
          </cell>
          <cell r="AD3430">
            <v>100000</v>
          </cell>
          <cell r="AE3430" t="str">
            <v>Specialty Commercial</v>
          </cell>
        </row>
        <row r="3431">
          <cell r="V3431">
            <v>32608</v>
          </cell>
          <cell r="W3431" t="str">
            <v>Asda Group Ltd</v>
          </cell>
          <cell r="X3431" t="str">
            <v>Account name from ERM file</v>
          </cell>
          <cell r="Y3431" t="str">
            <v>Public - Do Not Score</v>
          </cell>
          <cell r="Z3431" t="str">
            <v>CONSUMER PRODUCTS RETL/WHSL</v>
          </cell>
          <cell r="AB3431" t="str">
            <v>EU1005</v>
          </cell>
          <cell r="AC3431">
            <v>931142</v>
          </cell>
          <cell r="AD3431">
            <v>32608</v>
          </cell>
          <cell r="AF3431" t="str">
            <v>Retail</v>
          </cell>
        </row>
        <row r="3432">
          <cell r="V3432">
            <v>195801</v>
          </cell>
          <cell r="W3432" t="str">
            <v>Bachy Soletanche Holdings (Europe) Ltd</v>
          </cell>
          <cell r="X3432" t="str">
            <v>Account name from ERM file</v>
          </cell>
          <cell r="Y3432" t="str">
            <v>Public - Do Not Score</v>
          </cell>
          <cell r="Z3432" t="str">
            <v>CONSTRUCTION</v>
          </cell>
          <cell r="AB3432" t="str">
            <v>EU1008</v>
          </cell>
          <cell r="AC3432" t="str">
            <v>None - Private</v>
          </cell>
          <cell r="AD3432">
            <v>300007</v>
          </cell>
          <cell r="AF3432" t="str">
            <v>Engineering &amp; Construction</v>
          </cell>
        </row>
        <row r="3433">
          <cell r="T3433">
            <v>6322412</v>
          </cell>
          <cell r="U3433" t="str">
            <v>Kentz Corporation LTD</v>
          </cell>
          <cell r="V3433">
            <v>180705</v>
          </cell>
          <cell r="W3433" t="str">
            <v>Kentz</v>
          </cell>
          <cell r="X3433" t="str">
            <v>Account name from ERM file</v>
          </cell>
          <cell r="Y3433" t="str">
            <v>Public - Do Not Score</v>
          </cell>
          <cell r="Z3433" t="str">
            <v>CONSTRUCTION</v>
          </cell>
          <cell r="AB3433" t="str">
            <v>EU1054</v>
          </cell>
          <cell r="AC3433" t="str">
            <v>W44590</v>
          </cell>
          <cell r="AD3433">
            <v>300054</v>
          </cell>
          <cell r="AF3433" t="str">
            <v>Engineering &amp; Construction</v>
          </cell>
        </row>
        <row r="3434">
          <cell r="W3434" t="str">
            <v>Hyundai Heavy</v>
          </cell>
          <cell r="X3434" t="str">
            <v>Account name from ERM file</v>
          </cell>
          <cell r="Y3434" t="str">
            <v>Public - Do Not Score</v>
          </cell>
          <cell r="Z3434" t="str">
            <v>OIL REFINING</v>
          </cell>
          <cell r="AB3434" t="str">
            <v>EU1152</v>
          </cell>
          <cell r="AC3434" t="str">
            <v>W25066</v>
          </cell>
          <cell r="AD3434">
            <v>26642</v>
          </cell>
          <cell r="AF3434" t="str">
            <v>Engineering &amp; Construction</v>
          </cell>
        </row>
        <row r="3435">
          <cell r="W3435" t="str">
            <v>Manulife</v>
          </cell>
          <cell r="X3435" t="str">
            <v>Account name from ERM file</v>
          </cell>
          <cell r="Y3435" t="str">
            <v>Public - Do Not Score</v>
          </cell>
          <cell r="Z3435" t="str">
            <v>INSURANCE - LIFE</v>
          </cell>
          <cell r="AB3435" t="str">
            <v>EU1170</v>
          </cell>
          <cell r="AC3435" t="str">
            <v>N05775</v>
          </cell>
          <cell r="AD3435">
            <v>300526</v>
          </cell>
          <cell r="AF3435" t="str">
            <v>Retail</v>
          </cell>
        </row>
        <row r="3436">
          <cell r="V3436">
            <v>259620</v>
          </cell>
          <cell r="W3436" t="str">
            <v>AF Gruppen ASA</v>
          </cell>
          <cell r="X3436" t="str">
            <v>Account name from ERM file</v>
          </cell>
          <cell r="Y3436" t="str">
            <v>Public - Do Not Score</v>
          </cell>
          <cell r="Z3436" t="str">
            <v>CONSTRUCTION</v>
          </cell>
          <cell r="AB3436" t="str">
            <v>HOGS1001</v>
          </cell>
          <cell r="AC3436" t="str">
            <v>W20980</v>
          </cell>
          <cell r="AD3436">
            <v>302423</v>
          </cell>
        </row>
        <row r="3437">
          <cell r="W3437" t="str">
            <v>NRC Group ASA</v>
          </cell>
          <cell r="X3437" t="str">
            <v>Account name from ERM file</v>
          </cell>
          <cell r="Y3437" t="str">
            <v>Public - Do Not Score</v>
          </cell>
          <cell r="Z3437" t="str">
            <v>BUSINESS SERVICES</v>
          </cell>
          <cell r="AA3437" t="str">
            <v>Norway</v>
          </cell>
          <cell r="AB3437" t="str">
            <v>HOGS1101</v>
          </cell>
          <cell r="AC3437" t="str">
            <v>G17913</v>
          </cell>
          <cell r="AD3437">
            <v>302523</v>
          </cell>
        </row>
        <row r="3438">
          <cell r="V3438">
            <v>202465</v>
          </cell>
          <cell r="W3438" t="str">
            <v>ASTRAZENECA</v>
          </cell>
          <cell r="X3438" t="str">
            <v>Account name from ERM file</v>
          </cell>
          <cell r="Y3438" t="str">
            <v>Public - Do Not Score</v>
          </cell>
          <cell r="Z3438" t="str">
            <v>PHARMACEUTICALS</v>
          </cell>
          <cell r="AB3438" t="str">
            <v>ITL1004</v>
          </cell>
          <cell r="AC3438" t="str">
            <v>G18328</v>
          </cell>
          <cell r="AD3438">
            <v>99662</v>
          </cell>
        </row>
        <row r="3439">
          <cell r="V3439">
            <v>202416</v>
          </cell>
          <cell r="W3439" t="str">
            <v>IPSEN</v>
          </cell>
          <cell r="X3439" t="str">
            <v>Account name from ERM file</v>
          </cell>
          <cell r="Y3439" t="str">
            <v>Public - Do Not Score</v>
          </cell>
          <cell r="Z3439" t="str">
            <v>PHARMACEUTICALS</v>
          </cell>
          <cell r="AB3439" t="str">
            <v>ITL1028</v>
          </cell>
          <cell r="AC3439" t="str">
            <v>W38533</v>
          </cell>
          <cell r="AD3439">
            <v>300973</v>
          </cell>
        </row>
        <row r="3440">
          <cell r="V3440">
            <v>211777</v>
          </cell>
          <cell r="W3440" t="str">
            <v>JOHNSON CONTROLS</v>
          </cell>
          <cell r="X3440" t="str">
            <v>Account name from ERM file</v>
          </cell>
          <cell r="Y3440" t="str">
            <v>Public - Do Not Score</v>
          </cell>
          <cell r="Z3440" t="str">
            <v>BUSINESS PRODUCTS WHSL</v>
          </cell>
          <cell r="AB3440" t="str">
            <v>ITL1032</v>
          </cell>
          <cell r="AC3440">
            <v>478366</v>
          </cell>
          <cell r="AD3440" t="str">
            <v>100764 and 77</v>
          </cell>
        </row>
        <row r="3441">
          <cell r="V3441">
            <v>207936</v>
          </cell>
          <cell r="W3441" t="str">
            <v>MICROSOFT</v>
          </cell>
          <cell r="X3441" t="str">
            <v>Account name from ERM file</v>
          </cell>
          <cell r="Y3441" t="str">
            <v>Public - Do Not Score</v>
          </cell>
          <cell r="Z3441" t="str">
            <v>COMPUTER SOFTWARE</v>
          </cell>
          <cell r="AB3441" t="str">
            <v>ITL1039</v>
          </cell>
          <cell r="AC3441">
            <v>594918</v>
          </cell>
          <cell r="AD3441">
            <v>98547</v>
          </cell>
        </row>
        <row r="3442">
          <cell r="T3442">
            <v>124570652</v>
          </cell>
          <cell r="U3442" t="str">
            <v>Samsung Heavy Industries Co.Ltd</v>
          </cell>
          <cell r="V3442">
            <v>212059</v>
          </cell>
          <cell r="W3442" t="str">
            <v>Samsung Heavy Industries Co. Ltd</v>
          </cell>
          <cell r="X3442" t="str">
            <v>Existing Principal</v>
          </cell>
          <cell r="Y3442" t="str">
            <v>Public - Do Not Score</v>
          </cell>
          <cell r="Z3442" t="str">
            <v>TRANSPORTATION EQUIPMENT</v>
          </cell>
          <cell r="AB3442" t="str">
            <v>EU1173</v>
          </cell>
          <cell r="AC3442" t="str">
            <v>W06631</v>
          </cell>
          <cell r="AD3442">
            <v>300529</v>
          </cell>
          <cell r="AE3442" t="str">
            <v>Specialty Contract</v>
          </cell>
          <cell r="AF3442" t="str">
            <v>Engineering &amp; Construction</v>
          </cell>
        </row>
        <row r="3443">
          <cell r="T3443">
            <v>244567152</v>
          </cell>
          <cell r="U3443" t="str">
            <v>Build King Holdings Limited</v>
          </cell>
          <cell r="V3443">
            <v>211453</v>
          </cell>
          <cell r="W3443" t="str">
            <v>Build King Holdings Limited</v>
          </cell>
          <cell r="X3443" t="str">
            <v>Existing Principal</v>
          </cell>
          <cell r="Y3443" t="str">
            <v>Public - Do Not Score</v>
          </cell>
          <cell r="Z3443" t="str">
            <v>CONSTRUCTION</v>
          </cell>
          <cell r="AB3443" t="str">
            <v>EU1181</v>
          </cell>
          <cell r="AC3443" t="str">
            <v>G16959</v>
          </cell>
          <cell r="AD3443">
            <v>301004</v>
          </cell>
          <cell r="AE3443" t="str">
            <v>Specialty Contract</v>
          </cell>
          <cell r="AF3443" t="str">
            <v>Engineering &amp; Construction</v>
          </cell>
        </row>
        <row r="3444">
          <cell r="V3444">
            <v>202927</v>
          </cell>
          <cell r="W3444" t="str">
            <v>Burberry Group Plc</v>
          </cell>
          <cell r="X3444" t="str">
            <v>Account name from ERM file</v>
          </cell>
          <cell r="Y3444" t="str">
            <v>Public - Do Not Score</v>
          </cell>
          <cell r="Z3444" t="str">
            <v>APPAREL &amp; SHOES</v>
          </cell>
          <cell r="AB3444" t="str">
            <v>ITL1114</v>
          </cell>
          <cell r="AC3444" t="str">
            <v>W30294</v>
          </cell>
          <cell r="AD3444">
            <v>301113</v>
          </cell>
        </row>
        <row r="3445">
          <cell r="T3445">
            <v>999872118</v>
          </cell>
          <cell r="U3445" t="str">
            <v>Clough Limited</v>
          </cell>
          <cell r="V3445">
            <v>211505</v>
          </cell>
          <cell r="W3445" t="str">
            <v>Clough Limited</v>
          </cell>
          <cell r="X3445" t="str">
            <v>Existing Principal</v>
          </cell>
          <cell r="Y3445" t="str">
            <v>Public - Do Not Score</v>
          </cell>
          <cell r="Z3445" t="str">
            <v>BUSINESS SERVICES</v>
          </cell>
          <cell r="AB3445" t="str">
            <v>EU1177</v>
          </cell>
          <cell r="AC3445" t="str">
            <v>W08071</v>
          </cell>
          <cell r="AE3445" t="str">
            <v>Specialty Contract</v>
          </cell>
          <cell r="AF3445" t="str">
            <v>Engineering &amp; Construction</v>
          </cell>
        </row>
        <row r="3446">
          <cell r="T3446">
            <v>999873925</v>
          </cell>
          <cell r="U3446" t="str">
            <v>Austal Limited</v>
          </cell>
          <cell r="V3446">
            <v>211383</v>
          </cell>
          <cell r="W3446" t="str">
            <v>Austal Limited</v>
          </cell>
          <cell r="X3446" t="str">
            <v>Existing Principal</v>
          </cell>
          <cell r="Y3446" t="str">
            <v>Public - Do Not Score</v>
          </cell>
          <cell r="Z3446" t="str">
            <v>TRANSPORTATION EQUIPMENT</v>
          </cell>
          <cell r="AB3446" t="str">
            <v>EU1201</v>
          </cell>
          <cell r="AC3446" t="str">
            <v>A01502</v>
          </cell>
          <cell r="AD3446">
            <v>301156</v>
          </cell>
          <cell r="AE3446" t="str">
            <v>Specialty Contract</v>
          </cell>
          <cell r="AF3446" t="str">
            <v>Engineering &amp; Construction</v>
          </cell>
        </row>
        <row r="3447">
          <cell r="T3447">
            <v>999884668</v>
          </cell>
          <cell r="U3447" t="str">
            <v>Civmec Limited</v>
          </cell>
          <cell r="V3447">
            <v>211501</v>
          </cell>
          <cell r="W3447" t="str">
            <v>Civmec Limited</v>
          </cell>
          <cell r="X3447" t="str">
            <v>Existing Principal</v>
          </cell>
          <cell r="Y3447" t="str">
            <v>Public - Do Not Score</v>
          </cell>
          <cell r="Z3447" t="str">
            <v>CONSTRUCTION</v>
          </cell>
          <cell r="AB3447" t="str">
            <v>EU1098</v>
          </cell>
          <cell r="AC3447" t="str">
            <v>W58938</v>
          </cell>
          <cell r="AD3447">
            <v>300272</v>
          </cell>
          <cell r="AE3447" t="str">
            <v>Specialty Contract</v>
          </cell>
          <cell r="AF3447" t="str">
            <v>Engineering &amp; Construction</v>
          </cell>
        </row>
        <row r="3448">
          <cell r="T3448">
            <v>999876965</v>
          </cell>
          <cell r="U3448" t="str">
            <v>Hyundai Rotem Company</v>
          </cell>
          <cell r="V3448">
            <v>260379</v>
          </cell>
          <cell r="W3448" t="str">
            <v>Hyundai Rotem</v>
          </cell>
          <cell r="X3448" t="str">
            <v>Existing Principal</v>
          </cell>
          <cell r="Y3448" t="str">
            <v>Public - Do Not Score</v>
          </cell>
          <cell r="Z3448" t="str">
            <v>TRANSPORTATION EQUIPMENT</v>
          </cell>
          <cell r="AB3448" t="str">
            <v>AP1033</v>
          </cell>
          <cell r="AC3448" t="str">
            <v>W61150</v>
          </cell>
          <cell r="AE3448" t="str">
            <v>Specialty Contract</v>
          </cell>
          <cell r="AF3448" t="str">
            <v>Engineering &amp; Construction</v>
          </cell>
        </row>
        <row r="3449">
          <cell r="T3449">
            <v>11067891</v>
          </cell>
          <cell r="U3449" t="str">
            <v>American States Water Company</v>
          </cell>
          <cell r="V3449">
            <v>98246</v>
          </cell>
          <cell r="W3449" t="str">
            <v>AMERICAN STATES WATER COMPANY</v>
          </cell>
          <cell r="X3449" t="str">
            <v>Existing Principal</v>
          </cell>
          <cell r="Y3449" t="str">
            <v>Public - Do Not Score</v>
          </cell>
          <cell r="Z3449" t="str">
            <v>UTILITIES NEC</v>
          </cell>
          <cell r="AA3449" t="str">
            <v>United States</v>
          </cell>
          <cell r="AB3449" t="str">
            <v>98246 and 107104</v>
          </cell>
          <cell r="AC3449">
            <v>842502</v>
          </cell>
          <cell r="AD3449" t="str">
            <v>98246 and 107104</v>
          </cell>
          <cell r="AE3449" t="str">
            <v>Core Commercial</v>
          </cell>
          <cell r="AF3449" t="str">
            <v>Electric, Gas &amp; Water Utilities</v>
          </cell>
        </row>
        <row r="3450">
          <cell r="V3450">
            <v>211683</v>
          </cell>
          <cell r="W3450" t="str">
            <v>GRIFOLS</v>
          </cell>
          <cell r="X3450" t="str">
            <v>Account name from ERM file</v>
          </cell>
          <cell r="Y3450" t="str">
            <v>Public - Do Not Score</v>
          </cell>
          <cell r="Z3450" t="str">
            <v>PHARMACEUTICALS</v>
          </cell>
          <cell r="AB3450" t="str">
            <v>ITL1180</v>
          </cell>
          <cell r="AC3450" t="str">
            <v>W39366</v>
          </cell>
          <cell r="AD3450">
            <v>301216</v>
          </cell>
        </row>
        <row r="3451">
          <cell r="T3451">
            <v>45394712</v>
          </cell>
          <cell r="U3451" t="str">
            <v>AMETEK INCORPORATED</v>
          </cell>
          <cell r="V3451">
            <v>99871</v>
          </cell>
          <cell r="W3451" t="str">
            <v>AMETEK, INC.</v>
          </cell>
          <cell r="X3451" t="str">
            <v>Existing Principal</v>
          </cell>
          <cell r="Y3451" t="str">
            <v>Public - Do Not Score</v>
          </cell>
          <cell r="Z3451" t="str">
            <v>MEASURE &amp; TEST EQUIPMENT</v>
          </cell>
          <cell r="AA3451" t="str">
            <v>United States</v>
          </cell>
          <cell r="AB3451">
            <v>99871</v>
          </cell>
          <cell r="AC3451">
            <v>31105</v>
          </cell>
          <cell r="AD3451">
            <v>99871</v>
          </cell>
          <cell r="AE3451" t="str">
            <v>Core Commercial</v>
          </cell>
          <cell r="AF3451" t="str">
            <v>Machinery &amp; Industrial</v>
          </cell>
        </row>
        <row r="3452">
          <cell r="T3452">
            <v>85388012</v>
          </cell>
          <cell r="U3452" t="str">
            <v>MICRON TECHNOLOGY, INC</v>
          </cell>
          <cell r="V3452">
            <v>183168</v>
          </cell>
          <cell r="W3452" t="str">
            <v>Micron Technology, Inc.</v>
          </cell>
          <cell r="X3452" t="str">
            <v>Existing Principal</v>
          </cell>
          <cell r="Y3452" t="str">
            <v>Public - Do Not Score</v>
          </cell>
          <cell r="Z3452" t="str">
            <v>SEMICONDUCTORS</v>
          </cell>
          <cell r="AA3452" t="str">
            <v>United States</v>
          </cell>
          <cell r="AB3452">
            <v>183168</v>
          </cell>
          <cell r="AC3452">
            <v>595112</v>
          </cell>
          <cell r="AD3452">
            <v>183168</v>
          </cell>
          <cell r="AE3452" t="str">
            <v>Core Commercial</v>
          </cell>
          <cell r="AF3452" t="str">
            <v>Electronics &amp; Semiconductor</v>
          </cell>
        </row>
        <row r="3453">
          <cell r="T3453">
            <v>104567452</v>
          </cell>
          <cell r="U3453" t="str">
            <v>Porr AG -Bank syndicate - ING-</v>
          </cell>
          <cell r="V3453">
            <v>211977</v>
          </cell>
          <cell r="W3453" t="str">
            <v>Porr AG</v>
          </cell>
          <cell r="X3453" t="str">
            <v>Existing Principal</v>
          </cell>
          <cell r="Y3453" t="str">
            <v>Public - Do Not Score</v>
          </cell>
          <cell r="Z3453" t="str">
            <v>CONSTRUCTION</v>
          </cell>
          <cell r="AA3453" t="str">
            <v>Austria</v>
          </cell>
          <cell r="AB3453" t="str">
            <v>EU1140</v>
          </cell>
          <cell r="AC3453" t="str">
            <v>G12213</v>
          </cell>
          <cell r="AD3453">
            <v>300344</v>
          </cell>
          <cell r="AE3453" t="str">
            <v>Specialty Commercial</v>
          </cell>
          <cell r="AF3453" t="str">
            <v>Engineering &amp; Construction</v>
          </cell>
        </row>
        <row r="3454">
          <cell r="T3454">
            <v>144569552</v>
          </cell>
          <cell r="U3454" t="str">
            <v>SRG Global Limited</v>
          </cell>
          <cell r="V3454">
            <v>212120</v>
          </cell>
          <cell r="W3454" t="str">
            <v>SRG Global Limited</v>
          </cell>
          <cell r="X3454" t="str">
            <v>Existing Principal</v>
          </cell>
          <cell r="Y3454" t="str">
            <v>Public - Do Not Score</v>
          </cell>
          <cell r="Z3454" t="str">
            <v>CONSTRUCTION</v>
          </cell>
          <cell r="AA3454" t="str">
            <v>Australia</v>
          </cell>
          <cell r="AB3454" t="str">
            <v>APAC1027</v>
          </cell>
          <cell r="AC3454" t="str">
            <v>A00459</v>
          </cell>
          <cell r="AD3454">
            <v>301265</v>
          </cell>
          <cell r="AE3454" t="str">
            <v>Specialty Contract</v>
          </cell>
          <cell r="AF3454" t="str">
            <v>Engineering &amp; Construction</v>
          </cell>
        </row>
        <row r="3455">
          <cell r="T3455">
            <v>154571552</v>
          </cell>
          <cell r="U3455" t="str">
            <v>Tecnicas Reunidas, SA</v>
          </cell>
          <cell r="V3455">
            <v>212147</v>
          </cell>
          <cell r="W3455" t="str">
            <v>Tecnicas Reunidas, SA</v>
          </cell>
          <cell r="X3455" t="str">
            <v>Existing Principal</v>
          </cell>
          <cell r="Y3455" t="str">
            <v>Public - Do Not Score</v>
          </cell>
          <cell r="Z3455" t="str">
            <v>CONSTRUCTION</v>
          </cell>
          <cell r="AA3455" t="str">
            <v>Spain</v>
          </cell>
          <cell r="AB3455" t="str">
            <v>EU1215</v>
          </cell>
          <cell r="AC3455" t="str">
            <v>W39365</v>
          </cell>
          <cell r="AD3455">
            <v>301266</v>
          </cell>
          <cell r="AE3455" t="str">
            <v>Specialty Commercial</v>
          </cell>
          <cell r="AF3455" t="str">
            <v>Oil, Gas &amp; Coal Expl/Prod</v>
          </cell>
        </row>
        <row r="3456">
          <cell r="T3456">
            <v>185062921</v>
          </cell>
          <cell r="U3456" t="str">
            <v>Skanska AB</v>
          </cell>
          <cell r="V3456">
            <v>32596</v>
          </cell>
          <cell r="W3456" t="str">
            <v>SKANSKA AB</v>
          </cell>
          <cell r="X3456" t="str">
            <v>Existing Principal</v>
          </cell>
          <cell r="Y3456" t="str">
            <v>Public - Do Not Score</v>
          </cell>
          <cell r="Z3456" t="str">
            <v>CONSTRUCTION</v>
          </cell>
          <cell r="AA3456" t="str">
            <v>Sweden</v>
          </cell>
          <cell r="AB3456" t="str">
            <v>EU1209</v>
          </cell>
          <cell r="AC3456" t="str">
            <v>G10472</v>
          </cell>
          <cell r="AD3456" t="str">
            <v>32596 and 20087</v>
          </cell>
          <cell r="AE3456" t="str">
            <v>Specialty Commercial</v>
          </cell>
          <cell r="AF3456" t="str">
            <v>Engineering &amp; Construction</v>
          </cell>
        </row>
        <row r="3457">
          <cell r="T3457">
            <v>199258332</v>
          </cell>
          <cell r="U3457" t="str">
            <v>Vinci Construction Grands Projets S.A.S</v>
          </cell>
          <cell r="V3457">
            <v>195482</v>
          </cell>
          <cell r="W3457" t="str">
            <v>Vinci Construction Grands Projets S.A.S</v>
          </cell>
          <cell r="X3457" t="str">
            <v>Existing Principal</v>
          </cell>
          <cell r="Y3457" t="str">
            <v>Public - Do Not Score</v>
          </cell>
          <cell r="Z3457" t="str">
            <v>CONSTRUCTION</v>
          </cell>
          <cell r="AA3457" t="str">
            <v>France</v>
          </cell>
          <cell r="AB3457" t="str">
            <v>EU1143</v>
          </cell>
          <cell r="AC3457" t="str">
            <v>G11504</v>
          </cell>
          <cell r="AD3457">
            <v>68281</v>
          </cell>
          <cell r="AE3457" t="str">
            <v>Specialty Contract</v>
          </cell>
          <cell r="AF3457" t="str">
            <v>Engineering &amp; Construction</v>
          </cell>
        </row>
        <row r="3458">
          <cell r="T3458">
            <v>204567752</v>
          </cell>
          <cell r="U3458" t="str">
            <v>Arcelormittal</v>
          </cell>
          <cell r="V3458">
            <v>211327</v>
          </cell>
          <cell r="W3458" t="str">
            <v>Arcelormittal</v>
          </cell>
          <cell r="X3458" t="str">
            <v>Existing Principal</v>
          </cell>
          <cell r="Y3458" t="str">
            <v>Public - Do Not Score</v>
          </cell>
          <cell r="Z3458" t="str">
            <v>STEEL &amp; METAL PRODUCTS</v>
          </cell>
          <cell r="AA3458" t="str">
            <v>Luxembourg</v>
          </cell>
          <cell r="AB3458" t="str">
            <v>EU1200</v>
          </cell>
          <cell r="AC3458" t="str">
            <v>W46397</v>
          </cell>
          <cell r="AD3458">
            <v>300349</v>
          </cell>
          <cell r="AE3458" t="str">
            <v>Specialty Commercial</v>
          </cell>
          <cell r="AF3458" t="str">
            <v>Oil, Gas &amp; Coal Expl/Prod</v>
          </cell>
        </row>
        <row r="3459">
          <cell r="T3459">
            <v>291842542</v>
          </cell>
          <cell r="U3459" t="str">
            <v>Quinstreet Media, Inc.</v>
          </cell>
          <cell r="V3459">
            <v>201823</v>
          </cell>
          <cell r="W3459" t="str">
            <v>Quinstreet Media, Inc.</v>
          </cell>
          <cell r="X3459" t="str">
            <v>Existing Principal</v>
          </cell>
          <cell r="Y3459" t="str">
            <v>Public - Do Not Score</v>
          </cell>
          <cell r="Z3459" t="str">
            <v>BUSINESS SERVICES</v>
          </cell>
          <cell r="AA3459" t="str">
            <v>United States</v>
          </cell>
          <cell r="AB3459">
            <v>201823</v>
          </cell>
          <cell r="AC3459" t="str">
            <v>N20019</v>
          </cell>
          <cell r="AD3459">
            <v>201823</v>
          </cell>
          <cell r="AE3459" t="str">
            <v>Core Commercial</v>
          </cell>
          <cell r="AF3459" t="str">
            <v>Business Services</v>
          </cell>
        </row>
        <row r="3460">
          <cell r="T3460">
            <v>334570752</v>
          </cell>
          <cell r="U3460" t="str">
            <v>Hyundai Engineering &amp; Construction Co.Ltd</v>
          </cell>
          <cell r="V3460">
            <v>211722</v>
          </cell>
          <cell r="W3460" t="str">
            <v>Hyundai Engineering &amp; Construction Co.Ltd</v>
          </cell>
          <cell r="X3460" t="str">
            <v>Existing Principal</v>
          </cell>
          <cell r="Y3460" t="str">
            <v>Public - Do Not Score</v>
          </cell>
          <cell r="Z3460" t="str">
            <v>CONSTRUCTION</v>
          </cell>
          <cell r="AA3460" t="str">
            <v>Singapore</v>
          </cell>
          <cell r="AB3460" t="str">
            <v>APAC1034</v>
          </cell>
          <cell r="AC3460" t="str">
            <v>W06617</v>
          </cell>
          <cell r="AD3460">
            <v>302911</v>
          </cell>
          <cell r="AE3460" t="str">
            <v>Specialty Contract</v>
          </cell>
          <cell r="AF3460" t="str">
            <v>Engineering &amp; Construction</v>
          </cell>
        </row>
        <row r="3461">
          <cell r="T3461">
            <v>374571952</v>
          </cell>
          <cell r="U3461" t="str">
            <v>LS Cable &amp; System Ltd</v>
          </cell>
          <cell r="V3461">
            <v>211834</v>
          </cell>
          <cell r="W3461" t="str">
            <v>LS Cable &amp; System Ltd</v>
          </cell>
          <cell r="X3461" t="str">
            <v>Existing Principal</v>
          </cell>
          <cell r="Y3461" t="str">
            <v>Score It</v>
          </cell>
          <cell r="Z3461" t="str">
            <v>STEEL &amp; METAL PRODUCTS</v>
          </cell>
          <cell r="AA3461" t="str">
            <v>South Korea</v>
          </cell>
          <cell r="AB3461" t="str">
            <v>EU1159</v>
          </cell>
          <cell r="AC3461" t="str">
            <v>W65298</v>
          </cell>
          <cell r="AD3461">
            <v>300484</v>
          </cell>
          <cell r="AE3461" t="str">
            <v>Specialty Contract</v>
          </cell>
          <cell r="AF3461" t="str">
            <v>Steel &amp; Metals Manufacturing</v>
          </cell>
        </row>
        <row r="3462">
          <cell r="T3462">
            <v>384608952</v>
          </cell>
          <cell r="U3462" t="str">
            <v>Carvana Group, LLC</v>
          </cell>
          <cell r="V3462">
            <v>226340</v>
          </cell>
          <cell r="W3462" t="str">
            <v>Carvana Co.</v>
          </cell>
          <cell r="X3462" t="str">
            <v>Existing Principal</v>
          </cell>
          <cell r="Y3462" t="str">
            <v>Public - Do Not Score</v>
          </cell>
          <cell r="Z3462" t="str">
            <v>CONSUMER PRODUCTS RETL/WHSL</v>
          </cell>
          <cell r="AA3462" t="str">
            <v>United States</v>
          </cell>
          <cell r="AB3462">
            <v>226340</v>
          </cell>
          <cell r="AC3462" t="str">
            <v>N27654</v>
          </cell>
          <cell r="AD3462">
            <v>226340</v>
          </cell>
          <cell r="AE3462" t="str">
            <v>Core Commercial</v>
          </cell>
          <cell r="AF3462" t="str">
            <v>Automotive / Auto Parts MFG</v>
          </cell>
        </row>
        <row r="3463">
          <cell r="T3463">
            <v>404571652</v>
          </cell>
          <cell r="U3463" t="str">
            <v>Nufarm Limited</v>
          </cell>
          <cell r="V3463">
            <v>211920</v>
          </cell>
          <cell r="W3463" t="str">
            <v>Nufarm Limited</v>
          </cell>
          <cell r="X3463" t="str">
            <v>Existing Principal</v>
          </cell>
          <cell r="Y3463" t="str">
            <v>Public - Do Not Score</v>
          </cell>
          <cell r="Z3463" t="str">
            <v>CHEMICALS</v>
          </cell>
          <cell r="AA3463" t="str">
            <v>Australia</v>
          </cell>
          <cell r="AB3463" t="str">
            <v>APAC1045</v>
          </cell>
          <cell r="AC3463" t="str">
            <v>G10895</v>
          </cell>
          <cell r="AD3463">
            <v>303113</v>
          </cell>
          <cell r="AE3463" t="str">
            <v>Specialty Contract</v>
          </cell>
          <cell r="AF3463" t="str">
            <v>Chemical Industry</v>
          </cell>
        </row>
        <row r="3464">
          <cell r="T3464">
            <v>559249632</v>
          </cell>
          <cell r="U3464" t="str">
            <v>Rev Group</v>
          </cell>
          <cell r="V3464">
            <v>195298</v>
          </cell>
          <cell r="W3464" t="str">
            <v>REV Group, Inc.</v>
          </cell>
          <cell r="X3464" t="str">
            <v>Existing Principal</v>
          </cell>
          <cell r="Y3464" t="str">
            <v>Public - Do Not Score</v>
          </cell>
          <cell r="Z3464" t="str">
            <v>AUTOMOTIVE</v>
          </cell>
          <cell r="AA3464" t="str">
            <v>United States</v>
          </cell>
          <cell r="AB3464">
            <v>195298</v>
          </cell>
          <cell r="AC3464" t="str">
            <v>N27532</v>
          </cell>
          <cell r="AD3464">
            <v>195298</v>
          </cell>
          <cell r="AE3464" t="str">
            <v>Core Commercial</v>
          </cell>
          <cell r="AF3464" t="str">
            <v>Automotive / Auto Parts MFG</v>
          </cell>
        </row>
        <row r="3465">
          <cell r="T3465">
            <v>582057442</v>
          </cell>
          <cell r="U3465" t="str">
            <v>GS Engineering &amp; Construction Corporation</v>
          </cell>
          <cell r="V3465">
            <v>207779</v>
          </cell>
          <cell r="W3465" t="str">
            <v>GS Engineering &amp; Construction Corporation</v>
          </cell>
          <cell r="X3465" t="str">
            <v>Existing Principal</v>
          </cell>
          <cell r="Y3465" t="str">
            <v>Public - Do Not Score</v>
          </cell>
          <cell r="Z3465" t="str">
            <v>CONSTRUCTION</v>
          </cell>
          <cell r="AA3465" t="str">
            <v>South Korea</v>
          </cell>
          <cell r="AB3465" t="str">
            <v>APAC1056</v>
          </cell>
          <cell r="AC3465" t="str">
            <v>W06526</v>
          </cell>
          <cell r="AD3465">
            <v>303124</v>
          </cell>
          <cell r="AE3465" t="str">
            <v>Specialty Contract</v>
          </cell>
          <cell r="AF3465" t="str">
            <v>Engineering &amp; Construction</v>
          </cell>
        </row>
        <row r="3466">
          <cell r="T3466">
            <v>851871842</v>
          </cell>
          <cell r="U3466" t="str">
            <v>Total Energy Services Inc.</v>
          </cell>
          <cell r="V3466">
            <v>204509</v>
          </cell>
          <cell r="W3466" t="str">
            <v>Total Energy Services Inc.</v>
          </cell>
          <cell r="X3466" t="str">
            <v>Existing Principal</v>
          </cell>
          <cell r="Y3466" t="str">
            <v>Public - Do Not Score</v>
          </cell>
          <cell r="Z3466" t="str">
            <v>LESSORS</v>
          </cell>
          <cell r="AA3466" t="str">
            <v>Canada</v>
          </cell>
          <cell r="AB3466" t="str">
            <v>CAN1228</v>
          </cell>
          <cell r="AC3466" t="str">
            <v>N08273</v>
          </cell>
          <cell r="AD3466">
            <v>301647</v>
          </cell>
          <cell r="AE3466" t="str">
            <v>Specialty Commercial</v>
          </cell>
          <cell r="AF3466" t="str">
            <v>Insurance &amp; Financial Services</v>
          </cell>
        </row>
        <row r="3467">
          <cell r="T3467">
            <v>931766942</v>
          </cell>
          <cell r="U3467" t="str">
            <v>RockRose Energy Plc</v>
          </cell>
          <cell r="V3467">
            <v>210837</v>
          </cell>
          <cell r="W3467" t="str">
            <v>RockRose Energy Plc</v>
          </cell>
          <cell r="X3467" t="str">
            <v>Existing Principal</v>
          </cell>
          <cell r="Y3467" t="str">
            <v>Public - Do Not Score</v>
          </cell>
          <cell r="Z3467" t="str">
            <v>OIL, GAS &amp; COAL EXPL/PROD</v>
          </cell>
          <cell r="AA3467" t="str">
            <v>United Kingdom</v>
          </cell>
          <cell r="AB3467" t="str">
            <v>EU1236</v>
          </cell>
          <cell r="AC3467" t="str">
            <v>W65070</v>
          </cell>
          <cell r="AD3467">
            <v>301947</v>
          </cell>
          <cell r="AE3467" t="str">
            <v>Specialty Commercial</v>
          </cell>
          <cell r="AF3467" t="str">
            <v>Oil, Gas &amp; Coal Expl/Prod</v>
          </cell>
        </row>
        <row r="3468">
          <cell r="T3468">
            <v>999863479</v>
          </cell>
          <cell r="U3468" t="str">
            <v>Envista Holdings Corporation</v>
          </cell>
          <cell r="V3468">
            <v>259184</v>
          </cell>
          <cell r="W3468" t="str">
            <v>Envista Holdings Corporation</v>
          </cell>
          <cell r="X3468" t="str">
            <v>Existing Principal</v>
          </cell>
          <cell r="Y3468" t="str">
            <v>Public - Do Not Score</v>
          </cell>
          <cell r="Z3468" t="str">
            <v>MEDICAL EQUIPMENT</v>
          </cell>
          <cell r="AA3468" t="str">
            <v>United States</v>
          </cell>
          <cell r="AB3468">
            <v>259184</v>
          </cell>
          <cell r="AC3468" t="str">
            <v>B03059</v>
          </cell>
          <cell r="AD3468">
            <v>259184</v>
          </cell>
          <cell r="AE3468" t="str">
            <v>Core Commercial</v>
          </cell>
          <cell r="AF3468" t="str">
            <v>Machinery &amp; Industrial</v>
          </cell>
        </row>
        <row r="3469">
          <cell r="T3469">
            <v>999866412</v>
          </cell>
          <cell r="U3469" t="str">
            <v>Boskalis Westminster Dredging B.V.</v>
          </cell>
          <cell r="V3469">
            <v>259453</v>
          </cell>
          <cell r="W3469" t="str">
            <v>Boskalis Westminster Dredging B.V.</v>
          </cell>
          <cell r="X3469" t="str">
            <v>Existing Principal</v>
          </cell>
          <cell r="Y3469" t="str">
            <v>Public - Do Not Score</v>
          </cell>
          <cell r="Z3469" t="str">
            <v>CONSTRUCTION</v>
          </cell>
          <cell r="AA3469" t="str">
            <v>Netherlands</v>
          </cell>
          <cell r="AB3469" t="str">
            <v>EU1239</v>
          </cell>
          <cell r="AC3469" t="str">
            <v>G12297</v>
          </cell>
          <cell r="AD3469">
            <v>259453</v>
          </cell>
          <cell r="AE3469" t="str">
            <v>Specialty Contract</v>
          </cell>
          <cell r="AF3469" t="str">
            <v>Engineering &amp; Construction</v>
          </cell>
        </row>
        <row r="3470">
          <cell r="T3470">
            <v>999868378</v>
          </cell>
          <cell r="U3470" t="str">
            <v xml:space="preserve">WorleyParsons Limited </v>
          </cell>
          <cell r="V3470">
            <v>259638</v>
          </cell>
          <cell r="W3470" t="str">
            <v>WorleyParsons Limited</v>
          </cell>
          <cell r="X3470" t="str">
            <v>Existing Principal</v>
          </cell>
          <cell r="Y3470" t="str">
            <v>Public - Do Not Score</v>
          </cell>
          <cell r="Z3470" t="str">
            <v>BUSINESS SERVICES</v>
          </cell>
          <cell r="AA3470" t="str">
            <v>Australia</v>
          </cell>
          <cell r="AB3470">
            <v>209963</v>
          </cell>
          <cell r="AC3470" t="str">
            <v>A01982</v>
          </cell>
          <cell r="AD3470">
            <v>209963</v>
          </cell>
          <cell r="AE3470" t="str">
            <v>Specialty Contract</v>
          </cell>
          <cell r="AF3470" t="str">
            <v>Business Services</v>
          </cell>
        </row>
        <row r="3471">
          <cell r="T3471">
            <v>999872582</v>
          </cell>
          <cell r="U3471" t="str">
            <v>Lycopodium Limited</v>
          </cell>
          <cell r="V3471">
            <v>211838</v>
          </cell>
          <cell r="W3471" t="str">
            <v>Lycopodium Limited</v>
          </cell>
          <cell r="X3471" t="str">
            <v>Existing Principal</v>
          </cell>
          <cell r="Y3471" t="str">
            <v>Public - Do Not Score</v>
          </cell>
          <cell r="Z3471" t="str">
            <v>BUSINESS SERVICES</v>
          </cell>
          <cell r="AA3471" t="str">
            <v>Australia</v>
          </cell>
          <cell r="AB3471" t="str">
            <v>APAC1017</v>
          </cell>
          <cell r="AC3471" t="str">
            <v>W36997</v>
          </cell>
          <cell r="AD3471">
            <v>302913</v>
          </cell>
          <cell r="AE3471" t="str">
            <v>Specialty Contract</v>
          </cell>
          <cell r="AF3471" t="str">
            <v>Business Services</v>
          </cell>
        </row>
        <row r="3472">
          <cell r="T3472">
            <v>999874107</v>
          </cell>
          <cell r="U3472" t="str">
            <v xml:space="preserve">CommScope Holding Company, Inc </v>
          </cell>
          <cell r="V3472">
            <v>260122</v>
          </cell>
          <cell r="W3472" t="str">
            <v>CommScope Holding Company, Inc</v>
          </cell>
          <cell r="X3472" t="str">
            <v>Existing Principal</v>
          </cell>
          <cell r="Y3472" t="str">
            <v>Public - Do Not Score</v>
          </cell>
          <cell r="Z3472" t="str">
            <v>ELECTRONIC EQUIPMENT</v>
          </cell>
          <cell r="AA3472" t="str">
            <v>United States</v>
          </cell>
          <cell r="AB3472">
            <v>260122</v>
          </cell>
          <cell r="AC3472" t="str">
            <v>N24263</v>
          </cell>
          <cell r="AD3472">
            <v>260122</v>
          </cell>
          <cell r="AE3472" t="str">
            <v>Core Commercial</v>
          </cell>
          <cell r="AF3472" t="str">
            <v>Electronics &amp; Semiconductor</v>
          </cell>
        </row>
        <row r="3473">
          <cell r="T3473">
            <v>999875829</v>
          </cell>
          <cell r="U3473" t="str">
            <v>Yancoal Australia Limited</v>
          </cell>
          <cell r="V3473">
            <v>260013</v>
          </cell>
          <cell r="W3473" t="str">
            <v>Yancoal Australia Limited</v>
          </cell>
          <cell r="X3473" t="str">
            <v>Existing Principal</v>
          </cell>
          <cell r="Y3473" t="str">
            <v>Public - Do Not Score</v>
          </cell>
          <cell r="Z3473" t="str">
            <v>OIL, GAS &amp; COAL EXPL/PROD</v>
          </cell>
          <cell r="AA3473" t="str">
            <v>Australia</v>
          </cell>
          <cell r="AB3473" t="str">
            <v>APAC1081</v>
          </cell>
          <cell r="AC3473" t="str">
            <v>W59289</v>
          </cell>
          <cell r="AD3473">
            <v>303149</v>
          </cell>
          <cell r="AE3473" t="str">
            <v>Specialty Contract</v>
          </cell>
          <cell r="AF3473" t="str">
            <v>Metals &amp; Mining Industry</v>
          </cell>
        </row>
        <row r="3474">
          <cell r="T3474">
            <v>999876055</v>
          </cell>
          <cell r="U3474" t="str">
            <v>Emeco Holdings Limited</v>
          </cell>
          <cell r="V3474">
            <v>260294</v>
          </cell>
          <cell r="W3474" t="str">
            <v>Emeco Holdings Limited</v>
          </cell>
          <cell r="X3474" t="str">
            <v>Existing Principal</v>
          </cell>
          <cell r="Y3474" t="str">
            <v>Public - Do Not Score</v>
          </cell>
          <cell r="Z3474" t="str">
            <v>CONSTRUCTION</v>
          </cell>
          <cell r="AA3474" t="str">
            <v>Australia</v>
          </cell>
          <cell r="AB3474" t="str">
            <v>APAC1066</v>
          </cell>
          <cell r="AC3474" t="str">
            <v>W39299</v>
          </cell>
          <cell r="AD3474">
            <v>303134</v>
          </cell>
          <cell r="AE3474" t="str">
            <v>Specialty Contract</v>
          </cell>
          <cell r="AF3474" t="str">
            <v>Engineering &amp; Construction</v>
          </cell>
        </row>
        <row r="3475">
          <cell r="T3475">
            <v>999876961</v>
          </cell>
          <cell r="U3475" t="str">
            <v>Hyundai Electric &amp; Energy System Co., Ltd.</v>
          </cell>
          <cell r="V3475">
            <v>260375</v>
          </cell>
          <cell r="W3475" t="str">
            <v>Hyundai Electric &amp; Energy System Co., Ltd.</v>
          </cell>
          <cell r="X3475" t="str">
            <v>Existing Principal</v>
          </cell>
          <cell r="Y3475" t="str">
            <v>Public - Do Not Score</v>
          </cell>
          <cell r="Z3475" t="str">
            <v>ELECTRICAL EQUIPMENT</v>
          </cell>
          <cell r="AA3475" t="str">
            <v>South Korea</v>
          </cell>
          <cell r="AB3475" t="str">
            <v>APAC1046</v>
          </cell>
          <cell r="AC3475" t="str">
            <v>B00156</v>
          </cell>
          <cell r="AD3475">
            <v>303114</v>
          </cell>
          <cell r="AE3475" t="str">
            <v>Specialty Contract</v>
          </cell>
          <cell r="AF3475" t="str">
            <v>Electronics &amp; Semiconductor</v>
          </cell>
        </row>
        <row r="3476">
          <cell r="T3476">
            <v>999876963</v>
          </cell>
          <cell r="U3476" t="str">
            <v>Samsung C&amp;T Corporation</v>
          </cell>
          <cell r="V3476">
            <v>260377</v>
          </cell>
          <cell r="W3476" t="str">
            <v>Samsung C&amp;T Corporation</v>
          </cell>
          <cell r="X3476" t="str">
            <v>Existing Principal</v>
          </cell>
          <cell r="Y3476" t="str">
            <v>Public - Do Not Score</v>
          </cell>
          <cell r="Z3476" t="str">
            <v>ENTERTAINMENT &amp; LEISURE</v>
          </cell>
          <cell r="AA3476" t="str">
            <v>South Korea</v>
          </cell>
          <cell r="AB3476">
            <v>113855</v>
          </cell>
          <cell r="AC3476" t="str">
            <v>W62167</v>
          </cell>
          <cell r="AD3476">
            <v>113855</v>
          </cell>
          <cell r="AE3476" t="str">
            <v>Specialty Contract</v>
          </cell>
          <cell r="AF3476" t="str">
            <v>Hospitality &amp; Gaming</v>
          </cell>
        </row>
        <row r="3477">
          <cell r="T3477">
            <v>999876964</v>
          </cell>
          <cell r="U3477" t="str">
            <v>LG Electronics Inc.</v>
          </cell>
          <cell r="V3477">
            <v>260378</v>
          </cell>
          <cell r="W3477" t="str">
            <v>LG Electronics Inc.</v>
          </cell>
          <cell r="X3477" t="str">
            <v>Existing Principal</v>
          </cell>
          <cell r="Y3477" t="str">
            <v>Public - Do Not Score</v>
          </cell>
          <cell r="Z3477" t="str">
            <v>ELECTRONIC EQUIPMENT</v>
          </cell>
          <cell r="AA3477" t="str">
            <v>South Korea</v>
          </cell>
          <cell r="AB3477" t="str">
            <v>BRZ1169</v>
          </cell>
          <cell r="AC3477" t="str">
            <v>W32029</v>
          </cell>
          <cell r="AD3477">
            <v>300058</v>
          </cell>
          <cell r="AE3477" t="str">
            <v>Specialty Contract</v>
          </cell>
          <cell r="AF3477" t="str">
            <v>Electronics &amp; Semiconductor</v>
          </cell>
        </row>
        <row r="3478">
          <cell r="T3478">
            <v>999876966</v>
          </cell>
          <cell r="U3478" t="str">
            <v>Samsung Engineering Co., Ltd.</v>
          </cell>
          <cell r="V3478">
            <v>260380</v>
          </cell>
          <cell r="W3478" t="str">
            <v>Samsung Engineering Co., Ltd.</v>
          </cell>
          <cell r="X3478" t="str">
            <v>Existing Principal</v>
          </cell>
          <cell r="Y3478" t="str">
            <v>Public - Do Not Score</v>
          </cell>
          <cell r="Z3478" t="str">
            <v>BUSINESS SERVICES</v>
          </cell>
          <cell r="AA3478" t="str">
            <v>South Korea</v>
          </cell>
          <cell r="AB3478" t="str">
            <v>APAC1082</v>
          </cell>
          <cell r="AC3478" t="str">
            <v>W12494</v>
          </cell>
          <cell r="AD3478">
            <v>303151</v>
          </cell>
          <cell r="AE3478" t="str">
            <v>Specialty Contract</v>
          </cell>
          <cell r="AF3478" t="str">
            <v>Engineering &amp; Construction</v>
          </cell>
        </row>
        <row r="3479">
          <cell r="T3479">
            <v>999877206</v>
          </cell>
          <cell r="U3479" t="str">
            <v>Johnson Controls International plc</v>
          </cell>
          <cell r="V3479">
            <v>211776</v>
          </cell>
          <cell r="W3479" t="str">
            <v>Johnson Controls International plc</v>
          </cell>
          <cell r="X3479" t="str">
            <v>Existing Principal</v>
          </cell>
          <cell r="Y3479" t="str">
            <v>Public - Do Not Score</v>
          </cell>
          <cell r="Z3479" t="str">
            <v>MACHINERY &amp; EQUIPMENT</v>
          </cell>
          <cell r="AA3479" t="str">
            <v>Ireland</v>
          </cell>
          <cell r="AB3479" t="str">
            <v>CAN1246</v>
          </cell>
          <cell r="AC3479">
            <v>478366</v>
          </cell>
          <cell r="AD3479" t="str">
            <v>100764 and 77</v>
          </cell>
          <cell r="AE3479" t="str">
            <v>Specialty Contract</v>
          </cell>
          <cell r="AF3479" t="str">
            <v>Machinery &amp; Industrial</v>
          </cell>
        </row>
        <row r="3480">
          <cell r="T3480">
            <v>999878258</v>
          </cell>
          <cell r="U3480" t="str">
            <v>Stanmore Coal Limited</v>
          </cell>
          <cell r="V3480">
            <v>260487</v>
          </cell>
          <cell r="W3480" t="str">
            <v>Stanmore Coal Limited</v>
          </cell>
          <cell r="X3480" t="str">
            <v>Existing Principal</v>
          </cell>
          <cell r="Y3480" t="str">
            <v>Public - Do Not Score</v>
          </cell>
          <cell r="Z3480" t="str">
            <v>OIL, GAS &amp; COAL EXPL/PROD</v>
          </cell>
          <cell r="AA3480" t="str">
            <v>Australia</v>
          </cell>
          <cell r="AB3480" t="str">
            <v>APAC1028</v>
          </cell>
          <cell r="AC3480" t="str">
            <v>W47221</v>
          </cell>
          <cell r="AD3480">
            <v>302920</v>
          </cell>
          <cell r="AE3480" t="str">
            <v>Specialty Contract</v>
          </cell>
          <cell r="AF3480" t="str">
            <v>Oil, Gas &amp; Coal Expl/Prod</v>
          </cell>
        </row>
        <row r="3481">
          <cell r="T3481">
            <v>999878261</v>
          </cell>
          <cell r="U3481" t="str">
            <v>Iljin Electric Co., Ltd</v>
          </cell>
          <cell r="V3481">
            <v>211728</v>
          </cell>
          <cell r="W3481" t="str">
            <v>Iljin Electric Co., Ltd</v>
          </cell>
          <cell r="X3481" t="str">
            <v>Existing Principal</v>
          </cell>
          <cell r="Y3481" t="str">
            <v>Public - Do Not Score</v>
          </cell>
          <cell r="Z3481" t="str">
            <v>STEEL &amp; METAL PRODUCTS</v>
          </cell>
          <cell r="AA3481" t="str">
            <v>South Korea</v>
          </cell>
          <cell r="AB3481">
            <v>213050</v>
          </cell>
          <cell r="AC3481" t="str">
            <v>W46529</v>
          </cell>
          <cell r="AD3481">
            <v>213050</v>
          </cell>
          <cell r="AE3481" t="str">
            <v>Specialty Contract</v>
          </cell>
          <cell r="AF3481" t="str">
            <v>Steel &amp; Metals Manufacturing</v>
          </cell>
        </row>
        <row r="3482">
          <cell r="T3482">
            <v>999881560</v>
          </cell>
          <cell r="U3482" t="str">
            <v>Johnson Controls Enterprises México, S. de R.L. de C.V.</v>
          </cell>
          <cell r="V3482">
            <v>260801</v>
          </cell>
          <cell r="W3482" t="str">
            <v>Johnson Controls Enterprises México, S. de R.L. de C.V.</v>
          </cell>
          <cell r="X3482" t="str">
            <v>Existing Principal</v>
          </cell>
          <cell r="Y3482" t="str">
            <v>Public - Do Not Score</v>
          </cell>
          <cell r="Z3482" t="str">
            <v>FURNITURE &amp; APPLIANCES</v>
          </cell>
          <cell r="AA3482" t="str">
            <v>Mexico</v>
          </cell>
          <cell r="AB3482" t="str">
            <v>MEX1264</v>
          </cell>
          <cell r="AC3482">
            <v>478366</v>
          </cell>
          <cell r="AD3482" t="str">
            <v>100764 and 77</v>
          </cell>
          <cell r="AE3482" t="str">
            <v>Specialty Commercial</v>
          </cell>
          <cell r="AF3482" t="str">
            <v>Retail</v>
          </cell>
        </row>
        <row r="3483">
          <cell r="T3483">
            <v>999881984</v>
          </cell>
          <cell r="U3483" t="str">
            <v>Glencore plc</v>
          </cell>
          <cell r="V3483">
            <v>211670</v>
          </cell>
          <cell r="W3483" t="str">
            <v>Glencore plc</v>
          </cell>
          <cell r="X3483" t="str">
            <v>Existing Principal</v>
          </cell>
          <cell r="Y3483" t="str">
            <v>Public - Do Not Score</v>
          </cell>
          <cell r="Z3483" t="str">
            <v>MINING</v>
          </cell>
          <cell r="AA3483" t="str">
            <v>Switzerland</v>
          </cell>
          <cell r="AB3483" t="str">
            <v>EU1150</v>
          </cell>
          <cell r="AC3483" t="str">
            <v>W57038</v>
          </cell>
          <cell r="AD3483">
            <v>300406</v>
          </cell>
          <cell r="AE3483" t="str">
            <v>Specialty Commercial</v>
          </cell>
          <cell r="AF3483" t="str">
            <v>Metals &amp; Mining Industry</v>
          </cell>
        </row>
        <row r="3484">
          <cell r="T3484">
            <v>999883463</v>
          </cell>
          <cell r="U3484" t="str">
            <v xml:space="preserve">Anglo American Sur S.A. </v>
          </cell>
          <cell r="V3484">
            <v>260972</v>
          </cell>
          <cell r="W3484" t="str">
            <v xml:space="preserve">Anglo American Sur S.A. </v>
          </cell>
          <cell r="X3484" t="str">
            <v>Existing Principal</v>
          </cell>
          <cell r="Y3484" t="str">
            <v>Public - Do Not Score</v>
          </cell>
          <cell r="Z3484" t="str">
            <v>MINING</v>
          </cell>
          <cell r="AA3484" t="str">
            <v>Chile</v>
          </cell>
          <cell r="AB3484">
            <v>260972</v>
          </cell>
          <cell r="AC3484" t="str">
            <v>W21777</v>
          </cell>
          <cell r="AD3484">
            <v>260972</v>
          </cell>
          <cell r="AE3484" t="str">
            <v>Specialty Contract</v>
          </cell>
          <cell r="AF3484" t="str">
            <v>Metals &amp; Mining Industry</v>
          </cell>
        </row>
        <row r="3485">
          <cell r="T3485">
            <v>999884667</v>
          </cell>
          <cell r="U3485" t="str">
            <v>Oxley Holdings Limited</v>
          </cell>
          <cell r="V3485">
            <v>260791</v>
          </cell>
          <cell r="W3485" t="str">
            <v>Oxley Holdings Limited</v>
          </cell>
          <cell r="X3485" t="str">
            <v>Existing Principal</v>
          </cell>
          <cell r="Y3485" t="str">
            <v>Public - Do Not Score</v>
          </cell>
          <cell r="Z3485" t="str">
            <v>REAL ESTATE</v>
          </cell>
          <cell r="AA3485" t="str">
            <v>Singapore</v>
          </cell>
          <cell r="AB3485" t="str">
            <v>APAC1023</v>
          </cell>
          <cell r="AC3485" t="str">
            <v>W57021</v>
          </cell>
          <cell r="AD3485">
            <v>302918</v>
          </cell>
          <cell r="AE3485" t="str">
            <v>Specialty Contract</v>
          </cell>
          <cell r="AF3485" t="str">
            <v>Real Estate &amp; REITs</v>
          </cell>
        </row>
        <row r="3486">
          <cell r="T3486">
            <v>999884904</v>
          </cell>
          <cell r="U3486" t="str">
            <v>SNC-Lavalin Group Inc.</v>
          </cell>
          <cell r="V3486">
            <v>211791</v>
          </cell>
          <cell r="W3486" t="str">
            <v>SNC-Lavalin Group Inc.</v>
          </cell>
          <cell r="X3486" t="str">
            <v>Existing Principal</v>
          </cell>
          <cell r="Y3486" t="str">
            <v>Public - Do Not Score</v>
          </cell>
          <cell r="Z3486" t="str">
            <v>CONSTRUCTION</v>
          </cell>
          <cell r="AA3486" t="str">
            <v>Canada</v>
          </cell>
          <cell r="AB3486" t="str">
            <v>APAC1077</v>
          </cell>
          <cell r="AC3486" t="str">
            <v>C10310</v>
          </cell>
          <cell r="AD3486">
            <v>303145</v>
          </cell>
          <cell r="AE3486" t="str">
            <v>Specialty Contract</v>
          </cell>
          <cell r="AF3486" t="str">
            <v>Engineering &amp; Construction</v>
          </cell>
        </row>
        <row r="3487">
          <cell r="T3487">
            <v>999887468</v>
          </cell>
          <cell r="U3487" t="str">
            <v>Asda Group Limited</v>
          </cell>
          <cell r="V3487">
            <v>195706</v>
          </cell>
          <cell r="W3487" t="str">
            <v>Asda Group Limited</v>
          </cell>
          <cell r="X3487" t="str">
            <v>Existing Principal</v>
          </cell>
          <cell r="Y3487" t="str">
            <v>Public - Do Not Score</v>
          </cell>
          <cell r="Z3487" t="str">
            <v>CONSUMER PRODUCTS RETL/WHSL</v>
          </cell>
          <cell r="AA3487" t="str">
            <v>United Kingdom</v>
          </cell>
          <cell r="AB3487" t="str">
            <v>EU1005</v>
          </cell>
          <cell r="AC3487">
            <v>931142</v>
          </cell>
          <cell r="AD3487">
            <v>32608</v>
          </cell>
          <cell r="AE3487" t="str">
            <v>Specialty Contract</v>
          </cell>
          <cell r="AF3487" t="str">
            <v>Retail</v>
          </cell>
        </row>
        <row r="3488">
          <cell r="T3488">
            <v>999888961</v>
          </cell>
          <cell r="U3488" t="str">
            <v>The Star Entertainment Group Limited</v>
          </cell>
          <cell r="V3488">
            <v>261361</v>
          </cell>
          <cell r="W3488" t="str">
            <v>The Star Entertainment Group Limited</v>
          </cell>
          <cell r="X3488" t="str">
            <v>Existing Principal</v>
          </cell>
          <cell r="Y3488" t="str">
            <v>Public - Do Not Score</v>
          </cell>
          <cell r="Z3488" t="str">
            <v>HOTELS &amp; RESTAURANTS</v>
          </cell>
          <cell r="AA3488" t="str">
            <v>Australia</v>
          </cell>
          <cell r="AB3488" t="str">
            <v>APAC1079</v>
          </cell>
          <cell r="AC3488" t="str">
            <v>W57054</v>
          </cell>
          <cell r="AD3488">
            <v>303147</v>
          </cell>
          <cell r="AE3488" t="str">
            <v>Specialty Contract</v>
          </cell>
          <cell r="AF3488" t="str">
            <v>Hospitality &amp; Gaming</v>
          </cell>
        </row>
        <row r="3489">
          <cell r="T3489">
            <v>999891795</v>
          </cell>
          <cell r="U3489" t="str">
            <v>Corporacion Acciona Infraestructuras (CAI) S.L.</v>
          </cell>
          <cell r="V3489">
            <v>281645</v>
          </cell>
          <cell r="W3489" t="str">
            <v>Corporacion Acciona Infraestructuras (CAI) S.L.</v>
          </cell>
          <cell r="X3489" t="str">
            <v>Existing Principal</v>
          </cell>
          <cell r="Y3489" t="str">
            <v>Public - Do Not Score</v>
          </cell>
          <cell r="Z3489" t="str">
            <v>CONSTRUCTION</v>
          </cell>
          <cell r="AA3489" t="str">
            <v>Spain</v>
          </cell>
          <cell r="AB3489" t="str">
            <v>APAC1065</v>
          </cell>
          <cell r="AC3489" t="str">
            <v>G11868</v>
          </cell>
          <cell r="AD3489">
            <v>110938</v>
          </cell>
          <cell r="AE3489" t="str">
            <v>Specialty Contract</v>
          </cell>
          <cell r="AF3489" t="str">
            <v>Engineering &amp; Construction</v>
          </cell>
        </row>
        <row r="3490">
          <cell r="T3490">
            <v>999896137</v>
          </cell>
          <cell r="U3490" t="str">
            <v>Chinney Alliance Group Limited</v>
          </cell>
          <cell r="V3490">
            <v>282255</v>
          </cell>
          <cell r="W3490" t="str">
            <v>Chinney Alliance Group Limited</v>
          </cell>
          <cell r="X3490" t="str">
            <v>Existing Principal</v>
          </cell>
          <cell r="Y3490" t="str">
            <v>Public - Do Not Score</v>
          </cell>
          <cell r="Z3490" t="str">
            <v>CONSTRUCTION</v>
          </cell>
          <cell r="AA3490" t="str">
            <v>Hong Kong</v>
          </cell>
          <cell r="AB3490" t="str">
            <v>APAC1051</v>
          </cell>
          <cell r="AC3490" t="str">
            <v>W12694</v>
          </cell>
          <cell r="AD3490">
            <v>303119</v>
          </cell>
          <cell r="AE3490" t="str">
            <v>Specialty Contract</v>
          </cell>
          <cell r="AF3490" t="str">
            <v>Engineering &amp; Construction</v>
          </cell>
        </row>
        <row r="3491">
          <cell r="T3491">
            <v>999896138</v>
          </cell>
          <cell r="U3491" t="str">
            <v>Asia Allied Infrastructure Holdings Limited</v>
          </cell>
          <cell r="V3491">
            <v>282256</v>
          </cell>
          <cell r="W3491" t="str">
            <v>Asia Allied Infrastructure Holdings Limited</v>
          </cell>
          <cell r="X3491" t="str">
            <v>Existing Principal</v>
          </cell>
          <cell r="Y3491" t="str">
            <v>Public - Do Not Score</v>
          </cell>
          <cell r="Z3491" t="str">
            <v>CONSTRUCTION</v>
          </cell>
          <cell r="AA3491" t="str">
            <v>Hong Kong</v>
          </cell>
          <cell r="AB3491" t="str">
            <v>APAC1050</v>
          </cell>
          <cell r="AC3491" t="str">
            <v>W11439</v>
          </cell>
          <cell r="AD3491">
            <v>303118</v>
          </cell>
          <cell r="AE3491" t="str">
            <v>Specialty Contract</v>
          </cell>
          <cell r="AF3491" t="str">
            <v>Engineering &amp; Construction</v>
          </cell>
        </row>
        <row r="3492">
          <cell r="T3492">
            <v>999897402</v>
          </cell>
          <cell r="U3492" t="str">
            <v>Daelim Industrial Co., Ltd.</v>
          </cell>
          <cell r="V3492">
            <v>282393</v>
          </cell>
          <cell r="W3492" t="str">
            <v>Daelim Industrial Co., Ltd.</v>
          </cell>
          <cell r="X3492" t="str">
            <v>Existing Principal</v>
          </cell>
          <cell r="Y3492" t="str">
            <v>Public - Do Not Score</v>
          </cell>
          <cell r="Z3492" t="str">
            <v>CONSTRUCTION</v>
          </cell>
          <cell r="AA3492" t="str">
            <v>South Korea</v>
          </cell>
          <cell r="AB3492" t="str">
            <v>APAC1054</v>
          </cell>
          <cell r="AC3492" t="str">
            <v>W06445</v>
          </cell>
          <cell r="AD3492">
            <v>303122</v>
          </cell>
          <cell r="AE3492" t="str">
            <v>Specialty Contract</v>
          </cell>
          <cell r="AF3492" t="str">
            <v>Engineering &amp; Construction</v>
          </cell>
        </row>
        <row r="3493">
          <cell r="T3493">
            <v>999898060</v>
          </cell>
          <cell r="U3493" t="str">
            <v>Baker Hughes Company</v>
          </cell>
          <cell r="V3493">
            <v>206226</v>
          </cell>
          <cell r="W3493" t="str">
            <v>Baker Hughes Company</v>
          </cell>
          <cell r="X3493" t="str">
            <v>Existing Principal</v>
          </cell>
          <cell r="Y3493" t="str">
            <v>Public - Do Not Score</v>
          </cell>
          <cell r="Z3493" t="str">
            <v>OIL, GAS &amp; COAL EXPL/PROD</v>
          </cell>
          <cell r="AA3493" t="str">
            <v>United States</v>
          </cell>
          <cell r="AB3493">
            <v>206226</v>
          </cell>
          <cell r="AC3493" t="str">
            <v>N28235</v>
          </cell>
          <cell r="AD3493">
            <v>206226</v>
          </cell>
          <cell r="AE3493" t="str">
            <v>Core Commercial</v>
          </cell>
          <cell r="AF3493" t="str">
            <v>Oil, Gas &amp; Coal Expl/Prod</v>
          </cell>
        </row>
        <row r="3494">
          <cell r="T3494">
            <v>999899489</v>
          </cell>
          <cell r="U3494" t="str">
            <v>China Harbour Engineering Company Ltd</v>
          </cell>
          <cell r="V3494">
            <v>282597</v>
          </cell>
          <cell r="W3494" t="str">
            <v>China Harbour Engineering Company Ltd</v>
          </cell>
          <cell r="X3494" t="str">
            <v>Existing Principal</v>
          </cell>
          <cell r="Y3494" t="str">
            <v>Public - Do Not Score</v>
          </cell>
          <cell r="Z3494" t="str">
            <v>CONSTRUCTION</v>
          </cell>
          <cell r="AA3494" t="str">
            <v>China</v>
          </cell>
          <cell r="AB3494" t="str">
            <v>APAC1048</v>
          </cell>
          <cell r="AC3494" t="str">
            <v>W40032</v>
          </cell>
          <cell r="AD3494">
            <v>303116</v>
          </cell>
          <cell r="AE3494" t="str">
            <v>Specialty Contract</v>
          </cell>
          <cell r="AF3494" t="str">
            <v>Engineering &amp; Construction</v>
          </cell>
        </row>
        <row r="3495">
          <cell r="T3495">
            <v>999902279</v>
          </cell>
          <cell r="U3495" t="str">
            <v>Siemens AG</v>
          </cell>
          <cell r="V3495">
            <v>282972</v>
          </cell>
          <cell r="W3495" t="str">
            <v>Siemens AG</v>
          </cell>
          <cell r="X3495" t="str">
            <v>Existing Principal</v>
          </cell>
          <cell r="Y3495" t="str">
            <v>Public - Do Not Score</v>
          </cell>
          <cell r="Z3495" t="str">
            <v>MACHINERY &amp; EQUIPMENT</v>
          </cell>
          <cell r="AA3495" t="str">
            <v>Germany</v>
          </cell>
          <cell r="AB3495" t="str">
            <v>NB1376</v>
          </cell>
          <cell r="AC3495" t="str">
            <v>G13299</v>
          </cell>
          <cell r="AD3495">
            <v>20131</v>
          </cell>
          <cell r="AE3495" t="str">
            <v>Specialty Commercial</v>
          </cell>
          <cell r="AF3495" t="str">
            <v>Machinery &amp; Industrial</v>
          </cell>
        </row>
        <row r="3496">
          <cell r="T3496">
            <v>999902978</v>
          </cell>
          <cell r="U3496" t="str">
            <v>Daewoo Engineering &amp; Construction Co., Ltd.</v>
          </cell>
          <cell r="V3496">
            <v>283038</v>
          </cell>
          <cell r="W3496" t="str">
            <v>Daewoo Engineering &amp; Construction Co., Ltd.</v>
          </cell>
          <cell r="X3496" t="str">
            <v>Existing Principal</v>
          </cell>
          <cell r="Y3496" t="str">
            <v>Public - Do Not Score</v>
          </cell>
          <cell r="Z3496" t="str">
            <v>CONSTRUCTION</v>
          </cell>
          <cell r="AA3496" t="str">
            <v>South Korea</v>
          </cell>
          <cell r="AB3496" t="str">
            <v>APAC1055</v>
          </cell>
          <cell r="AC3496" t="str">
            <v>W29399</v>
          </cell>
          <cell r="AD3496">
            <v>303123</v>
          </cell>
          <cell r="AE3496" t="str">
            <v>Specialty Contract</v>
          </cell>
          <cell r="AF3496" t="str">
            <v>Engineering &amp; Construction</v>
          </cell>
        </row>
        <row r="3497">
          <cell r="T3497">
            <v>999903455</v>
          </cell>
          <cell r="U3497" t="str">
            <v>Otis Worldwide Corporation</v>
          </cell>
          <cell r="V3497">
            <v>283113</v>
          </cell>
          <cell r="W3497" t="str">
            <v>Otis Worldwide Corporation</v>
          </cell>
          <cell r="X3497" t="str">
            <v>Existing Principal</v>
          </cell>
          <cell r="Y3497" t="str">
            <v>Public - Do Not Score</v>
          </cell>
          <cell r="Z3497" t="str">
            <v>MACHINERY &amp; EQUIPMENT</v>
          </cell>
          <cell r="AA3497" t="str">
            <v>United States</v>
          </cell>
          <cell r="AB3497">
            <v>283113</v>
          </cell>
          <cell r="AC3497" t="str">
            <v>None - Private</v>
          </cell>
          <cell r="AD3497">
            <v>283113</v>
          </cell>
          <cell r="AE3497" t="str">
            <v>Core Commercial</v>
          </cell>
          <cell r="AF3497" t="str">
            <v>Machinery &amp; Industrial</v>
          </cell>
        </row>
        <row r="3498">
          <cell r="T3498">
            <v>999903466</v>
          </cell>
          <cell r="U3498" t="str">
            <v>Carrier Global Corporation</v>
          </cell>
          <cell r="V3498">
            <v>283115</v>
          </cell>
          <cell r="W3498" t="str">
            <v>Carrier Global Corporation</v>
          </cell>
          <cell r="X3498" t="str">
            <v>Existing Principal</v>
          </cell>
          <cell r="Y3498" t="str">
            <v>Public - Do Not Score</v>
          </cell>
          <cell r="Z3498" t="str">
            <v>MACHINERY &amp; EQUIPMENT</v>
          </cell>
          <cell r="AA3498" t="str">
            <v>United States</v>
          </cell>
          <cell r="AB3498">
            <v>283115</v>
          </cell>
          <cell r="AC3498" t="str">
            <v>B03491</v>
          </cell>
          <cell r="AD3498">
            <v>283115</v>
          </cell>
          <cell r="AE3498" t="str">
            <v>Core Commercial</v>
          </cell>
          <cell r="AF3498" t="str">
            <v>Machinery &amp; Industrial</v>
          </cell>
        </row>
        <row r="3499">
          <cell r="V3499">
            <v>205642</v>
          </cell>
          <cell r="W3499" t="str">
            <v>HYUNDAI MOTOR COMPANY</v>
          </cell>
          <cell r="X3499" t="str">
            <v>Account name from ERM file</v>
          </cell>
          <cell r="Y3499" t="str">
            <v>Public - Do Not Score</v>
          </cell>
          <cell r="Z3499" t="str">
            <v>AUTOMOTIVE</v>
          </cell>
          <cell r="AB3499" t="str">
            <v>ITL1184</v>
          </cell>
          <cell r="AC3499" t="str">
            <v>G12696</v>
          </cell>
          <cell r="AD3499">
            <v>301220</v>
          </cell>
        </row>
        <row r="3500">
          <cell r="W3500" t="str">
            <v>INDRA SISTEMAS</v>
          </cell>
          <cell r="X3500" t="str">
            <v>Account name from ERM file</v>
          </cell>
          <cell r="Y3500" t="str">
            <v>Public - Do Not Score</v>
          </cell>
          <cell r="Z3500" t="str">
            <v>BUSINESS SERVICES</v>
          </cell>
          <cell r="AA3500" t="str">
            <v>Italy</v>
          </cell>
          <cell r="AB3500" t="str">
            <v>ITL1185</v>
          </cell>
          <cell r="AC3500" t="str">
            <v>W20648</v>
          </cell>
          <cell r="AD3500">
            <v>301221</v>
          </cell>
        </row>
        <row r="3501">
          <cell r="T3501">
            <v>999905711</v>
          </cell>
          <cell r="U3501" t="str">
            <v>Carrols Corporation</v>
          </cell>
          <cell r="V3501">
            <v>283453</v>
          </cell>
          <cell r="W3501" t="str">
            <v>Carrols Restaurant Group, Inc.</v>
          </cell>
          <cell r="X3501" t="str">
            <v>Existing Principal</v>
          </cell>
          <cell r="Y3501" t="str">
            <v>Public - Do Not Score</v>
          </cell>
          <cell r="Z3501" t="str">
            <v>HOTELS &amp; RESTAURANTS</v>
          </cell>
          <cell r="AA3501" t="str">
            <v>United States</v>
          </cell>
          <cell r="AB3501">
            <v>283453</v>
          </cell>
          <cell r="AC3501" t="str">
            <v>N12432</v>
          </cell>
          <cell r="AD3501">
            <v>283453</v>
          </cell>
          <cell r="AE3501" t="str">
            <v>Core Commercial</v>
          </cell>
          <cell r="AF3501" t="str">
            <v>Hospitality &amp; Gaming</v>
          </cell>
        </row>
        <row r="3502">
          <cell r="T3502">
            <v>999906525</v>
          </cell>
          <cell r="U3502" t="str">
            <v>Coeur Mining, Inc.</v>
          </cell>
          <cell r="V3502">
            <v>283599</v>
          </cell>
          <cell r="W3502" t="str">
            <v>Coeur Mining, Inc.</v>
          </cell>
          <cell r="X3502" t="str">
            <v>Existing Principal</v>
          </cell>
          <cell r="Y3502" t="str">
            <v>Public - Do Not Score</v>
          </cell>
          <cell r="Z3502" t="str">
            <v>MINING</v>
          </cell>
          <cell r="AA3502" t="str">
            <v>United States</v>
          </cell>
          <cell r="AB3502">
            <v>131825</v>
          </cell>
          <cell r="AC3502">
            <v>192108</v>
          </cell>
          <cell r="AD3502">
            <v>131825</v>
          </cell>
          <cell r="AE3502" t="str">
            <v>Specialty Commercial</v>
          </cell>
          <cell r="AF3502" t="str">
            <v>Metals &amp; Mining Industry</v>
          </cell>
        </row>
        <row r="3503">
          <cell r="T3503">
            <v>999908057</v>
          </cell>
          <cell r="U3503" t="str">
            <v>Servicios Corporativos Javer, S.A.B. de C.V.</v>
          </cell>
          <cell r="V3503">
            <v>283876</v>
          </cell>
          <cell r="W3503" t="str">
            <v>Grupo Javer</v>
          </cell>
          <cell r="X3503" t="str">
            <v>Existing Principal</v>
          </cell>
          <cell r="Y3503" t="str">
            <v>Public - Do Not Score</v>
          </cell>
          <cell r="Z3503" t="str">
            <v>CONSTRUCTION</v>
          </cell>
          <cell r="AA3503" t="str">
            <v>Mexico</v>
          </cell>
          <cell r="AB3503" t="str">
            <v>MEX1163</v>
          </cell>
          <cell r="AC3503" t="str">
            <v>W64132</v>
          </cell>
          <cell r="AD3503">
            <v>300543</v>
          </cell>
          <cell r="AE3503" t="str">
            <v>Specialty Contract</v>
          </cell>
          <cell r="AF3503" t="str">
            <v>Engineering &amp; Construction</v>
          </cell>
        </row>
        <row r="3504">
          <cell r="W3504" t="str">
            <v>NOVO NORDISK REGION EUROPE A S</v>
          </cell>
          <cell r="X3504" t="str">
            <v>Account name from ERM file</v>
          </cell>
          <cell r="Y3504" t="str">
            <v>Public - Do Not Score</v>
          </cell>
          <cell r="Z3504" t="str">
            <v>PHARMACEUTICALS</v>
          </cell>
          <cell r="AA3504" t="str">
            <v>Italy</v>
          </cell>
          <cell r="AB3504" t="str">
            <v>ITL1281</v>
          </cell>
          <cell r="AC3504" t="str">
            <v>G13504</v>
          </cell>
          <cell r="AD3504">
            <v>301347</v>
          </cell>
        </row>
        <row r="3505">
          <cell r="W3505" t="str">
            <v>VEOLIA</v>
          </cell>
          <cell r="X3505" t="str">
            <v>Account name from ERM file</v>
          </cell>
          <cell r="Y3505" t="str">
            <v>Public - Do Not Score</v>
          </cell>
          <cell r="Z3505" t="str">
            <v>UTILITIES NEC</v>
          </cell>
          <cell r="AA3505" t="str">
            <v>Italy</v>
          </cell>
          <cell r="AB3505" t="str">
            <v>ITL1306</v>
          </cell>
          <cell r="AC3505" t="str">
            <v>W25480</v>
          </cell>
          <cell r="AD3505">
            <v>301372</v>
          </cell>
        </row>
        <row r="3506">
          <cell r="T3506">
            <v>999909080</v>
          </cell>
          <cell r="U3506" t="str">
            <v>Ovintiv Inc.</v>
          </cell>
          <cell r="V3506">
            <v>100354</v>
          </cell>
          <cell r="W3506" t="str">
            <v>Ovintiv Inc. - NEWFIELD EXPLORATION COMPANY</v>
          </cell>
          <cell r="X3506" t="str">
            <v>Existing Principal</v>
          </cell>
          <cell r="Y3506" t="str">
            <v>Public - Do Not Score</v>
          </cell>
          <cell r="Z3506" t="str">
            <v>OIL, GAS &amp; COAL EXPL/PROD</v>
          </cell>
          <cell r="AA3506" t="str">
            <v>United States</v>
          </cell>
          <cell r="AB3506">
            <v>100354</v>
          </cell>
          <cell r="AC3506" t="str">
            <v>C10613</v>
          </cell>
          <cell r="AD3506">
            <v>100354</v>
          </cell>
          <cell r="AE3506" t="str">
            <v>Core Commercial</v>
          </cell>
          <cell r="AF3506" t="str">
            <v>Oil, Gas &amp; Coal Expl/Prod</v>
          </cell>
        </row>
        <row r="3507">
          <cell r="T3507">
            <v>999910218</v>
          </cell>
          <cell r="U3507" t="str">
            <v>National Grid Plc</v>
          </cell>
          <cell r="V3507">
            <v>195479</v>
          </cell>
          <cell r="W3507" t="str">
            <v>National Grid plc</v>
          </cell>
          <cell r="X3507" t="str">
            <v>Existing Principal</v>
          </cell>
          <cell r="Y3507" t="str">
            <v>Public - Do Not Score</v>
          </cell>
          <cell r="Z3507" t="str">
            <v>UTILITIES, ELECTRIC</v>
          </cell>
          <cell r="AA3507" t="str">
            <v>United Kingdom</v>
          </cell>
          <cell r="AB3507" t="str">
            <v>EU1160</v>
          </cell>
          <cell r="AD3507">
            <v>300485</v>
          </cell>
          <cell r="AE3507" t="str">
            <v>Specialty Contract</v>
          </cell>
          <cell r="AF3507" t="str">
            <v>Oil, Gas &amp; Coal Expl/Prod</v>
          </cell>
        </row>
        <row r="3508">
          <cell r="T3508">
            <v>999912909</v>
          </cell>
          <cell r="U3508" t="str">
            <v>Phoenix Guarantor, Inc.</v>
          </cell>
          <cell r="V3508">
            <v>98603</v>
          </cell>
          <cell r="W3508" t="str">
            <v>RESCARE, INC.</v>
          </cell>
          <cell r="X3508" t="str">
            <v>Existing Principal</v>
          </cell>
          <cell r="Y3508" t="str">
            <v>Public - Do Not Score</v>
          </cell>
          <cell r="Z3508" t="str">
            <v>MEDICAL SERVICES</v>
          </cell>
          <cell r="AA3508" t="str">
            <v>United States</v>
          </cell>
          <cell r="AB3508">
            <v>98603</v>
          </cell>
          <cell r="AD3508">
            <v>98603</v>
          </cell>
          <cell r="AE3508" t="str">
            <v>Core Commercial</v>
          </cell>
          <cell r="AF3508" t="str">
            <v>Hospital &amp; Medical Services</v>
          </cell>
        </row>
        <row r="3509">
          <cell r="T3509">
            <v>529197132</v>
          </cell>
          <cell r="U3509" t="str">
            <v>Orgaworld Canada Inc.</v>
          </cell>
          <cell r="V3509">
            <v>192256</v>
          </cell>
          <cell r="W3509" t="str">
            <v>Convertus Canada Ltd.</v>
          </cell>
          <cell r="X3509" t="str">
            <v>Existing Principal</v>
          </cell>
          <cell r="Y3509" t="str">
            <v>Public - Do Not Score</v>
          </cell>
          <cell r="Z3509" t="str">
            <v>TRUCKING</v>
          </cell>
          <cell r="AA3509" t="str">
            <v>Canada</v>
          </cell>
          <cell r="AB3509" t="str">
            <v>CAN1192</v>
          </cell>
          <cell r="AC3509" t="str">
            <v>None - Private</v>
          </cell>
          <cell r="AD3509">
            <v>192256</v>
          </cell>
          <cell r="AE3509" t="str">
            <v>Core Contract</v>
          </cell>
          <cell r="AF3509" t="str">
            <v>BUSINESS SERVICES</v>
          </cell>
        </row>
        <row r="3510">
          <cell r="T3510">
            <v>412161042</v>
          </cell>
          <cell r="U3510" t="str">
            <v>Olin Canada ULC dba Olin Chlor Alkali Products</v>
          </cell>
          <cell r="V3510">
            <v>192255</v>
          </cell>
          <cell r="W3510" t="str">
            <v>OLIN CORPORATION</v>
          </cell>
          <cell r="X3510" t="str">
            <v>Existing Principal</v>
          </cell>
          <cell r="Y3510" t="str">
            <v>Public - Do Not Score</v>
          </cell>
          <cell r="Z3510" t="str">
            <v>CHEMICALS</v>
          </cell>
          <cell r="AA3510" t="str">
            <v>Canada</v>
          </cell>
          <cell r="AB3510" t="str">
            <v>CAN1427</v>
          </cell>
          <cell r="AC3510">
            <v>680665</v>
          </cell>
          <cell r="AD3510">
            <v>192255</v>
          </cell>
          <cell r="AE3510" t="str">
            <v>Core Commercial</v>
          </cell>
          <cell r="AF3510" t="str">
            <v>Chemical Industry</v>
          </cell>
        </row>
        <row r="3511">
          <cell r="T3511">
            <v>999899990</v>
          </cell>
          <cell r="U3511" t="str">
            <v>Yext, Inc.</v>
          </cell>
          <cell r="V3511">
            <v>282645</v>
          </cell>
          <cell r="W3511" t="str">
            <v>Yext, Inc.</v>
          </cell>
          <cell r="X3511" t="str">
            <v>Existing Principal</v>
          </cell>
          <cell r="Y3511" t="str">
            <v>Public - Do Not Score</v>
          </cell>
          <cell r="Z3511" t="str">
            <v>PUBLISHING</v>
          </cell>
          <cell r="AA3511" t="str">
            <v>United States</v>
          </cell>
          <cell r="AB3511">
            <v>282645</v>
          </cell>
          <cell r="AC3511" t="str">
            <v>N27609</v>
          </cell>
          <cell r="AD3511">
            <v>282645</v>
          </cell>
          <cell r="AE3511" t="str">
            <v>Core Commercial</v>
          </cell>
          <cell r="AF3511" t="str">
            <v>BUSINESS SERVICES</v>
          </cell>
        </row>
        <row r="3512">
          <cell r="T3512">
            <v>999904386</v>
          </cell>
          <cell r="U3512" t="str">
            <v>Ashtrom Properties Ltd</v>
          </cell>
          <cell r="V3512">
            <v>283249</v>
          </cell>
          <cell r="W3512" t="str">
            <v>Ashtrom Properties Ltd</v>
          </cell>
          <cell r="X3512" t="str">
            <v>Existing Principal</v>
          </cell>
          <cell r="Y3512" t="str">
            <v>Public - Do Not Score</v>
          </cell>
          <cell r="Z3512" t="str">
            <v>REAL ESTATE INVESTMENT TRUSTS</v>
          </cell>
          <cell r="AA3512" t="str">
            <v>Israel</v>
          </cell>
          <cell r="AB3512" t="str">
            <v>EU1260</v>
          </cell>
          <cell r="AC3512" t="str">
            <v>W52463</v>
          </cell>
          <cell r="AD3512">
            <v>283249</v>
          </cell>
          <cell r="AE3512" t="str">
            <v>Specialty Contract</v>
          </cell>
          <cell r="AF3512" t="str">
            <v>Real Estate &amp; REITs</v>
          </cell>
        </row>
        <row r="3513">
          <cell r="T3513">
            <v>999908669</v>
          </cell>
          <cell r="U3513" t="str">
            <v>Gran Tierra Energy Inc.</v>
          </cell>
          <cell r="V3513">
            <v>283995</v>
          </cell>
          <cell r="W3513" t="str">
            <v>Gran Tierra Energy</v>
          </cell>
          <cell r="X3513" t="str">
            <v>Existing Principal</v>
          </cell>
          <cell r="Y3513" t="str">
            <v>Public - Do Not Score</v>
          </cell>
          <cell r="Z3513" t="str">
            <v>OIL, GAS &amp; COAL EXPL/PROD</v>
          </cell>
          <cell r="AA3513" t="str">
            <v>Canada</v>
          </cell>
          <cell r="AB3513">
            <v>283995</v>
          </cell>
          <cell r="AC3513" t="str">
            <v>N14183</v>
          </cell>
          <cell r="AD3513">
            <v>283995</v>
          </cell>
          <cell r="AE3513" t="str">
            <v>Core Commercial</v>
          </cell>
          <cell r="AF3513" t="str">
            <v>Oil, Gas &amp; Coal Expl/Prod</v>
          </cell>
        </row>
        <row r="3514">
          <cell r="T3514">
            <v>999909174</v>
          </cell>
          <cell r="U3514" t="str">
            <v>Guess?, Inc.</v>
          </cell>
          <cell r="V3514">
            <v>284077</v>
          </cell>
          <cell r="W3514" t="str">
            <v>Guess?, Inc.</v>
          </cell>
          <cell r="X3514" t="str">
            <v>Existing Principal</v>
          </cell>
          <cell r="Y3514" t="str">
            <v>Public - Do Not Score</v>
          </cell>
          <cell r="Z3514" t="str">
            <v>APPAREL &amp; SHOES</v>
          </cell>
          <cell r="AA3514" t="str">
            <v>United States</v>
          </cell>
          <cell r="AB3514">
            <v>284077</v>
          </cell>
          <cell r="AC3514" t="str">
            <v>N02470</v>
          </cell>
          <cell r="AD3514">
            <v>284077</v>
          </cell>
          <cell r="AE3514" t="str">
            <v>Core Commercial</v>
          </cell>
          <cell r="AF3514" t="str">
            <v>Retail</v>
          </cell>
        </row>
        <row r="3515">
          <cell r="T3515">
            <v>999909341</v>
          </cell>
          <cell r="U3515" t="str">
            <v>SBF COMERCIO DE PRODUTOS ESPORTIVOS LTDA</v>
          </cell>
          <cell r="V3515">
            <v>284106</v>
          </cell>
          <cell r="W3515" t="str">
            <v>SBF COMERCIO DE PRODUTOS ESPORTIVOS LTDA</v>
          </cell>
          <cell r="X3515" t="str">
            <v>Existing Principal</v>
          </cell>
          <cell r="Y3515" t="str">
            <v>Public - Do Not Score</v>
          </cell>
          <cell r="Z3515" t="str">
            <v>APPAREL &amp; SHOES</v>
          </cell>
          <cell r="AA3515" t="str">
            <v>Brazil</v>
          </cell>
          <cell r="AB3515" t="str">
            <v>BRZ1206</v>
          </cell>
          <cell r="AC3515" t="str">
            <v>B02471</v>
          </cell>
          <cell r="AD3515">
            <v>284106</v>
          </cell>
          <cell r="AE3515" t="str">
            <v>Specialty Commercial</v>
          </cell>
          <cell r="AF3515" t="str">
            <v>Retail</v>
          </cell>
        </row>
        <row r="3516">
          <cell r="T3516">
            <v>999909395</v>
          </cell>
          <cell r="U3516" t="str">
            <v>Broadridge Financial Solutions</v>
          </cell>
          <cell r="V3516">
            <v>176521</v>
          </cell>
          <cell r="W3516" t="str">
            <v>Broadridge Financial Solutions</v>
          </cell>
          <cell r="X3516" t="str">
            <v>Existing Principal</v>
          </cell>
          <cell r="Y3516" t="str">
            <v>Public - Do Not Score</v>
          </cell>
          <cell r="Z3516" t="str">
            <v>FINANCE COMPANIES</v>
          </cell>
          <cell r="AA3516" t="str">
            <v>United States</v>
          </cell>
          <cell r="AB3516">
            <v>176521</v>
          </cell>
          <cell r="AC3516" t="str">
            <v>N12842</v>
          </cell>
          <cell r="AD3516">
            <v>176521</v>
          </cell>
          <cell r="AE3516" t="str">
            <v>Core Commercial</v>
          </cell>
          <cell r="AF3516" t="str">
            <v>Insurance &amp; Financial Services</v>
          </cell>
        </row>
        <row r="3517">
          <cell r="T3517">
            <v>999909595</v>
          </cell>
          <cell r="U3517" t="str">
            <v>Koppers Holdings, Inc.</v>
          </cell>
          <cell r="V3517">
            <v>284170</v>
          </cell>
          <cell r="W3517" t="str">
            <v>Koppers Holdings, Inc.</v>
          </cell>
          <cell r="X3517" t="str">
            <v>Existing Principal</v>
          </cell>
          <cell r="Y3517" t="str">
            <v>Public - Do Not Score</v>
          </cell>
          <cell r="Z3517" t="str">
            <v>CHEMICALS</v>
          </cell>
          <cell r="AA3517" t="str">
            <v>United States</v>
          </cell>
          <cell r="AB3517">
            <v>284170</v>
          </cell>
          <cell r="AC3517" t="str">
            <v>N11466</v>
          </cell>
          <cell r="AD3517">
            <v>284170</v>
          </cell>
          <cell r="AE3517" t="str">
            <v>Core Commercial</v>
          </cell>
          <cell r="AF3517" t="str">
            <v>Chemical Industry</v>
          </cell>
        </row>
        <row r="3518">
          <cell r="T3518">
            <v>999909901</v>
          </cell>
          <cell r="U3518" t="str">
            <v>Iron Mountain Inc.</v>
          </cell>
          <cell r="V3518">
            <v>284225</v>
          </cell>
          <cell r="W3518" t="str">
            <v>Iron Mountain Inc.</v>
          </cell>
          <cell r="X3518" t="str">
            <v>Existing Principal</v>
          </cell>
          <cell r="Y3518" t="str">
            <v>Public - Do Not Score</v>
          </cell>
          <cell r="Z3518" t="str">
            <v>BUSINESS SERVICES</v>
          </cell>
          <cell r="AA3518" t="str">
            <v>United States</v>
          </cell>
          <cell r="AB3518">
            <v>284225</v>
          </cell>
          <cell r="AC3518" t="str">
            <v>N01999</v>
          </cell>
          <cell r="AD3518">
            <v>284225</v>
          </cell>
          <cell r="AE3518" t="str">
            <v>Core Commercial</v>
          </cell>
          <cell r="AF3518" t="str">
            <v>BUSINESS SERVICES</v>
          </cell>
        </row>
        <row r="3519">
          <cell r="T3519">
            <v>999910341</v>
          </cell>
          <cell r="U3519" t="str">
            <v>Sandridge Energy</v>
          </cell>
          <cell r="V3519">
            <v>284307</v>
          </cell>
          <cell r="W3519" t="str">
            <v>Sandridge Energy</v>
          </cell>
          <cell r="X3519" t="str">
            <v>Existing Principal</v>
          </cell>
          <cell r="Y3519" t="str">
            <v>Public - Do Not Score</v>
          </cell>
          <cell r="Z3519" t="str">
            <v>OIL, GAS &amp; COAL EXPL/PROD</v>
          </cell>
          <cell r="AA3519" t="str">
            <v>United States</v>
          </cell>
          <cell r="AB3519">
            <v>284307</v>
          </cell>
          <cell r="AC3519" t="str">
            <v>N13900</v>
          </cell>
          <cell r="AD3519">
            <v>284307</v>
          </cell>
          <cell r="AE3519" t="str">
            <v>Core Commercial</v>
          </cell>
          <cell r="AF3519" t="str">
            <v>Oil, Gas &amp; Coal Expl/Prod</v>
          </cell>
        </row>
        <row r="3520">
          <cell r="T3520">
            <v>999910608</v>
          </cell>
          <cell r="U3520" t="str">
            <v>VITRO, S.A.B. DE C.V.</v>
          </cell>
          <cell r="V3520">
            <v>284358</v>
          </cell>
          <cell r="W3520" t="str">
            <v>VITRO, S.A.B. DE C.V.</v>
          </cell>
          <cell r="X3520" t="str">
            <v>Existing Principal</v>
          </cell>
          <cell r="Y3520" t="str">
            <v>Public - Do Not Score</v>
          </cell>
          <cell r="Z3520" t="str">
            <v>CONSTRUCTION MATERIALS</v>
          </cell>
          <cell r="AA3520" t="str">
            <v>Mexico</v>
          </cell>
          <cell r="AB3520" t="str">
            <v>MEX1287</v>
          </cell>
          <cell r="AC3520" t="str">
            <v>W06958</v>
          </cell>
          <cell r="AD3520">
            <v>284358</v>
          </cell>
          <cell r="AE3520" t="str">
            <v>Core Commercial</v>
          </cell>
          <cell r="AF3520" t="str">
            <v>Building Materials</v>
          </cell>
        </row>
        <row r="3521">
          <cell r="T3521">
            <v>999912349</v>
          </cell>
          <cell r="U3521" t="str">
            <v xml:space="preserve">Lesico Ltd. </v>
          </cell>
          <cell r="V3521">
            <v>284577</v>
          </cell>
          <cell r="W3521" t="str">
            <v xml:space="preserve">Lesico Ltd. </v>
          </cell>
          <cell r="X3521" t="str">
            <v>Existing Principal</v>
          </cell>
          <cell r="Y3521" t="str">
            <v>Public - Do Not Score</v>
          </cell>
          <cell r="Z3521" t="str">
            <v>CONSTRUCTION</v>
          </cell>
          <cell r="AA3521" t="str">
            <v>United States</v>
          </cell>
          <cell r="AB3521">
            <v>284577</v>
          </cell>
          <cell r="AC3521" t="str">
            <v>W66750</v>
          </cell>
          <cell r="AD3521">
            <v>284577</v>
          </cell>
          <cell r="AE3521" t="str">
            <v>Specialty Contract</v>
          </cell>
          <cell r="AF3521" t="str">
            <v>Engineering &amp; Construction</v>
          </cell>
        </row>
        <row r="3522">
          <cell r="T3522">
            <v>999912740</v>
          </cell>
          <cell r="U3522" t="str">
            <v>Subsea 7 Finance (UK) Plc</v>
          </cell>
          <cell r="V3522">
            <v>284655</v>
          </cell>
          <cell r="W3522" t="str">
            <v>Subsea 7 S.A.</v>
          </cell>
          <cell r="X3522" t="str">
            <v>Existing Principal</v>
          </cell>
          <cell r="Y3522" t="str">
            <v>Public - Do Not Score</v>
          </cell>
          <cell r="Z3522" t="str">
            <v>CONSTRUCTION</v>
          </cell>
          <cell r="AA3522" t="str">
            <v>Luxembourg</v>
          </cell>
          <cell r="AB3522" t="str">
            <v>EU1261</v>
          </cell>
          <cell r="AC3522" t="str">
            <v>W24411</v>
          </cell>
          <cell r="AD3522">
            <v>284655</v>
          </cell>
          <cell r="AE3522" t="str">
            <v>Specialty Contract</v>
          </cell>
          <cell r="AF3522" t="str">
            <v>Engineering &amp; Construction</v>
          </cell>
        </row>
        <row r="3523">
          <cell r="V3523">
            <v>209983</v>
          </cell>
          <cell r="W3523" t="str">
            <v>Micron Technology, Inc.</v>
          </cell>
          <cell r="X3523" t="str">
            <v>Account name from ERM file</v>
          </cell>
          <cell r="Y3523" t="str">
            <v>Public - Do Not Score</v>
          </cell>
          <cell r="Z3523" t="str">
            <v>SEMICONDUCTORS</v>
          </cell>
          <cell r="AB3523" t="str">
            <v>ITL1372</v>
          </cell>
          <cell r="AC3523">
            <v>595112</v>
          </cell>
          <cell r="AD3523">
            <v>183168</v>
          </cell>
        </row>
        <row r="3524">
          <cell r="V3524">
            <v>212824</v>
          </cell>
          <cell r="W3524" t="str">
            <v>SALINI IMPREGILO</v>
          </cell>
          <cell r="X3524" t="str">
            <v>Account name from ERM file</v>
          </cell>
          <cell r="Y3524" t="str">
            <v>Public - Do Not Score</v>
          </cell>
          <cell r="Z3524" t="str">
            <v>CONSTRUCTION</v>
          </cell>
          <cell r="AB3524" t="str">
            <v>ITL1397</v>
          </cell>
          <cell r="AC3524" t="str">
            <v>G19207</v>
          </cell>
          <cell r="AD3524">
            <v>32595</v>
          </cell>
        </row>
        <row r="3525">
          <cell r="T3525">
            <v>391900042</v>
          </cell>
          <cell r="U3525" t="str">
            <v>Tesla, Inc.</v>
          </cell>
          <cell r="V3525">
            <v>203741</v>
          </cell>
          <cell r="W3525" t="str">
            <v>Tesla, Inc.</v>
          </cell>
          <cell r="X3525" t="str">
            <v>Existing Principal</v>
          </cell>
          <cell r="Y3525" t="str">
            <v>Public - Do Not Score</v>
          </cell>
          <cell r="Z3525" t="str">
            <v>AUTOMOTIVE</v>
          </cell>
          <cell r="AA3525" t="str">
            <v>United States</v>
          </cell>
          <cell r="AB3525">
            <v>203741</v>
          </cell>
          <cell r="AC3525" t="str">
            <v>N20440</v>
          </cell>
          <cell r="AD3525">
            <v>203741</v>
          </cell>
          <cell r="AE3525" t="str">
            <v>Core Commercial</v>
          </cell>
          <cell r="AF3525" t="str">
            <v>Automotive / Auto Parts MFG</v>
          </cell>
        </row>
        <row r="3526">
          <cell r="T3526">
            <v>722101442</v>
          </cell>
          <cell r="U3526" t="str">
            <v>Corteva, Inc.</v>
          </cell>
          <cell r="V3526">
            <v>210086</v>
          </cell>
          <cell r="W3526" t="str">
            <v>Corteva, Inc.</v>
          </cell>
          <cell r="X3526" t="str">
            <v>Existing Principal</v>
          </cell>
          <cell r="Y3526" t="str">
            <v>Public - Do Not Score</v>
          </cell>
          <cell r="Z3526" t="str">
            <v>CHEMICALS</v>
          </cell>
          <cell r="AA3526" t="str">
            <v>United States</v>
          </cell>
          <cell r="AB3526">
            <v>210086</v>
          </cell>
          <cell r="AC3526" t="str">
            <v>B02582</v>
          </cell>
          <cell r="AD3526">
            <v>210086</v>
          </cell>
          <cell r="AE3526" t="str">
            <v>Core Commercial</v>
          </cell>
          <cell r="AF3526" t="str">
            <v>Chemical Industry</v>
          </cell>
        </row>
        <row r="3527">
          <cell r="T3527">
            <v>144631052</v>
          </cell>
          <cell r="U3527" t="str">
            <v>Telefonica UK Limited</v>
          </cell>
          <cell r="V3527">
            <v>256850</v>
          </cell>
          <cell r="W3527" t="str">
            <v>Telefonica UK Limited</v>
          </cell>
          <cell r="X3527" t="str">
            <v>Existing Principal</v>
          </cell>
          <cell r="Y3527" t="str">
            <v>Public - Do Not Score</v>
          </cell>
          <cell r="Z3527" t="str">
            <v>TELEPHONE</v>
          </cell>
          <cell r="AA3527" t="str">
            <v>United Kingdom</v>
          </cell>
          <cell r="AB3527" t="str">
            <v>EU1237</v>
          </cell>
          <cell r="AC3527" t="str">
            <v>G12817</v>
          </cell>
          <cell r="AD3527">
            <v>256850</v>
          </cell>
          <cell r="AE3527" t="str">
            <v>Specialty Commercial</v>
          </cell>
          <cell r="AF3527" t="str">
            <v>Telecom Equipment &amp; Utility Services</v>
          </cell>
        </row>
        <row r="3528">
          <cell r="T3528">
            <v>154634752</v>
          </cell>
          <cell r="U3528" t="str">
            <v>Sacyr S.A.</v>
          </cell>
          <cell r="V3528">
            <v>256921</v>
          </cell>
          <cell r="W3528" t="str">
            <v>Sacyr S.A.</v>
          </cell>
          <cell r="X3528" t="str">
            <v>Existing Principal</v>
          </cell>
          <cell r="Y3528" t="str">
            <v>Public - Do Not Score</v>
          </cell>
          <cell r="Z3528" t="str">
            <v>CONSTRUCTION</v>
          </cell>
          <cell r="AA3528" t="str">
            <v>Spain</v>
          </cell>
          <cell r="AB3528" t="str">
            <v>EU1264</v>
          </cell>
          <cell r="AC3528" t="str">
            <v>G10839</v>
          </cell>
          <cell r="AD3528">
            <v>137724</v>
          </cell>
          <cell r="AE3528" t="str">
            <v>Specialty Contract</v>
          </cell>
          <cell r="AF3528" t="str">
            <v>Engineering &amp; Construction</v>
          </cell>
        </row>
        <row r="3529">
          <cell r="W3529" t="str">
            <v>MICROSOFT</v>
          </cell>
          <cell r="X3529" t="str">
            <v>Account name from ERM file</v>
          </cell>
          <cell r="Y3529" t="str">
            <v>Public - Do Not Score</v>
          </cell>
          <cell r="Z3529" t="str">
            <v>COMPUTER SOFTWARE</v>
          </cell>
          <cell r="AB3529" t="str">
            <v>MEX1007</v>
          </cell>
          <cell r="AC3529">
            <v>594918</v>
          </cell>
          <cell r="AD3529">
            <v>98547</v>
          </cell>
          <cell r="AF3529" t="str">
            <v>Computer Hardware, Software</v>
          </cell>
        </row>
        <row r="3530">
          <cell r="T3530">
            <v>999915973</v>
          </cell>
          <cell r="U3530" t="str">
            <v>Life Time, Inc.</v>
          </cell>
          <cell r="V3530">
            <v>285083</v>
          </cell>
          <cell r="W3530" t="str">
            <v>Life Time, Inc.</v>
          </cell>
          <cell r="X3530" t="str">
            <v>Existing Principal</v>
          </cell>
          <cell r="Y3530" t="str">
            <v>Public - Do Not Score</v>
          </cell>
          <cell r="Z3530" t="str">
            <v>ENTERTAINMENT &amp; LEISURE</v>
          </cell>
          <cell r="AA3530" t="str">
            <v>United States</v>
          </cell>
          <cell r="AB3530">
            <v>285083</v>
          </cell>
          <cell r="AC3530" t="str">
            <v>N10269</v>
          </cell>
          <cell r="AD3530">
            <v>285083</v>
          </cell>
          <cell r="AE3530" t="str">
            <v>Core Commercial</v>
          </cell>
          <cell r="AF3530" t="str">
            <v>Entertainment &amp; Cable</v>
          </cell>
        </row>
        <row r="3531">
          <cell r="T3531">
            <v>999916374</v>
          </cell>
          <cell r="U3531" t="str">
            <v>Tysan Holdings Limited</v>
          </cell>
          <cell r="V3531">
            <v>285139</v>
          </cell>
          <cell r="W3531" t="str">
            <v>Tysan Holdings Limited</v>
          </cell>
          <cell r="X3531" t="str">
            <v>Existing Principal</v>
          </cell>
          <cell r="Y3531" t="str">
            <v>Public - Do Not Score</v>
          </cell>
          <cell r="Z3531" t="str">
            <v>CONSTRUCTION</v>
          </cell>
          <cell r="AA3531" t="str">
            <v>Hong Kong</v>
          </cell>
          <cell r="AB3531" t="str">
            <v>APAC1084</v>
          </cell>
          <cell r="AC3531" t="str">
            <v>G15393</v>
          </cell>
          <cell r="AD3531">
            <v>285139</v>
          </cell>
          <cell r="AE3531" t="str">
            <v>Specialty Contract</v>
          </cell>
          <cell r="AF3531" t="str">
            <v>Engineering &amp; Construction</v>
          </cell>
        </row>
        <row r="3532">
          <cell r="T3532">
            <v>999916643</v>
          </cell>
          <cell r="U3532" t="str">
            <v>The Charles Schwab Corporation</v>
          </cell>
          <cell r="V3532">
            <v>285169</v>
          </cell>
          <cell r="W3532" t="str">
            <v>The Charles Schwab Corporation</v>
          </cell>
          <cell r="X3532" t="str">
            <v>Existing Principal</v>
          </cell>
          <cell r="Y3532" t="str">
            <v>Public - Do Not Score</v>
          </cell>
          <cell r="Z3532" t="str">
            <v>FINANCE COMPANIES</v>
          </cell>
          <cell r="AA3532" t="str">
            <v>United States</v>
          </cell>
          <cell r="AB3532">
            <v>285169</v>
          </cell>
          <cell r="AC3532">
            <v>808513</v>
          </cell>
          <cell r="AD3532">
            <v>285169</v>
          </cell>
          <cell r="AE3532" t="str">
            <v>Core Commercial</v>
          </cell>
          <cell r="AF3532" t="str">
            <v>Insurance &amp; Financial Services</v>
          </cell>
        </row>
        <row r="3533">
          <cell r="T3533">
            <v>999916939</v>
          </cell>
          <cell r="U3533" t="str">
            <v>SMA Solar Technology AG</v>
          </cell>
          <cell r="V3533">
            <v>285211</v>
          </cell>
          <cell r="W3533" t="str">
            <v>SMA Solar Technology AG</v>
          </cell>
          <cell r="X3533" t="str">
            <v>Existing Principal</v>
          </cell>
          <cell r="Y3533" t="str">
            <v>Public - Do Not Score</v>
          </cell>
          <cell r="Z3533" t="str">
            <v>CONSTRUCTION MATERIALS</v>
          </cell>
          <cell r="AA3533" t="str">
            <v>Germany</v>
          </cell>
          <cell r="AB3533">
            <v>285211</v>
          </cell>
          <cell r="AC3533" t="str">
            <v>W45109</v>
          </cell>
          <cell r="AD3533">
            <v>285211</v>
          </cell>
          <cell r="AE3533" t="str">
            <v>Core Commercial</v>
          </cell>
          <cell r="AF3533" t="str">
            <v>Building Materials</v>
          </cell>
        </row>
        <row r="3534">
          <cell r="T3534">
            <v>999917619</v>
          </cell>
          <cell r="U3534" t="str">
            <v>ThyssenKrupp AG</v>
          </cell>
          <cell r="V3534">
            <v>285307</v>
          </cell>
          <cell r="W3534" t="str">
            <v>ThyssenKrupp AG (Conglomerate German Parent)</v>
          </cell>
          <cell r="X3534" t="str">
            <v>Existing Principal</v>
          </cell>
          <cell r="Y3534" t="str">
            <v>Public - Do Not Score</v>
          </cell>
          <cell r="Z3534" t="str">
            <v>MACHINERY &amp; EQUIPMENT</v>
          </cell>
          <cell r="AA3534" t="str">
            <v>Germany</v>
          </cell>
          <cell r="AB3534">
            <v>285307</v>
          </cell>
          <cell r="AC3534" t="str">
            <v>W21419</v>
          </cell>
          <cell r="AD3534">
            <v>285307</v>
          </cell>
          <cell r="AE3534" t="str">
            <v>Core Commercial</v>
          </cell>
          <cell r="AF3534" t="str">
            <v>Machinery &amp; Industrial</v>
          </cell>
        </row>
        <row r="3535">
          <cell r="T3535">
            <v>249169632</v>
          </cell>
          <cell r="U3535" t="str">
            <v>Beacon Roofing Supply, Inc.</v>
          </cell>
          <cell r="V3535">
            <v>191973</v>
          </cell>
          <cell r="W3535" t="str">
            <v>Beacon Roofing Supply, Inc.</v>
          </cell>
          <cell r="X3535" t="str">
            <v>Existing Principal</v>
          </cell>
          <cell r="Y3535" t="str">
            <v>Public - Do Not Score</v>
          </cell>
          <cell r="Z3535" t="str">
            <v>CONSTRUCTION MATERIALS</v>
          </cell>
          <cell r="AA3535" t="str">
            <v>United States</v>
          </cell>
          <cell r="AB3535">
            <v>191973</v>
          </cell>
          <cell r="AC3535" t="str">
            <v>N10417</v>
          </cell>
          <cell r="AD3535">
            <v>191973</v>
          </cell>
          <cell r="AE3535" t="str">
            <v>Core Commercial</v>
          </cell>
          <cell r="AF3535" t="str">
            <v>Building Materials</v>
          </cell>
        </row>
        <row r="3536">
          <cell r="T3536">
            <v>999885221</v>
          </cell>
          <cell r="U3536" t="str">
            <v>Western Midstream Operating, LP</v>
          </cell>
          <cell r="V3536">
            <v>261110</v>
          </cell>
          <cell r="W3536" t="str">
            <v>Western Midstream Partners, LP</v>
          </cell>
          <cell r="X3536" t="str">
            <v>Existing Principal</v>
          </cell>
          <cell r="Y3536" t="str">
            <v>Public - Do Not Score</v>
          </cell>
          <cell r="Z3536" t="str">
            <v>OIL REFINING</v>
          </cell>
          <cell r="AA3536" t="str">
            <v>United States</v>
          </cell>
          <cell r="AB3536">
            <v>261110</v>
          </cell>
          <cell r="AC3536" t="str">
            <v>N23397</v>
          </cell>
          <cell r="AD3536">
            <v>261110</v>
          </cell>
          <cell r="AE3536" t="str">
            <v>Core Commercial</v>
          </cell>
          <cell r="AF3536" t="str">
            <v>Electric, Gas &amp; Water Utilities</v>
          </cell>
        </row>
        <row r="3537">
          <cell r="T3537">
            <v>999921372</v>
          </cell>
          <cell r="U3537" t="str">
            <v>Honeywell Colombia S.A.S</v>
          </cell>
          <cell r="V3537">
            <v>285760</v>
          </cell>
          <cell r="W3537" t="str">
            <v>Honeywell Colombia S.A.S</v>
          </cell>
          <cell r="X3537" t="str">
            <v>Existing Principal</v>
          </cell>
          <cell r="Y3537" t="str">
            <v>Public - Do Not Score</v>
          </cell>
          <cell r="Z3537" t="str">
            <v>CHEMICALS</v>
          </cell>
          <cell r="AA3537" t="str">
            <v>Colombia</v>
          </cell>
          <cell r="AB3537">
            <v>285760</v>
          </cell>
          <cell r="AC3537">
            <v>19512</v>
          </cell>
          <cell r="AE3537" t="str">
            <v>Specialty Commercial</v>
          </cell>
          <cell r="AF3537" t="str">
            <v>Chemical Industry</v>
          </cell>
        </row>
        <row r="3538">
          <cell r="T3538">
            <v>946408912</v>
          </cell>
          <cell r="U3538" t="str">
            <v>The Goodyear Tire &amp; Rubber Company</v>
          </cell>
          <cell r="V3538">
            <v>132366</v>
          </cell>
          <cell r="W3538" t="str">
            <v>The Goodyear Tire &amp; Rubber Company</v>
          </cell>
          <cell r="X3538" t="str">
            <v>Existing Principal</v>
          </cell>
          <cell r="Y3538" t="str">
            <v>Public - Do Not Score</v>
          </cell>
          <cell r="Z3538" t="str">
            <v>AUTOMOTIVE</v>
          </cell>
          <cell r="AA3538" t="str">
            <v>United States</v>
          </cell>
          <cell r="AB3538">
            <v>132366</v>
          </cell>
          <cell r="AC3538">
            <v>382550</v>
          </cell>
          <cell r="AD3538">
            <v>132366</v>
          </cell>
          <cell r="AE3538" t="str">
            <v>Core Commercial</v>
          </cell>
          <cell r="AF3538" t="str">
            <v>Automotive / Auto Parts MFG</v>
          </cell>
        </row>
        <row r="3539">
          <cell r="T3539">
            <v>999919926</v>
          </cell>
          <cell r="U3539" t="str">
            <v>JABIL CIRCUIT DE MEXICO S. DE R.L. DE C.V.</v>
          </cell>
          <cell r="V3539">
            <v>285579</v>
          </cell>
          <cell r="W3539" t="str">
            <v>JABIL INC</v>
          </cell>
          <cell r="X3539" t="str">
            <v>Existing Principal</v>
          </cell>
          <cell r="Y3539" t="str">
            <v>Public - Do Not Score</v>
          </cell>
          <cell r="Z3539" t="str">
            <v>ELECTRONIC EQUIPMENT</v>
          </cell>
          <cell r="AA3539" t="str">
            <v>Mexico</v>
          </cell>
          <cell r="AB3539" t="str">
            <v>MEX1296</v>
          </cell>
          <cell r="AC3539">
            <v>466313</v>
          </cell>
          <cell r="AD3539">
            <v>285579</v>
          </cell>
          <cell r="AE3539" t="str">
            <v>Core Commercial</v>
          </cell>
          <cell r="AF3539" t="str">
            <v>Electronics &amp; Semiconductor</v>
          </cell>
        </row>
        <row r="3540">
          <cell r="T3540">
            <v>999919932</v>
          </cell>
          <cell r="U3540" t="str">
            <v>Sandfire Resources Limited</v>
          </cell>
          <cell r="V3540">
            <v>285581</v>
          </cell>
          <cell r="W3540" t="str">
            <v>Sandfire Resources Limited</v>
          </cell>
          <cell r="X3540" t="str">
            <v>Existing Principal</v>
          </cell>
          <cell r="Y3540" t="str">
            <v>Public - Do Not Score</v>
          </cell>
          <cell r="Z3540" t="str">
            <v>MINING</v>
          </cell>
          <cell r="AA3540" t="str">
            <v>Australia</v>
          </cell>
          <cell r="AB3540" t="str">
            <v>APAC1089</v>
          </cell>
          <cell r="AC3540" t="str">
            <v>A02119</v>
          </cell>
          <cell r="AD3540">
            <v>285581</v>
          </cell>
          <cell r="AE3540" t="str">
            <v>Specialty Contract</v>
          </cell>
          <cell r="AF3540" t="str">
            <v>Metals &amp; Mining Industry</v>
          </cell>
        </row>
        <row r="3541">
          <cell r="T3541">
            <v>999921233</v>
          </cell>
          <cell r="U3541" t="str">
            <v>Sumitomo Mitsui Construction, Co., Ltd</v>
          </cell>
          <cell r="V3541">
            <v>285744</v>
          </cell>
          <cell r="W3541" t="str">
            <v>Sumitomo Mitsui Construction, Co., Ltd</v>
          </cell>
          <cell r="X3541" t="str">
            <v>Existing Principal</v>
          </cell>
          <cell r="Y3541" t="str">
            <v>Public - Do Not Score</v>
          </cell>
          <cell r="Z3541" t="str">
            <v>CONSTRUCTION</v>
          </cell>
          <cell r="AA3541" t="str">
            <v>Japan</v>
          </cell>
          <cell r="AB3541" t="str">
            <v>APAC1091</v>
          </cell>
          <cell r="AC3541" t="str">
            <v>G11796</v>
          </cell>
          <cell r="AD3541">
            <v>285744</v>
          </cell>
          <cell r="AE3541" t="str">
            <v>Specialty Contract</v>
          </cell>
          <cell r="AF3541" t="str">
            <v>Engineering &amp; Construction</v>
          </cell>
        </row>
        <row r="3542">
          <cell r="T3542">
            <v>999925339</v>
          </cell>
          <cell r="U3542" t="str">
            <v>Thales S.A.</v>
          </cell>
          <cell r="V3542">
            <v>286219</v>
          </cell>
          <cell r="W3542" t="str">
            <v>Thales S.A.</v>
          </cell>
          <cell r="X3542" t="str">
            <v>Existing Principal</v>
          </cell>
          <cell r="Y3542" t="str">
            <v>Public - Do Not Score</v>
          </cell>
          <cell r="Z3542" t="str">
            <v>AEROSPACE &amp; DEFENSE</v>
          </cell>
          <cell r="AA3542" t="str">
            <v>France</v>
          </cell>
          <cell r="AB3542" t="str">
            <v>APAC1093</v>
          </cell>
          <cell r="AC3542" t="str">
            <v>G12816</v>
          </cell>
          <cell r="AD3542">
            <v>111159</v>
          </cell>
          <cell r="AE3542" t="str">
            <v>Specialty Contract</v>
          </cell>
          <cell r="AF3542" t="str">
            <v>Aerospace / Defense</v>
          </cell>
        </row>
        <row r="3543">
          <cell r="T3543">
            <v>999923740</v>
          </cell>
          <cell r="U3543" t="str">
            <v>Renewi Plc</v>
          </cell>
          <cell r="V3543">
            <v>286085</v>
          </cell>
          <cell r="W3543" t="str">
            <v>Renewi Plc</v>
          </cell>
          <cell r="X3543" t="str">
            <v>Existing Principal</v>
          </cell>
          <cell r="Y3543" t="str">
            <v>Public - Do Not Score</v>
          </cell>
          <cell r="Z3543" t="str">
            <v>TRUCKING</v>
          </cell>
          <cell r="AA3543" t="str">
            <v>United Kingdom</v>
          </cell>
          <cell r="AB3543" t="str">
            <v>NB1354</v>
          </cell>
          <cell r="AC3543" t="str">
            <v>G14685</v>
          </cell>
          <cell r="AD3543">
            <v>301379</v>
          </cell>
          <cell r="AE3543" t="str">
            <v>Specialty Commercial</v>
          </cell>
          <cell r="AF3543" t="str">
            <v>Electric, Gas &amp; Water Utilities</v>
          </cell>
        </row>
        <row r="3544">
          <cell r="T3544">
            <v>999906373</v>
          </cell>
          <cell r="U3544" t="str">
            <v>Enerplus Resources (USA) Corporation</v>
          </cell>
          <cell r="V3544">
            <v>283573</v>
          </cell>
          <cell r="W3544" t="str">
            <v>Enerplus Corporation</v>
          </cell>
          <cell r="X3544" t="str">
            <v>Existing Principal</v>
          </cell>
          <cell r="Y3544" t="str">
            <v>Public - Do Not Score</v>
          </cell>
          <cell r="Z3544" t="str">
            <v>OIL, GAS &amp; COAL EXPL/PROD</v>
          </cell>
          <cell r="AA3544" t="str">
            <v>Canada</v>
          </cell>
          <cell r="AB3544">
            <v>283573</v>
          </cell>
          <cell r="AC3544" t="str">
            <v>N05458</v>
          </cell>
          <cell r="AD3544">
            <v>283573</v>
          </cell>
          <cell r="AE3544" t="str">
            <v>Core Commercial</v>
          </cell>
          <cell r="AF3544" t="str">
            <v>Oil, Gas &amp; Coal Expl/Prod</v>
          </cell>
        </row>
        <row r="3545">
          <cell r="T3545">
            <v>361779142</v>
          </cell>
          <cell r="U3545" t="str">
            <v>East West Bancorp</v>
          </cell>
          <cell r="V3545">
            <v>200762</v>
          </cell>
          <cell r="W3545" t="str">
            <v>East West Bancorp</v>
          </cell>
          <cell r="X3545" t="str">
            <v>Existing Principal</v>
          </cell>
          <cell r="Y3545" t="str">
            <v>Public - Do Not Score</v>
          </cell>
          <cell r="Z3545" t="str">
            <v>BANKS AND S&amp;LS</v>
          </cell>
          <cell r="AA3545" t="str">
            <v>United States</v>
          </cell>
          <cell r="AB3545">
            <v>200762</v>
          </cell>
          <cell r="AC3545" t="str">
            <v>N05479</v>
          </cell>
          <cell r="AD3545">
            <v>200762</v>
          </cell>
          <cell r="AE3545" t="str">
            <v>Core Commercial</v>
          </cell>
          <cell r="AF3545" t="str">
            <v>Banks, National &amp; Regional</v>
          </cell>
        </row>
        <row r="3546">
          <cell r="W3546" t="str">
            <v>GRUPO IUSACELL</v>
          </cell>
          <cell r="X3546" t="str">
            <v>Account name from ERM file</v>
          </cell>
          <cell r="Y3546" t="str">
            <v>Public - Do Not Score</v>
          </cell>
          <cell r="Z3546" t="str">
            <v>TELEPHONE</v>
          </cell>
          <cell r="AB3546" t="str">
            <v>MEX1020</v>
          </cell>
          <cell r="AC3546">
            <v>845333</v>
          </cell>
          <cell r="AD3546" t="str">
            <v>47 and 98784</v>
          </cell>
          <cell r="AF3546" t="str">
            <v>Telecom Equipment &amp; Utility Services</v>
          </cell>
        </row>
        <row r="3547">
          <cell r="T3547">
            <v>999861622</v>
          </cell>
          <cell r="U3547" t="str">
            <v xml:space="preserve">Hitachi Rail STS USA, Inc. </v>
          </cell>
          <cell r="V3547">
            <v>197019</v>
          </cell>
          <cell r="W3547" t="str">
            <v>Hitachi Rail STS SpA</v>
          </cell>
          <cell r="X3547" t="str">
            <v>Existing Principal</v>
          </cell>
          <cell r="Y3547" t="str">
            <v>Public - Do Not Score</v>
          </cell>
          <cell r="Z3547" t="str">
            <v>BUSINESS PRODUCTS WHSL</v>
          </cell>
          <cell r="AA3547" t="str">
            <v>United States</v>
          </cell>
          <cell r="AB3547">
            <v>197019</v>
          </cell>
          <cell r="AC3547" t="str">
            <v>G13488</v>
          </cell>
          <cell r="AD3547">
            <v>188573</v>
          </cell>
          <cell r="AE3547" t="str">
            <v>Specialty Commercial</v>
          </cell>
          <cell r="AF3547" t="str">
            <v>Computer Hardware, Software</v>
          </cell>
        </row>
        <row r="3548">
          <cell r="T3548">
            <v>999927406</v>
          </cell>
          <cell r="U3548" t="str">
            <v>CRH plc</v>
          </cell>
          <cell r="V3548">
            <v>195709</v>
          </cell>
          <cell r="W3548" t="str">
            <v>CRH plc</v>
          </cell>
          <cell r="X3548" t="str">
            <v>Existing Principal</v>
          </cell>
          <cell r="Y3548" t="str">
            <v>Public - Do Not Score</v>
          </cell>
          <cell r="Z3548" t="str">
            <v>CONSTRUCTION MATERIALS</v>
          </cell>
          <cell r="AA3548" t="str">
            <v>Ireland</v>
          </cell>
          <cell r="AB3548" t="str">
            <v>EU1028</v>
          </cell>
          <cell r="AC3548" t="str">
            <v>G12832</v>
          </cell>
          <cell r="AD3548" t="str">
            <v>62781 and 26544</v>
          </cell>
          <cell r="AE3548" t="str">
            <v>Specialty Contract</v>
          </cell>
          <cell r="AF3548" t="str">
            <v>Engineering &amp; Construction</v>
          </cell>
        </row>
        <row r="3549">
          <cell r="T3549">
            <v>999928118</v>
          </cell>
          <cell r="U3549" t="str">
            <v>DuPont de Nemours, Inc.</v>
          </cell>
          <cell r="V3549">
            <v>98322</v>
          </cell>
          <cell r="W3549" t="str">
            <v>DuPont de Nemours, Inc.</v>
          </cell>
          <cell r="X3549" t="str">
            <v>Existing Principal</v>
          </cell>
          <cell r="Y3549" t="str">
            <v>Public - Do Not Score</v>
          </cell>
          <cell r="Z3549" t="str">
            <v>CHEMICALS</v>
          </cell>
          <cell r="AA3549" t="str">
            <v>United States</v>
          </cell>
          <cell r="AB3549" t="str">
            <v>95 and 98322</v>
          </cell>
          <cell r="AC3549">
            <v>263534</v>
          </cell>
          <cell r="AD3549" t="str">
            <v>95 and 98322</v>
          </cell>
          <cell r="AE3549" t="str">
            <v>Core Commercial</v>
          </cell>
          <cell r="AF3549" t="str">
            <v>Chemical Industry</v>
          </cell>
        </row>
        <row r="3550">
          <cell r="W3550" t="str">
            <v>SEMEX, S.A. DE C.V.</v>
          </cell>
          <cell r="X3550" t="str">
            <v>Account name from ERM file</v>
          </cell>
          <cell r="Y3550" t="str">
            <v>Public - Do Not Score</v>
          </cell>
          <cell r="Z3550" t="str">
            <v>ELECTRONIC EQUIPMENT</v>
          </cell>
          <cell r="AB3550" t="str">
            <v>MEX1027</v>
          </cell>
          <cell r="AC3550" t="str">
            <v>G10304</v>
          </cell>
          <cell r="AD3550">
            <v>300214</v>
          </cell>
          <cell r="AF3550" t="str">
            <v>Electronics &amp; Semiconductor</v>
          </cell>
        </row>
        <row r="3551">
          <cell r="T3551">
            <v>999927370</v>
          </cell>
          <cell r="U3551" t="str">
            <v>Saipem S.p.A</v>
          </cell>
          <cell r="V3551">
            <v>286460</v>
          </cell>
          <cell r="W3551" t="str">
            <v>Saipem S.p.A</v>
          </cell>
          <cell r="X3551" t="str">
            <v>Existing Principal</v>
          </cell>
          <cell r="Y3551" t="str">
            <v>Public - Do Not Score</v>
          </cell>
          <cell r="Z3551" t="str">
            <v>OIL, GAS &amp; COAL EXPL/PROD</v>
          </cell>
          <cell r="AA3551" t="str">
            <v>Italy</v>
          </cell>
          <cell r="AB3551">
            <v>286460</v>
          </cell>
          <cell r="AC3551" t="str">
            <v>G10514</v>
          </cell>
          <cell r="AD3551">
            <v>301378</v>
          </cell>
          <cell r="AE3551" t="str">
            <v>Specialty Contract</v>
          </cell>
          <cell r="AF3551" t="str">
            <v>Oil, Gas &amp; Coal Expl/Prod</v>
          </cell>
        </row>
        <row r="3552">
          <cell r="T3552">
            <v>622106642</v>
          </cell>
          <cell r="U3552" t="str">
            <v>Clearway Energy, Inc.</v>
          </cell>
          <cell r="V3552">
            <v>209820</v>
          </cell>
          <cell r="W3552" t="str">
            <v>Clearway Energy, Inc.</v>
          </cell>
          <cell r="X3552" t="str">
            <v>Existing Principal</v>
          </cell>
          <cell r="Y3552" t="str">
            <v>Public - Do Not Score</v>
          </cell>
          <cell r="Z3552" t="str">
            <v>UTILITIES, ELECTRIC</v>
          </cell>
          <cell r="AA3552" t="str">
            <v>United States</v>
          </cell>
          <cell r="AB3552">
            <v>209820</v>
          </cell>
          <cell r="AC3552" t="str">
            <v>N24197</v>
          </cell>
          <cell r="AD3552">
            <v>209820</v>
          </cell>
          <cell r="AE3552" t="str">
            <v>Core Commercial</v>
          </cell>
          <cell r="AF3552" t="str">
            <v>Electric, Gas &amp; Water Utilities</v>
          </cell>
        </row>
        <row r="3553">
          <cell r="T3553">
            <v>999905860</v>
          </cell>
          <cell r="U3553" t="str">
            <v xml:space="preserve">Zebra Technologies Corporation </v>
          </cell>
          <cell r="V3553">
            <v>283484</v>
          </cell>
          <cell r="W3553" t="str">
            <v xml:space="preserve">Zebra Technologies Corporation </v>
          </cell>
          <cell r="X3553" t="str">
            <v>Existing Principal</v>
          </cell>
          <cell r="Y3553" t="str">
            <v>Public - Do Not Score</v>
          </cell>
          <cell r="Z3553" t="str">
            <v>COMPUTER HARDWARE</v>
          </cell>
          <cell r="AA3553" t="str">
            <v>United States</v>
          </cell>
          <cell r="AB3553">
            <v>283484</v>
          </cell>
          <cell r="AC3553">
            <v>989207</v>
          </cell>
          <cell r="AD3553">
            <v>283484</v>
          </cell>
          <cell r="AE3553" t="str">
            <v>Core Commercial</v>
          </cell>
          <cell r="AF3553" t="str">
            <v>Computer Hardware, Software</v>
          </cell>
        </row>
        <row r="3554">
          <cell r="T3554">
            <v>861966442</v>
          </cell>
          <cell r="U3554" t="str">
            <v>Fortress Transportation and Infrastructure Investors LLC</v>
          </cell>
          <cell r="V3554">
            <v>205619</v>
          </cell>
          <cell r="W3554" t="str">
            <v>Fortress Transportation and Infrastructure Investors LLC</v>
          </cell>
          <cell r="X3554" t="str">
            <v>Existing Principal</v>
          </cell>
          <cell r="Y3554" t="str">
            <v>Public - Do Not Score</v>
          </cell>
          <cell r="Z3554" t="str">
            <v>AIR TRANSPORTATION</v>
          </cell>
          <cell r="AA3554" t="str">
            <v>United States</v>
          </cell>
          <cell r="AB3554">
            <v>205619</v>
          </cell>
          <cell r="AC3554" t="str">
            <v>N24633</v>
          </cell>
          <cell r="AD3554">
            <v>205619</v>
          </cell>
          <cell r="AE3554" t="str">
            <v>Core Commercial</v>
          </cell>
          <cell r="AF3554" t="str">
            <v>Air Transport</v>
          </cell>
        </row>
        <row r="3555">
          <cell r="T3555">
            <v>999929235</v>
          </cell>
          <cell r="U3555" t="str">
            <v>Mitsubishi Heavy Industries, Ltd.</v>
          </cell>
          <cell r="V3555">
            <v>286638</v>
          </cell>
          <cell r="W3555" t="str">
            <v>Mitsubishi Heavy Industries, Ltd.</v>
          </cell>
          <cell r="X3555" t="str">
            <v>Existing Principal</v>
          </cell>
          <cell r="Y3555" t="str">
            <v>Public - Do Not Score</v>
          </cell>
          <cell r="Z3555" t="str">
            <v>MACHINERY &amp; EQUIPMENT</v>
          </cell>
          <cell r="AA3555" t="str">
            <v>Japan</v>
          </cell>
          <cell r="AB3555" t="str">
            <v>APAC1094</v>
          </cell>
          <cell r="AC3555" t="str">
            <v>G10006</v>
          </cell>
          <cell r="AD3555">
            <v>286638</v>
          </cell>
          <cell r="AE3555" t="str">
            <v>Specialty Contract</v>
          </cell>
          <cell r="AF3555" t="str">
            <v>Machinery &amp; Industrial</v>
          </cell>
        </row>
        <row r="3556">
          <cell r="T3556">
            <v>999925324</v>
          </cell>
          <cell r="U3556" t="str">
            <v>Etsy, Inc.</v>
          </cell>
          <cell r="V3556">
            <v>286216</v>
          </cell>
          <cell r="W3556" t="str">
            <v>Etsy, Inc.</v>
          </cell>
          <cell r="X3556" t="str">
            <v>Existing Principal</v>
          </cell>
          <cell r="Y3556" t="str">
            <v>Public - Do Not Score</v>
          </cell>
          <cell r="Z3556" t="str">
            <v>CONSUMER PRODUCTS RETL/WHSL</v>
          </cell>
          <cell r="AA3556" t="str">
            <v>United States</v>
          </cell>
          <cell r="AB3556">
            <v>286216</v>
          </cell>
          <cell r="AC3556" t="str">
            <v>N25997</v>
          </cell>
          <cell r="AD3556">
            <v>286216</v>
          </cell>
          <cell r="AE3556" t="str">
            <v>Core Commercial</v>
          </cell>
          <cell r="AF3556" t="str">
            <v>Retail</v>
          </cell>
        </row>
        <row r="3557">
          <cell r="T3557">
            <v>999929188</v>
          </cell>
          <cell r="U3557" t="str">
            <v>Tidewater Midstream and Infrastructure Ltd.</v>
          </cell>
          <cell r="V3557">
            <v>286634</v>
          </cell>
          <cell r="W3557" t="str">
            <v>Tidewater Midstream and Infrastructure Ltd.</v>
          </cell>
          <cell r="X3557" t="str">
            <v>Existing Principal</v>
          </cell>
          <cell r="Y3557" t="str">
            <v>Public - Do Not Score</v>
          </cell>
          <cell r="Z3557" t="str">
            <v>UTILITIES, GAS</v>
          </cell>
          <cell r="AA3557" t="str">
            <v>Canada</v>
          </cell>
          <cell r="AB3557" t="str">
            <v>CAN1487</v>
          </cell>
          <cell r="AC3557" t="str">
            <v>N26411</v>
          </cell>
          <cell r="AD3557">
            <v>286634</v>
          </cell>
          <cell r="AE3557" t="str">
            <v>Specialty Commercial</v>
          </cell>
          <cell r="AF3557" t="str">
            <v>Electric, Gas &amp; Water Utilities</v>
          </cell>
        </row>
        <row r="3558">
          <cell r="T3558">
            <v>999931436</v>
          </cell>
          <cell r="U3558" t="str">
            <v>Route1 Inc.</v>
          </cell>
          <cell r="V3558">
            <v>286857</v>
          </cell>
          <cell r="W3558" t="str">
            <v>Route1 Inc.</v>
          </cell>
          <cell r="X3558" t="str">
            <v>Existing Principal</v>
          </cell>
          <cell r="Y3558" t="str">
            <v>Public - Do Not Score</v>
          </cell>
          <cell r="Z3558" t="str">
            <v>BUSINESS PRODUCTS WHSL</v>
          </cell>
          <cell r="AA3558" t="str">
            <v>Canada</v>
          </cell>
          <cell r="AB3558" t="str">
            <v>CAN1489</v>
          </cell>
          <cell r="AC3558" t="str">
            <v>N16945</v>
          </cell>
          <cell r="AD3558">
            <v>286857</v>
          </cell>
          <cell r="AE3558" t="str">
            <v>Specialty Commercial</v>
          </cell>
          <cell r="AF3558" t="str">
            <v>Business Services</v>
          </cell>
        </row>
        <row r="3559">
          <cell r="T3559">
            <v>999934870</v>
          </cell>
          <cell r="U3559" t="str">
            <v>Perspecta Inc</v>
          </cell>
          <cell r="V3559">
            <v>201236</v>
          </cell>
          <cell r="W3559" t="str">
            <v>Perspecta Inc.</v>
          </cell>
          <cell r="X3559" t="str">
            <v>Existing Principal</v>
          </cell>
          <cell r="Y3559" t="str">
            <v>Public - Do Not Score</v>
          </cell>
          <cell r="Z3559" t="str">
            <v>BUSINESS SERVICES</v>
          </cell>
          <cell r="AA3559" t="str">
            <v>United States</v>
          </cell>
          <cell r="AB3559">
            <v>201236</v>
          </cell>
          <cell r="AC3559" t="str">
            <v>B00395</v>
          </cell>
          <cell r="AD3559">
            <v>201236</v>
          </cell>
          <cell r="AE3559" t="str">
            <v>Core Commercial</v>
          </cell>
          <cell r="AF3559" t="str">
            <v>Business Services</v>
          </cell>
        </row>
        <row r="3560">
          <cell r="T3560">
            <v>999876302</v>
          </cell>
          <cell r="U3560" t="str">
            <v>Avient Corporation</v>
          </cell>
          <cell r="V3560">
            <v>260323</v>
          </cell>
          <cell r="W3560" t="str">
            <v>Avient Corporation</v>
          </cell>
          <cell r="X3560" t="str">
            <v>Existing Principal</v>
          </cell>
          <cell r="Y3560" t="str">
            <v>Public - Do Not Score</v>
          </cell>
          <cell r="Z3560" t="str">
            <v>CHEMICALS</v>
          </cell>
          <cell r="AA3560" t="str">
            <v>United States</v>
          </cell>
          <cell r="AB3560">
            <v>260323</v>
          </cell>
          <cell r="AC3560" t="str">
            <v>37246W</v>
          </cell>
          <cell r="AD3560">
            <v>260323</v>
          </cell>
          <cell r="AE3560" t="str">
            <v>Core Commercial</v>
          </cell>
          <cell r="AF3560" t="str">
            <v>Chemical Industry</v>
          </cell>
        </row>
        <row r="3561">
          <cell r="T3561">
            <v>999879764</v>
          </cell>
          <cell r="U3561" t="str">
            <v>American Woodmark Corporation</v>
          </cell>
          <cell r="V3561">
            <v>260626</v>
          </cell>
          <cell r="W3561" t="str">
            <v>American Woodmark Corporation</v>
          </cell>
          <cell r="X3561" t="str">
            <v>Existing Principal</v>
          </cell>
          <cell r="Y3561" t="str">
            <v>Public - Do Not Score</v>
          </cell>
          <cell r="Z3561" t="str">
            <v>LUMBER &amp; FORESTRY</v>
          </cell>
          <cell r="AA3561" t="str">
            <v>United States</v>
          </cell>
          <cell r="AB3561">
            <v>260626</v>
          </cell>
          <cell r="AC3561">
            <v>30506</v>
          </cell>
          <cell r="AD3561">
            <v>260626</v>
          </cell>
          <cell r="AE3561" t="str">
            <v>Core Commercial</v>
          </cell>
          <cell r="AF3561" t="str">
            <v>Building Materials</v>
          </cell>
        </row>
        <row r="3562">
          <cell r="T3562">
            <v>999935426</v>
          </cell>
          <cell r="U3562" t="str">
            <v>Keller Group</v>
          </cell>
          <cell r="V3562">
            <v>287295</v>
          </cell>
          <cell r="W3562" t="str">
            <v>Keller Group</v>
          </cell>
          <cell r="X3562" t="str">
            <v>Existing Principal</v>
          </cell>
          <cell r="Y3562" t="str">
            <v>Public - Do Not Score</v>
          </cell>
          <cell r="Z3562" t="str">
            <v>CONSTRUCTION</v>
          </cell>
          <cell r="AA3562" t="str">
            <v>United Kingdom</v>
          </cell>
          <cell r="AB3562">
            <v>287295</v>
          </cell>
          <cell r="AC3562" t="str">
            <v>W11428</v>
          </cell>
          <cell r="AD3562">
            <v>287295</v>
          </cell>
          <cell r="AE3562" t="str">
            <v>Specialty Contract</v>
          </cell>
          <cell r="AF3562" t="str">
            <v>Engineering &amp; Construction</v>
          </cell>
        </row>
        <row r="3563">
          <cell r="T3563">
            <v>999935961</v>
          </cell>
          <cell r="U3563" t="str">
            <v>Portland General Electric Company</v>
          </cell>
          <cell r="V3563">
            <v>287352</v>
          </cell>
          <cell r="W3563" t="str">
            <v>Portland General Electric Company</v>
          </cell>
          <cell r="X3563" t="str">
            <v>Existing Principal</v>
          </cell>
          <cell r="Y3563" t="str">
            <v>Public - Do Not Score</v>
          </cell>
          <cell r="Z3563" t="str">
            <v>UTILITIES, ELECTRIC</v>
          </cell>
          <cell r="AA3563" t="str">
            <v>United States</v>
          </cell>
          <cell r="AB3563">
            <v>287352</v>
          </cell>
          <cell r="AC3563" t="str">
            <v>N08706</v>
          </cell>
          <cell r="AD3563">
            <v>287352</v>
          </cell>
          <cell r="AE3563" t="str">
            <v>Core Commercial</v>
          </cell>
          <cell r="AF3563" t="str">
            <v>Electric, Gas &amp; Water Utilities</v>
          </cell>
        </row>
        <row r="3564">
          <cell r="T3564">
            <v>999937770</v>
          </cell>
          <cell r="U3564" t="str">
            <v>Sociedad Química y Minera de Chile S.A</v>
          </cell>
          <cell r="V3564">
            <v>287526</v>
          </cell>
          <cell r="W3564" t="str">
            <v>Sociedad Química y Minera de Chile S.A (Soquimich)</v>
          </cell>
          <cell r="X3564" t="str">
            <v>Existing Principal</v>
          </cell>
          <cell r="Y3564" t="str">
            <v>Public - Do Not Score</v>
          </cell>
          <cell r="Z3564" t="str">
            <v>CHEMICALS</v>
          </cell>
          <cell r="AA3564" t="str">
            <v>Chile</v>
          </cell>
          <cell r="AB3564" t="str">
            <v>CHL1327</v>
          </cell>
          <cell r="AC3564" t="str">
            <v>W01259</v>
          </cell>
          <cell r="AD3564">
            <v>287526</v>
          </cell>
          <cell r="AE3564" t="str">
            <v>Specialty Contract</v>
          </cell>
          <cell r="AF3564" t="str">
            <v>Chemical Industry</v>
          </cell>
        </row>
        <row r="3565">
          <cell r="T3565">
            <v>999935635</v>
          </cell>
          <cell r="U3565" t="str">
            <v>ENGIE BRASIL ENERGIA S.A.</v>
          </cell>
          <cell r="V3565">
            <v>287318</v>
          </cell>
          <cell r="W3565" t="str">
            <v>ENGIE BRASIL ENERGIA S.A.</v>
          </cell>
          <cell r="X3565" t="str">
            <v>Existing Principal</v>
          </cell>
          <cell r="Y3565" t="str">
            <v>Public - Do Not Score</v>
          </cell>
          <cell r="Z3565" t="str">
            <v>UTILITIES, ELECTRIC</v>
          </cell>
          <cell r="AA3565" t="str">
            <v>Brazil</v>
          </cell>
          <cell r="AB3565" t="str">
            <v>BRZ1223</v>
          </cell>
          <cell r="AC3565" t="str">
            <v>W22628</v>
          </cell>
          <cell r="AD3565">
            <v>100407</v>
          </cell>
          <cell r="AE3565" t="str">
            <v>Specialty Commercial</v>
          </cell>
          <cell r="AF3565" t="str">
            <v>Electric, Gas &amp; Water Utilities</v>
          </cell>
        </row>
        <row r="3566">
          <cell r="T3566">
            <v>999937062</v>
          </cell>
          <cell r="U3566" t="str">
            <v>Cia Energética de São Paulo</v>
          </cell>
          <cell r="V3566">
            <v>287455</v>
          </cell>
          <cell r="W3566" t="str">
            <v>Cia Energética de São Paulo</v>
          </cell>
          <cell r="X3566" t="str">
            <v>Existing Principal</v>
          </cell>
          <cell r="Y3566" t="str">
            <v>Public - Do Not Score</v>
          </cell>
          <cell r="Z3566" t="str">
            <v>UTILITIES, ELECTRIC</v>
          </cell>
          <cell r="AA3566" t="str">
            <v>Brazil</v>
          </cell>
          <cell r="AB3566" t="str">
            <v>BRZ1224</v>
          </cell>
          <cell r="AC3566" t="str">
            <v>W00598</v>
          </cell>
          <cell r="AD3566">
            <v>287455</v>
          </cell>
          <cell r="AE3566" t="str">
            <v>Specialty Commercial</v>
          </cell>
          <cell r="AF3566" t="str">
            <v>Electric, Gas &amp; Water Utilities</v>
          </cell>
        </row>
        <row r="3567">
          <cell r="T3567">
            <v>999932904</v>
          </cell>
          <cell r="U3567" t="str">
            <v>Unisync Corp.</v>
          </cell>
          <cell r="V3567">
            <v>286999</v>
          </cell>
          <cell r="W3567" t="str">
            <v>Unisync Corp.</v>
          </cell>
          <cell r="X3567" t="str">
            <v>Existing Principal</v>
          </cell>
          <cell r="Y3567" t="str">
            <v>Public - Do Not Score</v>
          </cell>
          <cell r="Z3567" t="str">
            <v>BUSINESS SERVICES</v>
          </cell>
          <cell r="AA3567" t="str">
            <v>Canada</v>
          </cell>
          <cell r="AB3567" t="str">
            <v>CAN1504</v>
          </cell>
          <cell r="AC3567" t="str">
            <v>N10365</v>
          </cell>
          <cell r="AD3567">
            <v>286999</v>
          </cell>
          <cell r="AE3567" t="str">
            <v>Specialty Commercial</v>
          </cell>
          <cell r="AF3567" t="str">
            <v>Business Services</v>
          </cell>
        </row>
        <row r="3568">
          <cell r="W3568" t="str">
            <v>SANOFI PASTEUR,S.A. DE C.V.</v>
          </cell>
          <cell r="X3568" t="str">
            <v>Account name from ERM file</v>
          </cell>
          <cell r="Y3568" t="str">
            <v>Public - Do Not Score</v>
          </cell>
          <cell r="Z3568" t="str">
            <v>PHARMACEUTICALS</v>
          </cell>
          <cell r="AB3568" t="str">
            <v>MEX1031</v>
          </cell>
          <cell r="AC3568" t="str">
            <v>W21709</v>
          </cell>
          <cell r="AD3568">
            <v>300218</v>
          </cell>
          <cell r="AF3568" t="str">
            <v>Drug &amp; Pharmacy Services</v>
          </cell>
        </row>
        <row r="3569">
          <cell r="W3569" t="str">
            <v>GRUPO JAVER</v>
          </cell>
          <cell r="X3569" t="str">
            <v>Account name from ERM file</v>
          </cell>
          <cell r="Y3569" t="str">
            <v>Public - Do Not Score</v>
          </cell>
          <cell r="Z3569" t="str">
            <v>CONSTRUCTION</v>
          </cell>
          <cell r="AB3569" t="str">
            <v>MEX1163</v>
          </cell>
          <cell r="AC3569" t="str">
            <v>W64132</v>
          </cell>
          <cell r="AD3569">
            <v>300543</v>
          </cell>
          <cell r="AF3569" t="str">
            <v>Engineering &amp; Construction</v>
          </cell>
        </row>
        <row r="3570">
          <cell r="W3570" t="str">
            <v>GRUPO VOLARIS</v>
          </cell>
          <cell r="X3570" t="str">
            <v>Account name from ERM file</v>
          </cell>
          <cell r="Y3570" t="str">
            <v>Public - Do Not Score</v>
          </cell>
          <cell r="Z3570" t="str">
            <v>BUSINESS SERVICES</v>
          </cell>
          <cell r="AB3570" t="str">
            <v>MEX1222</v>
          </cell>
          <cell r="AC3570" t="str">
            <v>None - Private</v>
          </cell>
          <cell r="AD3570">
            <v>205057</v>
          </cell>
          <cell r="AF3570" t="str">
            <v>Business Services</v>
          </cell>
        </row>
        <row r="3571">
          <cell r="W3571" t="str">
            <v>VOLVO GROUP MEXICO, S.A. DE C.V.</v>
          </cell>
          <cell r="X3571" t="str">
            <v>Account name from ERM file</v>
          </cell>
          <cell r="Y3571" t="str">
            <v>Public - Do Not Score</v>
          </cell>
          <cell r="Z3571" t="str">
            <v>AUTOMOTIVE</v>
          </cell>
          <cell r="AB3571" t="str">
            <v>MEX1223</v>
          </cell>
          <cell r="AC3571" t="str">
            <v>G12803</v>
          </cell>
          <cell r="AD3571">
            <v>301252</v>
          </cell>
          <cell r="AF3571" t="str">
            <v>Automotive / Auto Parts MFG</v>
          </cell>
        </row>
        <row r="3572">
          <cell r="T3572">
            <v>336505212</v>
          </cell>
          <cell r="U3572" t="str">
            <v>Devon Energy Corporation</v>
          </cell>
          <cell r="V3572">
            <v>187656</v>
          </cell>
          <cell r="W3572" t="str">
            <v>Devon Energy Corporation</v>
          </cell>
          <cell r="X3572" t="str">
            <v>Existing Principal</v>
          </cell>
          <cell r="Y3572" t="str">
            <v>Public - Do Not Score</v>
          </cell>
          <cell r="Z3572" t="str">
            <v>OIL, GAS &amp; COAL EXPL/PROD</v>
          </cell>
          <cell r="AA3572" t="str">
            <v>United States</v>
          </cell>
          <cell r="AB3572">
            <v>187656</v>
          </cell>
          <cell r="AC3572">
            <v>251799</v>
          </cell>
          <cell r="AD3572">
            <v>187656</v>
          </cell>
          <cell r="AE3572" t="str">
            <v>Core Commercial</v>
          </cell>
          <cell r="AF3572" t="str">
            <v>Oil, Gas &amp; Coal Expl/Prod</v>
          </cell>
        </row>
        <row r="3573">
          <cell r="T3573">
            <v>999907719</v>
          </cell>
          <cell r="U3573" t="str">
            <v>Florida Power &amp; Light Company</v>
          </cell>
          <cell r="V3573">
            <v>283808</v>
          </cell>
          <cell r="W3573" t="str">
            <v>Florida Power &amp; Light Company</v>
          </cell>
          <cell r="X3573" t="str">
            <v>Existing Principal</v>
          </cell>
          <cell r="Y3573" t="str">
            <v>Public - Do Not Score</v>
          </cell>
          <cell r="Z3573" t="str">
            <v>UTILITIES, ELECTRIC</v>
          </cell>
          <cell r="AA3573" t="str">
            <v>United States</v>
          </cell>
          <cell r="AB3573">
            <v>283808</v>
          </cell>
          <cell r="AC3573">
            <v>302571</v>
          </cell>
          <cell r="AD3573">
            <v>283808</v>
          </cell>
          <cell r="AE3573" t="str">
            <v>Core Commercial</v>
          </cell>
          <cell r="AF3573" t="str">
            <v>Electric, Gas &amp; Water Utilities</v>
          </cell>
        </row>
        <row r="3574">
          <cell r="T3574">
            <v>999940481</v>
          </cell>
          <cell r="U3574" t="str">
            <v>IDEXX Laboratories</v>
          </cell>
          <cell r="V3574">
            <v>287801</v>
          </cell>
          <cell r="W3574" t="str">
            <v>IDEXX Laboratories Inc.</v>
          </cell>
          <cell r="X3574" t="str">
            <v>Existing Principal</v>
          </cell>
          <cell r="Y3574" t="str">
            <v>Public - Do Not Score</v>
          </cell>
          <cell r="Z3574" t="str">
            <v>PHARMACEUTICALS</v>
          </cell>
          <cell r="AA3574" t="str">
            <v>United States</v>
          </cell>
          <cell r="AB3574">
            <v>287801</v>
          </cell>
          <cell r="AC3574" t="str">
            <v>45168D</v>
          </cell>
          <cell r="AD3574">
            <v>287801</v>
          </cell>
          <cell r="AE3574" t="str">
            <v>Core Commercial</v>
          </cell>
          <cell r="AF3574" t="str">
            <v>Drug &amp; Pharmacy Services</v>
          </cell>
        </row>
        <row r="3575">
          <cell r="T3575">
            <v>999941289</v>
          </cell>
          <cell r="U3575" t="str">
            <v>Yara Colombia S.A.</v>
          </cell>
          <cell r="V3575">
            <v>287894</v>
          </cell>
          <cell r="W3575" t="str">
            <v>Yara Internacional ASA</v>
          </cell>
          <cell r="X3575" t="str">
            <v>Existing Principal</v>
          </cell>
          <cell r="Y3575" t="str">
            <v>Public - Do Not Score</v>
          </cell>
          <cell r="Z3575" t="str">
            <v>CHEMICALS</v>
          </cell>
          <cell r="AA3575" t="str">
            <v>Colombia</v>
          </cell>
          <cell r="AB3575">
            <v>287894</v>
          </cell>
          <cell r="AC3575" t="str">
            <v>W34376</v>
          </cell>
          <cell r="AD3575">
            <v>287894</v>
          </cell>
          <cell r="AE3575" t="str">
            <v>Specialty Commercial</v>
          </cell>
          <cell r="AF3575" t="str">
            <v>Chemical Industry</v>
          </cell>
        </row>
        <row r="3576">
          <cell r="T3576">
            <v>999941397</v>
          </cell>
          <cell r="U3576" t="str">
            <v>Global Dominion Access S.A</v>
          </cell>
          <cell r="V3576">
            <v>287912</v>
          </cell>
          <cell r="W3576" t="str">
            <v>Global Dominion Access S.A</v>
          </cell>
          <cell r="X3576" t="str">
            <v>Existing Principal</v>
          </cell>
          <cell r="Y3576" t="str">
            <v>Public - Do Not Score</v>
          </cell>
          <cell r="Z3576" t="str">
            <v>COMPUTER SOFTWARE</v>
          </cell>
          <cell r="AA3576" t="str">
            <v>Spain</v>
          </cell>
          <cell r="AB3576">
            <v>287912</v>
          </cell>
          <cell r="AC3576" t="str">
            <v>W64681</v>
          </cell>
          <cell r="AD3576">
            <v>287912</v>
          </cell>
          <cell r="AE3576" t="str">
            <v>Specialty Commercial</v>
          </cell>
          <cell r="AF3576" t="str">
            <v>Computer Hardware, Software</v>
          </cell>
        </row>
        <row r="3577">
          <cell r="T3577">
            <v>999940013</v>
          </cell>
          <cell r="U3577" t="str">
            <v>Keyence Corporation</v>
          </cell>
          <cell r="V3577">
            <v>287759</v>
          </cell>
          <cell r="W3577" t="str">
            <v>Keyence Corporation</v>
          </cell>
          <cell r="X3577" t="str">
            <v>Existing Principal</v>
          </cell>
          <cell r="Y3577" t="str">
            <v>Public - Do Not Score</v>
          </cell>
          <cell r="Z3577" t="str">
            <v>MEASURE &amp; TEST EQUIPMENT</v>
          </cell>
          <cell r="AA3577" t="str">
            <v>Japan</v>
          </cell>
          <cell r="AB3577" t="str">
            <v>MEX1301</v>
          </cell>
          <cell r="AC3577" t="str">
            <v>G12306</v>
          </cell>
          <cell r="AD3577">
            <v>287759</v>
          </cell>
          <cell r="AE3577" t="str">
            <v>Core Commercial</v>
          </cell>
          <cell r="AF3577" t="str">
            <v>Machinery &amp; Industrial</v>
          </cell>
        </row>
        <row r="3578">
          <cell r="T3578">
            <v>999933116</v>
          </cell>
          <cell r="U3578" t="str">
            <v>CANADIAN NATIONAL RAILWAY COMPANY</v>
          </cell>
          <cell r="V3578">
            <v>287019</v>
          </cell>
          <cell r="W3578" t="str">
            <v>CANADIAN NATIONAL RAILWAY COMPANY</v>
          </cell>
          <cell r="X3578" t="str">
            <v>Existing Principal</v>
          </cell>
          <cell r="Y3578" t="str">
            <v>Public - Do Not Score</v>
          </cell>
          <cell r="Z3578" t="str">
            <v>TRANSPORTATION</v>
          </cell>
          <cell r="AA3578" t="str">
            <v>Canada</v>
          </cell>
          <cell r="AB3578" t="str">
            <v>CAN1531</v>
          </cell>
          <cell r="AC3578" t="str">
            <v>C10431</v>
          </cell>
          <cell r="AD3578">
            <v>287019</v>
          </cell>
          <cell r="AE3578" t="str">
            <v>Core Commercial</v>
          </cell>
          <cell r="AF3578" t="str">
            <v>Rail, Trucking &amp; Transport Services</v>
          </cell>
        </row>
        <row r="3579">
          <cell r="T3579">
            <v>999945109</v>
          </cell>
          <cell r="U3579" t="str">
            <v>Alphabet, Inc.</v>
          </cell>
          <cell r="V3579">
            <v>177767</v>
          </cell>
          <cell r="W3579" t="str">
            <v>Google, Inc.</v>
          </cell>
          <cell r="X3579" t="str">
            <v>Existing Principal</v>
          </cell>
          <cell r="Y3579" t="str">
            <v>Public - Do Not Score</v>
          </cell>
          <cell r="Z3579" t="str">
            <v>COMPUTER SOFTWARE</v>
          </cell>
          <cell r="AA3579" t="str">
            <v>United States</v>
          </cell>
          <cell r="AB3579">
            <v>177767</v>
          </cell>
          <cell r="AC3579" t="str">
            <v>N10335</v>
          </cell>
          <cell r="AD3579">
            <v>177767</v>
          </cell>
          <cell r="AE3579" t="str">
            <v>Core Commercial</v>
          </cell>
          <cell r="AF3579" t="str">
            <v>Computer Hardware, Software</v>
          </cell>
        </row>
        <row r="3580">
          <cell r="T3580">
            <v>999921645</v>
          </cell>
          <cell r="U3580" t="str">
            <v>Performance Food Group Company</v>
          </cell>
          <cell r="V3580">
            <v>285806</v>
          </cell>
          <cell r="W3580" t="str">
            <v>Performance Food Group Company</v>
          </cell>
          <cell r="X3580" t="str">
            <v>Existing Principal</v>
          </cell>
          <cell r="Y3580" t="str">
            <v>Public - Do Not Score</v>
          </cell>
          <cell r="Z3580" t="str">
            <v>FOOD &amp; BEVERAGE RETL/WHSL</v>
          </cell>
          <cell r="AA3580" t="str">
            <v>United States</v>
          </cell>
          <cell r="AB3580">
            <v>285806</v>
          </cell>
          <cell r="AC3580">
            <v>713755</v>
          </cell>
          <cell r="AD3580">
            <v>285806</v>
          </cell>
          <cell r="AE3580" t="str">
            <v>Core Commercial</v>
          </cell>
          <cell r="AF3580" t="str">
            <v>Beverage Industry</v>
          </cell>
        </row>
        <row r="3581">
          <cell r="T3581">
            <v>999952624</v>
          </cell>
          <cell r="U3581" t="str">
            <v xml:space="preserve">Downhole Technology LLC </v>
          </cell>
          <cell r="V3581">
            <v>288959</v>
          </cell>
          <cell r="W3581" t="str">
            <v>Schoeller-Bleckmann Oilfield Equipment AG</v>
          </cell>
          <cell r="X3581" t="str">
            <v>Existing Principal</v>
          </cell>
          <cell r="Y3581" t="str">
            <v>Public - Do Not Score</v>
          </cell>
          <cell r="Z3581" t="str">
            <v>MACHINERY &amp; EQUIPMENT</v>
          </cell>
          <cell r="AA3581" t="str">
            <v>United States</v>
          </cell>
          <cell r="AB3581">
            <v>288959</v>
          </cell>
          <cell r="AC3581" t="str">
            <v>W22624</v>
          </cell>
          <cell r="AD3581">
            <v>288959</v>
          </cell>
          <cell r="AE3581" t="str">
            <v>Core Commercial</v>
          </cell>
          <cell r="AF3581" t="str">
            <v>Machinery &amp; Industrial</v>
          </cell>
        </row>
        <row r="3582">
          <cell r="T3582">
            <v>999948070</v>
          </cell>
          <cell r="U3582" t="str">
            <v>Perma-Pipe International Holdings, Inc.</v>
          </cell>
          <cell r="V3582">
            <v>288524</v>
          </cell>
          <cell r="W3582" t="str">
            <v>Perma-Pipe International Holdings, Inc.</v>
          </cell>
          <cell r="X3582" t="str">
            <v>Existing Principal</v>
          </cell>
          <cell r="Y3582" t="str">
            <v>Public - Do Not Score</v>
          </cell>
          <cell r="Z3582" t="str">
            <v>STEEL &amp; METAL PRODUCTS</v>
          </cell>
          <cell r="AA3582" t="str">
            <v>United States</v>
          </cell>
          <cell r="AB3582">
            <v>288524</v>
          </cell>
          <cell r="AC3582">
            <v>598246</v>
          </cell>
          <cell r="AD3582">
            <v>288524</v>
          </cell>
          <cell r="AE3582" t="str">
            <v>Core Commercial</v>
          </cell>
          <cell r="AF3582" t="str">
            <v>Steel &amp; Metals Manufacturing</v>
          </cell>
        </row>
        <row r="3583">
          <cell r="T3583">
            <v>999946757</v>
          </cell>
          <cell r="U3583" t="str">
            <v xml:space="preserve">Vertex Pharmaceuticals </v>
          </cell>
          <cell r="V3583">
            <v>288381</v>
          </cell>
          <cell r="W3583" t="str">
            <v xml:space="preserve">Vertex Pharmaceuticals </v>
          </cell>
          <cell r="X3583" t="str">
            <v>Existing Principal</v>
          </cell>
          <cell r="Y3583" t="str">
            <v>Public - Do Not Score</v>
          </cell>
          <cell r="Z3583" t="str">
            <v>PHARMACEUTICALS</v>
          </cell>
          <cell r="AA3583" t="str">
            <v>United States</v>
          </cell>
          <cell r="AB3583">
            <v>288381</v>
          </cell>
          <cell r="AC3583" t="str">
            <v>92532F</v>
          </cell>
          <cell r="AD3583">
            <v>288381</v>
          </cell>
          <cell r="AE3583" t="str">
            <v>Core Commercial</v>
          </cell>
          <cell r="AF3583" t="str">
            <v>Drug &amp; Pharmacy Services</v>
          </cell>
        </row>
        <row r="3584">
          <cell r="T3584">
            <v>999904189</v>
          </cell>
          <cell r="U3584" t="str">
            <v>Concentrix Corporation</v>
          </cell>
          <cell r="V3584">
            <v>283220</v>
          </cell>
          <cell r="W3584" t="str">
            <v>Concentrix Corporation</v>
          </cell>
          <cell r="X3584" t="str">
            <v>Existing Principal</v>
          </cell>
          <cell r="Y3584" t="str">
            <v>Public - Do Not Score</v>
          </cell>
          <cell r="Z3584" t="str">
            <v>BUSINESS SERVICES</v>
          </cell>
          <cell r="AA3584" t="str">
            <v>United States</v>
          </cell>
          <cell r="AB3584">
            <v>283220</v>
          </cell>
          <cell r="AC3584" t="str">
            <v>Research in future</v>
          </cell>
          <cell r="AD3584">
            <v>283220</v>
          </cell>
          <cell r="AE3584" t="str">
            <v>Core Commercial</v>
          </cell>
          <cell r="AF3584" t="str">
            <v>Business Services</v>
          </cell>
        </row>
        <row r="3585">
          <cell r="T3585">
            <v>999952093</v>
          </cell>
          <cell r="U3585" t="str">
            <v>Sierra Wireless, Inc.</v>
          </cell>
          <cell r="V3585">
            <v>288921</v>
          </cell>
          <cell r="W3585" t="str">
            <v>Sierra Wireless, Inc.</v>
          </cell>
          <cell r="X3585" t="str">
            <v>Existing Principal</v>
          </cell>
          <cell r="Y3585" t="str">
            <v>Public - Do Not Score</v>
          </cell>
          <cell r="Z3585" t="str">
            <v>ELECTRONIC EQUIPMENT</v>
          </cell>
          <cell r="AA3585" t="str">
            <v>Canada</v>
          </cell>
          <cell r="AB3585">
            <v>288921</v>
          </cell>
          <cell r="AC3585" t="str">
            <v>N06133</v>
          </cell>
          <cell r="AD3585">
            <v>288921</v>
          </cell>
          <cell r="AE3585" t="str">
            <v>Core Contract</v>
          </cell>
          <cell r="AF3585" t="str">
            <v>Electronics &amp; Semiconductor</v>
          </cell>
        </row>
        <row r="3586">
          <cell r="T3586">
            <v>999947376</v>
          </cell>
          <cell r="U3586" t="str">
            <v>Globant S.A.</v>
          </cell>
          <cell r="V3586">
            <v>288446</v>
          </cell>
          <cell r="W3586" t="str">
            <v>Globant S.A.</v>
          </cell>
          <cell r="X3586" t="str">
            <v>Existing Principal</v>
          </cell>
          <cell r="Y3586" t="str">
            <v>Public - Do Not Score</v>
          </cell>
          <cell r="Z3586" t="str">
            <v>BUSINESS SERVICES</v>
          </cell>
          <cell r="AA3586" t="str">
            <v>Luxembourg</v>
          </cell>
          <cell r="AB3586">
            <v>288446</v>
          </cell>
          <cell r="AC3586" t="str">
            <v>N24314</v>
          </cell>
          <cell r="AD3586">
            <v>288446</v>
          </cell>
          <cell r="AE3586" t="str">
            <v>Specialty Commercial</v>
          </cell>
          <cell r="AF3586" t="str">
            <v>Business Services</v>
          </cell>
        </row>
        <row r="3587">
          <cell r="T3587">
            <v>999950564</v>
          </cell>
          <cell r="U3587" t="str">
            <v>METROVACESA, S.A.</v>
          </cell>
          <cell r="V3587">
            <v>288773</v>
          </cell>
          <cell r="W3587" t="str">
            <v>METROVACESA, S.A.</v>
          </cell>
          <cell r="X3587" t="str">
            <v>Existing Principal</v>
          </cell>
          <cell r="Y3587" t="str">
            <v>Public - Do Not Score</v>
          </cell>
          <cell r="Z3587" t="str">
            <v>REAL ESTATE</v>
          </cell>
          <cell r="AA3587" t="str">
            <v>Spain</v>
          </cell>
          <cell r="AB3587" t="str">
            <v>AIS1075</v>
          </cell>
          <cell r="AC3587" t="str">
            <v>B04212</v>
          </cell>
          <cell r="AD3587">
            <v>288773</v>
          </cell>
          <cell r="AE3587" t="str">
            <v>Specialty Commercial</v>
          </cell>
          <cell r="AF3587" t="str">
            <v>Real Estate &amp; REITs</v>
          </cell>
        </row>
        <row r="3588">
          <cell r="T3588">
            <v>999954020</v>
          </cell>
          <cell r="U3588" t="str">
            <v xml:space="preserve">Hochschild Mining PLC </v>
          </cell>
          <cell r="V3588">
            <v>289084</v>
          </cell>
          <cell r="W3588" t="str">
            <v xml:space="preserve">Hochschild Mining PLC </v>
          </cell>
          <cell r="X3588" t="str">
            <v>Existing Principal</v>
          </cell>
          <cell r="Y3588" t="str">
            <v>Public - Do Not Score</v>
          </cell>
          <cell r="Z3588" t="str">
            <v>MINING</v>
          </cell>
          <cell r="AA3588" t="str">
            <v>United Kingdom</v>
          </cell>
          <cell r="AB3588">
            <v>289084</v>
          </cell>
          <cell r="AC3588" t="str">
            <v>W40160</v>
          </cell>
          <cell r="AD3588">
            <v>289084</v>
          </cell>
          <cell r="AE3588" t="str">
            <v>Specialty Commercial</v>
          </cell>
          <cell r="AF3588" t="str">
            <v>Metals &amp; Mining Industry</v>
          </cell>
        </row>
        <row r="3589">
          <cell r="T3589">
            <v>999948733</v>
          </cell>
          <cell r="U3589" t="str">
            <v>Honda Motor de Chile S.A</v>
          </cell>
          <cell r="V3589">
            <v>288598</v>
          </cell>
          <cell r="W3589" t="str">
            <v>Honda Motor</v>
          </cell>
          <cell r="X3589" t="str">
            <v>Existing Principal</v>
          </cell>
          <cell r="Y3589" t="str">
            <v>Public - Do Not Score</v>
          </cell>
          <cell r="Z3589" t="str">
            <v>AUTOMOTIVE</v>
          </cell>
          <cell r="AA3589" t="str">
            <v>Chile</v>
          </cell>
          <cell r="AB3589" t="str">
            <v>CHL1335</v>
          </cell>
          <cell r="AC3589" t="str">
            <v>G13489</v>
          </cell>
          <cell r="AD3589">
            <v>288598</v>
          </cell>
          <cell r="AE3589" t="str">
            <v>Specialty Commercial</v>
          </cell>
          <cell r="AF3589" t="str">
            <v>Automotive / Auto Parts MFG</v>
          </cell>
        </row>
        <row r="3590">
          <cell r="W3590" t="str">
            <v>SBM Offshore N.V.</v>
          </cell>
          <cell r="X3590" t="str">
            <v>Existing Principal</v>
          </cell>
          <cell r="Y3590" t="str">
            <v>Public - Do Not Score</v>
          </cell>
          <cell r="Z3590" t="str">
            <v>BUSINESS SERVICES</v>
          </cell>
          <cell r="AA3590" t="str">
            <v>Netherlands</v>
          </cell>
          <cell r="AB3590" t="str">
            <v>NB1542</v>
          </cell>
          <cell r="AC3590" t="str">
            <v>G10358</v>
          </cell>
          <cell r="AD3590">
            <v>303186</v>
          </cell>
          <cell r="AF3590" t="str">
            <v>Business Services</v>
          </cell>
        </row>
        <row r="3591">
          <cell r="T3591">
            <v>999951230</v>
          </cell>
          <cell r="U3591" t="str">
            <v>LOG COMMERCIAL PROPERTIES E PARTICIPACOES S.A</v>
          </cell>
          <cell r="V3591">
            <v>288835</v>
          </cell>
          <cell r="W3591" t="str">
            <v>LOG COMMERCIAL PROPERTIES E PARTICIPACOES S.A</v>
          </cell>
          <cell r="X3591" t="str">
            <v>Existing Principal</v>
          </cell>
          <cell r="Y3591" t="str">
            <v>Public - Do Not Score</v>
          </cell>
          <cell r="Z3591" t="str">
            <v>REAL ESTATE</v>
          </cell>
          <cell r="AA3591" t="str">
            <v>Brazil</v>
          </cell>
          <cell r="AB3591" t="str">
            <v>BRZ1225</v>
          </cell>
          <cell r="AC3591" t="str">
            <v>B06677</v>
          </cell>
          <cell r="AD3591">
            <v>288835</v>
          </cell>
          <cell r="AE3591" t="str">
            <v>Specialty Commercial</v>
          </cell>
          <cell r="AF3591" t="str">
            <v>Real Estate &amp; REITs</v>
          </cell>
        </row>
        <row r="3592">
          <cell r="T3592">
            <v>999947589</v>
          </cell>
          <cell r="U3592" t="str">
            <v>VIA VAREJO S/A</v>
          </cell>
          <cell r="V3592">
            <v>288467</v>
          </cell>
          <cell r="W3592" t="str">
            <v>VIA VAREJO S/A</v>
          </cell>
          <cell r="X3592" t="str">
            <v>Existing Principal</v>
          </cell>
          <cell r="Y3592" t="str">
            <v>Public - Do Not Score</v>
          </cell>
          <cell r="Z3592" t="str">
            <v>CONSUMER PRODUCTS RETL/WHSL</v>
          </cell>
          <cell r="AA3592" t="str">
            <v>Brazil</v>
          </cell>
          <cell r="AB3592" t="str">
            <v>BRZ1193</v>
          </cell>
          <cell r="AC3592" t="str">
            <v>W11690</v>
          </cell>
          <cell r="AD3592">
            <v>288467</v>
          </cell>
          <cell r="AE3592" t="str">
            <v>Specialty Commercial</v>
          </cell>
          <cell r="AF3592" t="str">
            <v>Retail</v>
          </cell>
        </row>
        <row r="3593">
          <cell r="T3593">
            <v>999939626</v>
          </cell>
          <cell r="U3593" t="str">
            <v xml:space="preserve">Brookfield Renewable Partners L.P. </v>
          </cell>
          <cell r="V3593">
            <v>287720</v>
          </cell>
          <cell r="W3593" t="str">
            <v xml:space="preserve">Brookfield Renewable Partners L.P.  </v>
          </cell>
          <cell r="X3593" t="str">
            <v>Existing Principal</v>
          </cell>
          <cell r="Y3593" t="str">
            <v>Public - Do Not Score</v>
          </cell>
          <cell r="Z3593" t="str">
            <v>UTILITIES, ELECTRIC</v>
          </cell>
          <cell r="AA3593" t="str">
            <v>Canada</v>
          </cell>
          <cell r="AB3593">
            <v>287720</v>
          </cell>
          <cell r="AC3593" t="str">
            <v>N07582</v>
          </cell>
          <cell r="AD3593">
            <v>287720</v>
          </cell>
          <cell r="AE3593" t="str">
            <v>Specialty Commercial</v>
          </cell>
          <cell r="AF3593" t="str">
            <v>Electric, Gas &amp; Water Utilities</v>
          </cell>
        </row>
        <row r="3594">
          <cell r="T3594">
            <v>999945360</v>
          </cell>
          <cell r="U3594" t="str">
            <v>Perceptron, Inc.</v>
          </cell>
          <cell r="V3594">
            <v>288252</v>
          </cell>
          <cell r="W3594" t="str">
            <v>Perceptron, Inc.</v>
          </cell>
          <cell r="X3594" t="str">
            <v>Existing Principal</v>
          </cell>
          <cell r="Y3594" t="str">
            <v>Public - Do Not Score</v>
          </cell>
          <cell r="Z3594" t="str">
            <v>MEASURE &amp; TEST EQUIPMENT</v>
          </cell>
          <cell r="AA3594" t="str">
            <v>United States</v>
          </cell>
          <cell r="AB3594">
            <v>288252</v>
          </cell>
          <cell r="AC3594" t="str">
            <v>71361F</v>
          </cell>
          <cell r="AD3594">
            <v>288252</v>
          </cell>
          <cell r="AE3594" t="str">
            <v>Specialty Commercial</v>
          </cell>
          <cell r="AF3594" t="str">
            <v>Machinery &amp; Industrial</v>
          </cell>
        </row>
        <row r="3595">
          <cell r="T3595">
            <v>999948130</v>
          </cell>
          <cell r="U3595" t="str">
            <v>Yamana Gold Inc.</v>
          </cell>
          <cell r="V3595">
            <v>288533</v>
          </cell>
          <cell r="W3595" t="str">
            <v>Yamana Gold Inc.</v>
          </cell>
          <cell r="X3595" t="str">
            <v>Existing Principal</v>
          </cell>
          <cell r="Y3595" t="str">
            <v>Public - Do Not Score</v>
          </cell>
          <cell r="Z3595" t="str">
            <v>MINING</v>
          </cell>
          <cell r="AA3595" t="str">
            <v>Canada</v>
          </cell>
          <cell r="AB3595">
            <v>288533</v>
          </cell>
          <cell r="AC3595" t="str">
            <v>N10146</v>
          </cell>
          <cell r="AD3595">
            <v>288533</v>
          </cell>
          <cell r="AE3595" t="str">
            <v>Specialty Commercial</v>
          </cell>
          <cell r="AF3595" t="str">
            <v>Metals &amp; Mining Industry</v>
          </cell>
        </row>
        <row r="3596">
          <cell r="T3596">
            <v>175313721</v>
          </cell>
          <cell r="U3596" t="str">
            <v>Mastec, Inc.</v>
          </cell>
          <cell r="V3596">
            <v>92233</v>
          </cell>
          <cell r="W3596" t="str">
            <v>Mastec, Inc.</v>
          </cell>
          <cell r="X3596" t="str">
            <v>Existing Principal</v>
          </cell>
          <cell r="Y3596" t="str">
            <v>Public - Do Not Score</v>
          </cell>
          <cell r="Z3596" t="str">
            <v>CONSTRUCTION</v>
          </cell>
          <cell r="AA3596" t="str">
            <v>United States</v>
          </cell>
          <cell r="AB3596">
            <v>92233</v>
          </cell>
          <cell r="AC3596">
            <v>122565</v>
          </cell>
          <cell r="AD3596">
            <v>92233</v>
          </cell>
          <cell r="AE3596" t="str">
            <v>Specialty Contract</v>
          </cell>
          <cell r="AF3596" t="str">
            <v>Engineering &amp; Construction</v>
          </cell>
        </row>
        <row r="3597">
          <cell r="T3597">
            <v>999953900</v>
          </cell>
          <cell r="U3597" t="str">
            <v xml:space="preserve">Constructora Conconcreto </v>
          </cell>
          <cell r="V3597">
            <v>289074</v>
          </cell>
          <cell r="W3597" t="str">
            <v xml:space="preserve">Constructora Conconcreto </v>
          </cell>
          <cell r="X3597" t="str">
            <v>Existing Principal</v>
          </cell>
          <cell r="Y3597" t="str">
            <v>Public - Do Not Score</v>
          </cell>
          <cell r="Z3597" t="str">
            <v>CONSTRUCTION</v>
          </cell>
          <cell r="AA3597" t="str">
            <v>Colombia</v>
          </cell>
          <cell r="AB3597">
            <v>289074</v>
          </cell>
          <cell r="AC3597" t="str">
            <v>W54407</v>
          </cell>
          <cell r="AD3597">
            <v>289074</v>
          </cell>
          <cell r="AE3597" t="str">
            <v>Specialty Contract</v>
          </cell>
          <cell r="AF3597" t="str">
            <v>Engineering &amp; Construction</v>
          </cell>
        </row>
        <row r="3598">
          <cell r="T3598">
            <v>671875642</v>
          </cell>
          <cell r="U3598" t="str">
            <v>Kaufman &amp; Broad SA</v>
          </cell>
          <cell r="V3598">
            <v>202690</v>
          </cell>
          <cell r="W3598" t="str">
            <v>Kaufman &amp; Broad SA</v>
          </cell>
          <cell r="X3598" t="str">
            <v>Existing Principal</v>
          </cell>
          <cell r="Y3598" t="str">
            <v>Public - Do Not Score</v>
          </cell>
          <cell r="Z3598" t="str">
            <v>CONSTRUCTION</v>
          </cell>
          <cell r="AA3598" t="str">
            <v>France</v>
          </cell>
          <cell r="AB3598" t="str">
            <v>EU1259</v>
          </cell>
          <cell r="AC3598" t="str">
            <v>W24349</v>
          </cell>
          <cell r="AD3598">
            <v>202690</v>
          </cell>
          <cell r="AF3598" t="str">
            <v>Engineering &amp; Construction</v>
          </cell>
        </row>
        <row r="3599">
          <cell r="T3599">
            <v>31688142</v>
          </cell>
          <cell r="U3599" t="str">
            <v>Eaton Ltda</v>
          </cell>
          <cell r="V3599">
            <v>197364</v>
          </cell>
          <cell r="W3599" t="str">
            <v>Eaton Ltda</v>
          </cell>
          <cell r="X3599" t="str">
            <v>Existing Principal</v>
          </cell>
          <cell r="Y3599" t="str">
            <v>Public Do Not Score</v>
          </cell>
          <cell r="Z3599" t="str">
            <v>ELECTRICAL EQUIPMENT</v>
          </cell>
          <cell r="AA3599" t="str">
            <v>Brazil</v>
          </cell>
          <cell r="AB3599">
            <v>197364</v>
          </cell>
          <cell r="AC3599">
            <v>278058</v>
          </cell>
          <cell r="AD3599">
            <v>101173</v>
          </cell>
          <cell r="AE3599" t="str">
            <v>Specialty Commercial</v>
          </cell>
        </row>
        <row r="3600">
          <cell r="T3600">
            <v>109140932</v>
          </cell>
          <cell r="U3600" t="str">
            <v>FedEx Brasil</v>
          </cell>
          <cell r="V3600">
            <v>190196</v>
          </cell>
          <cell r="W3600" t="str">
            <v>FedEx Brasil</v>
          </cell>
          <cell r="X3600" t="str">
            <v>Existing Principal</v>
          </cell>
          <cell r="Y3600" t="str">
            <v>Public Do Not Score</v>
          </cell>
          <cell r="Z3600" t="str">
            <v>AIR TRANSPORTATION</v>
          </cell>
          <cell r="AA3600" t="str">
            <v>Brazil</v>
          </cell>
          <cell r="AB3600" t="str">
            <v>BRZ1018</v>
          </cell>
          <cell r="AC3600">
            <v>313309</v>
          </cell>
          <cell r="AD3600" t="str">
            <v>12 and 122646</v>
          </cell>
        </row>
        <row r="3601">
          <cell r="V3601">
            <v>260859</v>
          </cell>
          <cell r="W3601" t="str">
            <v>Havyard Group ASA</v>
          </cell>
          <cell r="X3601" t="str">
            <v>Existing Principal</v>
          </cell>
          <cell r="Y3601" t="str">
            <v>Public Do Not Score</v>
          </cell>
          <cell r="Z3601" t="str">
            <v>TRANSPORTATION EQUIPMENT</v>
          </cell>
          <cell r="AB3601">
            <v>260859</v>
          </cell>
          <cell r="AC3601" t="str">
            <v>W61726</v>
          </cell>
          <cell r="AD3601">
            <v>260859</v>
          </cell>
        </row>
        <row r="3602">
          <cell r="V3602">
            <v>211311</v>
          </cell>
          <cell r="W3602" t="str">
            <v>American Airlines Group</v>
          </cell>
          <cell r="X3602" t="str">
            <v>Existing Principal</v>
          </cell>
          <cell r="Y3602" t="str">
            <v>Public Do Not Score</v>
          </cell>
          <cell r="Z3602" t="str">
            <v>AIR TRANSPORTATION</v>
          </cell>
          <cell r="AB3602" t="str">
            <v>BRZ1069</v>
          </cell>
          <cell r="AC3602">
            <v>1765</v>
          </cell>
          <cell r="AD3602">
            <v>183259</v>
          </cell>
          <cell r="AF3602" t="str">
            <v>Air Transport</v>
          </cell>
        </row>
        <row r="3603">
          <cell r="V3603">
            <v>211778</v>
          </cell>
          <cell r="W3603" t="str">
            <v>Johnson Controls International plc</v>
          </cell>
          <cell r="X3603" t="str">
            <v>Existing Principal</v>
          </cell>
          <cell r="Y3603" t="str">
            <v>Public Do Not Score</v>
          </cell>
          <cell r="Z3603" t="str">
            <v>MACHINERY &amp; EQUIPMENT</v>
          </cell>
          <cell r="AB3603" t="str">
            <v>CAN1246</v>
          </cell>
          <cell r="AC3603">
            <v>478366</v>
          </cell>
          <cell r="AD3603" t="str">
            <v>100764 and 77</v>
          </cell>
          <cell r="AF3603" t="str">
            <v>Machinery &amp; Industrial</v>
          </cell>
        </row>
        <row r="3604">
          <cell r="T3604">
            <v>99168432</v>
          </cell>
          <cell r="U3604" t="str">
            <v>Columbia Helicopters, Inc.</v>
          </cell>
          <cell r="V3604">
            <v>191549</v>
          </cell>
          <cell r="W3604" t="str">
            <v>Columbia Helicopters, Inc.</v>
          </cell>
          <cell r="X3604" t="str">
            <v>Existing Principal</v>
          </cell>
          <cell r="Y3604" t="str">
            <v>Rated by T0; Do Not Score</v>
          </cell>
          <cell r="Z3604" t="str">
            <v>MACHINERY &amp; EQUIPMENT</v>
          </cell>
          <cell r="AA3604" t="str">
            <v>United States</v>
          </cell>
          <cell r="AB3604">
            <v>191549</v>
          </cell>
          <cell r="AC3604" t="str">
            <v>None - Private</v>
          </cell>
          <cell r="AD3604">
            <v>191549</v>
          </cell>
          <cell r="AE3604" t="str">
            <v>Core Commercial</v>
          </cell>
          <cell r="AF3604" t="str">
            <v>Machinery &amp; Industrial</v>
          </cell>
        </row>
        <row r="3605">
          <cell r="T3605">
            <v>201068691</v>
          </cell>
          <cell r="U3605" t="str">
            <v>COOK INLET REGION, INC. (C I R I)</v>
          </cell>
          <cell r="V3605">
            <v>99723</v>
          </cell>
          <cell r="W3605" t="str">
            <v>COOK INLET REGION, INC. (C I R I)</v>
          </cell>
          <cell r="X3605" t="str">
            <v>Existing Principal</v>
          </cell>
          <cell r="Y3605" t="str">
            <v>Rated by T0; Do Not Score</v>
          </cell>
          <cell r="Z3605" t="str">
            <v>CONSTRUCTION</v>
          </cell>
          <cell r="AA3605" t="str">
            <v>United States</v>
          </cell>
          <cell r="AB3605" t="str">
            <v>81734 and 99723</v>
          </cell>
          <cell r="AE3605" t="str">
            <v>Core Commercial</v>
          </cell>
          <cell r="AF3605" t="str">
            <v>Engineering &amp; Construction</v>
          </cell>
        </row>
        <row r="3606">
          <cell r="T3606">
            <v>841163000</v>
          </cell>
          <cell r="U3606" t="str">
            <v>Racetrac Petroleum, Inc.</v>
          </cell>
          <cell r="V3606">
            <v>16</v>
          </cell>
          <cell r="W3606" t="str">
            <v>Racetrac Petroleum Inc</v>
          </cell>
          <cell r="X3606" t="str">
            <v>Existing Principal</v>
          </cell>
          <cell r="Y3606" t="str">
            <v>Score It</v>
          </cell>
          <cell r="Z3606" t="str">
            <v>CONSUMER DURABLES RETL/WHSL</v>
          </cell>
          <cell r="AA3606" t="str">
            <v>United States</v>
          </cell>
          <cell r="AB3606">
            <v>16</v>
          </cell>
          <cell r="AC3606" t="str">
            <v>None - Private</v>
          </cell>
          <cell r="AD3606">
            <v>16</v>
          </cell>
          <cell r="AE3606" t="str">
            <v>Core Commercial</v>
          </cell>
          <cell r="AF3606" t="str">
            <v>Retail</v>
          </cell>
        </row>
        <row r="3607">
          <cell r="T3607">
            <v>575035321</v>
          </cell>
          <cell r="U3607" t="str">
            <v>HALLMARK CARDS, INC.</v>
          </cell>
          <cell r="V3607">
            <v>91</v>
          </cell>
          <cell r="W3607" t="str">
            <v>HALLMARK CARDS, INC.</v>
          </cell>
          <cell r="X3607" t="str">
            <v>Existing Principal</v>
          </cell>
          <cell r="Y3607" t="str">
            <v>Score It</v>
          </cell>
          <cell r="Z3607" t="str">
            <v>CONSUMER PRODUCTS RETL/WHSL</v>
          </cell>
          <cell r="AA3607" t="str">
            <v>United States</v>
          </cell>
          <cell r="AB3607">
            <v>91</v>
          </cell>
          <cell r="AC3607" t="str">
            <v>None - Private</v>
          </cell>
          <cell r="AD3607">
            <v>91</v>
          </cell>
          <cell r="AE3607" t="str">
            <v>Core Commercial</v>
          </cell>
          <cell r="AF3607" t="str">
            <v>Retail</v>
          </cell>
        </row>
        <row r="3608">
          <cell r="T3608">
            <v>966403812</v>
          </cell>
          <cell r="U3608" t="str">
            <v>BI-LO Holding, LLC</v>
          </cell>
          <cell r="V3608">
            <v>94</v>
          </cell>
          <cell r="W3608" t="str">
            <v>BI-LO Holding, LLC</v>
          </cell>
          <cell r="X3608" t="str">
            <v>Existing Principal</v>
          </cell>
          <cell r="Y3608" t="str">
            <v>Score It</v>
          </cell>
          <cell r="Z3608" t="str">
            <v>FOOD &amp; BEVERAGE RETL/WHSL</v>
          </cell>
          <cell r="AA3608" t="str">
            <v>United States</v>
          </cell>
          <cell r="AB3608">
            <v>94</v>
          </cell>
          <cell r="AC3608" t="str">
            <v>None - Private</v>
          </cell>
          <cell r="AD3608">
            <v>94</v>
          </cell>
          <cell r="AE3608" t="str">
            <v>Core Commercial</v>
          </cell>
          <cell r="AF3608" t="str">
            <v>Beverage Industry</v>
          </cell>
        </row>
        <row r="3609">
          <cell r="T3609">
            <v>195028721</v>
          </cell>
          <cell r="U3609" t="str">
            <v>The Schwan Food Company</v>
          </cell>
          <cell r="V3609">
            <v>116</v>
          </cell>
          <cell r="W3609" t="str">
            <v>Schwan's Company And Subsidiaries</v>
          </cell>
          <cell r="X3609" t="str">
            <v>Existing Principal</v>
          </cell>
          <cell r="Y3609" t="str">
            <v>Score It</v>
          </cell>
          <cell r="Z3609" t="str">
            <v>FOOD &amp; BEVERAGE</v>
          </cell>
          <cell r="AA3609" t="str">
            <v>United States</v>
          </cell>
          <cell r="AB3609">
            <v>116</v>
          </cell>
          <cell r="AC3609" t="str">
            <v>None - Private</v>
          </cell>
          <cell r="AD3609">
            <v>116</v>
          </cell>
          <cell r="AE3609" t="str">
            <v>Core Commercial</v>
          </cell>
          <cell r="AF3609" t="str">
            <v>Food Processing &amp; Distribution</v>
          </cell>
        </row>
        <row r="3610">
          <cell r="T3610">
            <v>966404312</v>
          </cell>
          <cell r="U3610" t="str">
            <v>Dairy Farmers of America, Inc.</v>
          </cell>
          <cell r="V3610">
            <v>130</v>
          </cell>
          <cell r="W3610" t="str">
            <v>Dairy Farmers of America, Inc.</v>
          </cell>
          <cell r="X3610" t="str">
            <v>Existing Principal</v>
          </cell>
          <cell r="Y3610" t="str">
            <v>Score It</v>
          </cell>
          <cell r="Z3610" t="str">
            <v>FOOD &amp; BEVERAGE</v>
          </cell>
          <cell r="AA3610" t="str">
            <v>United States</v>
          </cell>
          <cell r="AB3610">
            <v>130</v>
          </cell>
          <cell r="AC3610" t="str">
            <v>None - Private</v>
          </cell>
          <cell r="AD3610">
            <v>130</v>
          </cell>
          <cell r="AE3610" t="str">
            <v>Core Commercial</v>
          </cell>
          <cell r="AF3610" t="str">
            <v>Food Processing &amp; Distribution</v>
          </cell>
        </row>
        <row r="3611">
          <cell r="T3611">
            <v>465058021</v>
          </cell>
          <cell r="U3611" t="str">
            <v>Vectren Corporation</v>
          </cell>
          <cell r="V3611">
            <v>158</v>
          </cell>
          <cell r="W3611" t="str">
            <v>Energy Systems Group, LLC</v>
          </cell>
          <cell r="X3611" t="str">
            <v>Existing Principal</v>
          </cell>
          <cell r="Y3611" t="str">
            <v>Score It</v>
          </cell>
          <cell r="Z3611" t="str">
            <v>UTILITIES, GAS</v>
          </cell>
          <cell r="AA3611" t="str">
            <v>United States</v>
          </cell>
          <cell r="AB3611">
            <v>158</v>
          </cell>
          <cell r="AD3611">
            <v>158</v>
          </cell>
          <cell r="AE3611" t="str">
            <v>Specialty Contract</v>
          </cell>
          <cell r="AF3611" t="str">
            <v>Electric, Gas &amp; Water Utilities</v>
          </cell>
        </row>
        <row r="3612">
          <cell r="T3612">
            <v>676329312</v>
          </cell>
          <cell r="U3612" t="str">
            <v>Vectren Energy Services Corporation</v>
          </cell>
          <cell r="V3612">
            <v>158</v>
          </cell>
          <cell r="W3612" t="str">
            <v>Energy Systems Group, LLC</v>
          </cell>
          <cell r="X3612" t="str">
            <v>Existing Principal</v>
          </cell>
          <cell r="Y3612" t="str">
            <v>Score It</v>
          </cell>
          <cell r="Z3612" t="str">
            <v>UTILITIES, GAS</v>
          </cell>
          <cell r="AA3612" t="str">
            <v>United States</v>
          </cell>
          <cell r="AB3612">
            <v>158</v>
          </cell>
          <cell r="AD3612">
            <v>158</v>
          </cell>
          <cell r="AE3612" t="str">
            <v>Specialty Contract</v>
          </cell>
          <cell r="AF3612" t="str">
            <v>Electric, Gas &amp; Water Utilities</v>
          </cell>
        </row>
        <row r="3613">
          <cell r="T3613">
            <v>966404712</v>
          </cell>
          <cell r="U3613" t="str">
            <v>Transplace Holdings, Inc.</v>
          </cell>
          <cell r="V3613">
            <v>190</v>
          </cell>
          <cell r="W3613" t="str">
            <v>Transplace Holdings, Inc.</v>
          </cell>
          <cell r="X3613" t="str">
            <v>Existing Principal</v>
          </cell>
          <cell r="Y3613" t="str">
            <v>Score It</v>
          </cell>
          <cell r="Z3613" t="str">
            <v>REAL ESTATE</v>
          </cell>
          <cell r="AA3613" t="str">
            <v>United States</v>
          </cell>
          <cell r="AB3613">
            <v>190</v>
          </cell>
          <cell r="AC3613" t="str">
            <v>None - Private</v>
          </cell>
          <cell r="AD3613">
            <v>190</v>
          </cell>
          <cell r="AE3613" t="str">
            <v>Core Commercial</v>
          </cell>
          <cell r="AF3613" t="str">
            <v>Real Estate &amp; REITs</v>
          </cell>
        </row>
        <row r="3614">
          <cell r="T3614">
            <v>325055521</v>
          </cell>
          <cell r="U3614" t="str">
            <v>IKEA Holdings US, Inc.</v>
          </cell>
          <cell r="V3614">
            <v>424</v>
          </cell>
          <cell r="W3614" t="str">
            <v>IKEA Holdings US, Inc.</v>
          </cell>
          <cell r="X3614" t="str">
            <v>Existing Principal</v>
          </cell>
          <cell r="Y3614" t="str">
            <v>Score It</v>
          </cell>
          <cell r="Z3614" t="str">
            <v>CONSUMER PRODUCTS RETL/WHSL</v>
          </cell>
          <cell r="AA3614" t="str">
            <v>United States</v>
          </cell>
          <cell r="AB3614">
            <v>424</v>
          </cell>
          <cell r="AC3614" t="str">
            <v>None - Private</v>
          </cell>
          <cell r="AD3614">
            <v>424</v>
          </cell>
          <cell r="AE3614" t="str">
            <v>Core Commercial</v>
          </cell>
          <cell r="AF3614" t="str">
            <v>Retail</v>
          </cell>
        </row>
        <row r="3615">
          <cell r="T3615">
            <v>425065221</v>
          </cell>
          <cell r="U3615" t="str">
            <v>Temple University Health Systems, Inc.</v>
          </cell>
          <cell r="V3615">
            <v>503</v>
          </cell>
          <cell r="W3615" t="str">
            <v>Temple University Health System, Inc.</v>
          </cell>
          <cell r="X3615" t="str">
            <v>Existing Principal</v>
          </cell>
          <cell r="Y3615" t="str">
            <v>Score It</v>
          </cell>
          <cell r="Z3615" t="str">
            <v>MEDICAL SERVICES</v>
          </cell>
          <cell r="AA3615" t="str">
            <v>United States</v>
          </cell>
          <cell r="AB3615">
            <v>503</v>
          </cell>
          <cell r="AC3615" t="str">
            <v>None - Private</v>
          </cell>
          <cell r="AD3615">
            <v>503</v>
          </cell>
          <cell r="AE3615" t="str">
            <v>Core Commercial</v>
          </cell>
          <cell r="AF3615" t="str">
            <v>Hospital &amp; Medical Services</v>
          </cell>
        </row>
        <row r="3616">
          <cell r="T3616">
            <v>5064421</v>
          </cell>
          <cell r="U3616" t="str">
            <v>Centennial Energy Holdings, Inc.</v>
          </cell>
          <cell r="V3616">
            <v>512</v>
          </cell>
          <cell r="W3616" t="str">
            <v>MDU Resources Group, Inc.</v>
          </cell>
          <cell r="X3616" t="str">
            <v>Existing Principal</v>
          </cell>
          <cell r="Y3616" t="str">
            <v>Score It</v>
          </cell>
          <cell r="Z3616" t="str">
            <v>UTILITIES, GAS</v>
          </cell>
          <cell r="AA3616" t="str">
            <v>United States</v>
          </cell>
          <cell r="AB3616">
            <v>512</v>
          </cell>
          <cell r="AC3616">
            <v>552690</v>
          </cell>
          <cell r="AD3616">
            <v>512</v>
          </cell>
          <cell r="AE3616" t="str">
            <v>Specialty Contract</v>
          </cell>
          <cell r="AF3616" t="str">
            <v>Electric, Gas &amp; Water Utilities</v>
          </cell>
        </row>
        <row r="3617">
          <cell r="T3617">
            <v>545074121</v>
          </cell>
          <cell r="U3617" t="str">
            <v>American Bridge Company</v>
          </cell>
          <cell r="V3617">
            <v>679</v>
          </cell>
          <cell r="W3617" t="str">
            <v>American Bridge Holding Company</v>
          </cell>
          <cell r="X3617" t="str">
            <v>Existing Principal</v>
          </cell>
          <cell r="Y3617" t="str">
            <v>Score It</v>
          </cell>
          <cell r="Z3617" t="str">
            <v>CONSTRUCTION</v>
          </cell>
          <cell r="AA3617" t="str">
            <v>United States</v>
          </cell>
          <cell r="AB3617">
            <v>679</v>
          </cell>
          <cell r="AD3617">
            <v>679</v>
          </cell>
          <cell r="AE3617" t="str">
            <v>Specialty Contract</v>
          </cell>
          <cell r="AF3617" t="str">
            <v>Engineering &amp; Construction</v>
          </cell>
        </row>
        <row r="3618">
          <cell r="T3618">
            <v>966407012</v>
          </cell>
          <cell r="U3618" t="str">
            <v>Pennsylvania General Energy Corp</v>
          </cell>
          <cell r="V3618">
            <v>15250</v>
          </cell>
          <cell r="W3618" t="str">
            <v>Pennsylvania General Energy Corp</v>
          </cell>
          <cell r="X3618" t="str">
            <v>Existing Principal</v>
          </cell>
          <cell r="Y3618" t="str">
            <v>Score It</v>
          </cell>
          <cell r="Z3618" t="str">
            <v>OIL, GAS &amp; COAL EXPL/PROD</v>
          </cell>
          <cell r="AA3618" t="str">
            <v>United States</v>
          </cell>
          <cell r="AB3618">
            <v>15250</v>
          </cell>
          <cell r="AC3618" t="str">
            <v>None - Private</v>
          </cell>
          <cell r="AD3618">
            <v>15250</v>
          </cell>
          <cell r="AE3618" t="str">
            <v>Core Commercial</v>
          </cell>
          <cell r="AF3618" t="str">
            <v>Oil, Gas &amp; Coal Expl/Prod</v>
          </cell>
        </row>
        <row r="3619">
          <cell r="T3619">
            <v>425063321</v>
          </cell>
          <cell r="U3619" t="str">
            <v>Basin Electric Power Cooperative</v>
          </cell>
          <cell r="V3619">
            <v>17790</v>
          </cell>
          <cell r="W3619" t="str">
            <v>Basin Electric Power Cooperative</v>
          </cell>
          <cell r="X3619" t="str">
            <v>Existing Principal</v>
          </cell>
          <cell r="Y3619" t="str">
            <v>Score It</v>
          </cell>
          <cell r="Z3619" t="str">
            <v>UTILITIES, ELECTRIC</v>
          </cell>
          <cell r="AA3619" t="str">
            <v>United States</v>
          </cell>
          <cell r="AB3619">
            <v>17790</v>
          </cell>
          <cell r="AC3619" t="str">
            <v>None - Private</v>
          </cell>
          <cell r="AD3619">
            <v>17790</v>
          </cell>
          <cell r="AE3619" t="str">
            <v>Core Commercial</v>
          </cell>
          <cell r="AF3619" t="str">
            <v>Electric, Gas &amp; Water Utilities</v>
          </cell>
        </row>
        <row r="3620">
          <cell r="T3620">
            <v>305059921</v>
          </cell>
          <cell r="U3620" t="str">
            <v>Pilot Travel Centers, LLC</v>
          </cell>
          <cell r="V3620">
            <v>21427</v>
          </cell>
          <cell r="W3620" t="str">
            <v>Pilot Travel Centers LLC</v>
          </cell>
          <cell r="X3620" t="str">
            <v>Existing Principal</v>
          </cell>
          <cell r="Y3620" t="str">
            <v>Score It</v>
          </cell>
          <cell r="Z3620" t="str">
            <v>TRANSPORTATION</v>
          </cell>
          <cell r="AA3620" t="str">
            <v>United States</v>
          </cell>
          <cell r="AB3620">
            <v>21427</v>
          </cell>
          <cell r="AC3620" t="str">
            <v>None - Private</v>
          </cell>
          <cell r="AD3620">
            <v>21427</v>
          </cell>
          <cell r="AE3620" t="str">
            <v>Core Commercial</v>
          </cell>
          <cell r="AF3620" t="str">
            <v>Rail, Trucking &amp; Transport Services</v>
          </cell>
        </row>
        <row r="3621">
          <cell r="T3621">
            <v>966409212</v>
          </cell>
          <cell r="U3621" t="str">
            <v>Northwest Dairy Association &amp; Subsidiary</v>
          </cell>
          <cell r="V3621">
            <v>21431</v>
          </cell>
          <cell r="W3621" t="str">
            <v>Northwest Dairy Association &amp; Subsidiary</v>
          </cell>
          <cell r="X3621" t="str">
            <v>Existing Principal</v>
          </cell>
          <cell r="Y3621" t="str">
            <v>Score It</v>
          </cell>
          <cell r="Z3621" t="str">
            <v>FOOD &amp; BEVERAGE</v>
          </cell>
          <cell r="AA3621" t="str">
            <v>United States</v>
          </cell>
          <cell r="AB3621">
            <v>21431</v>
          </cell>
          <cell r="AC3621" t="str">
            <v>None - Private</v>
          </cell>
          <cell r="AD3621">
            <v>21431</v>
          </cell>
          <cell r="AE3621" t="str">
            <v>Core Commercial</v>
          </cell>
          <cell r="AF3621" t="str">
            <v>Food Processing &amp; Distribution</v>
          </cell>
        </row>
        <row r="3622">
          <cell r="T3622">
            <v>865063721</v>
          </cell>
          <cell r="U3622" t="str">
            <v>GEORGE E WARREN LLC</v>
          </cell>
          <cell r="V3622">
            <v>24225</v>
          </cell>
          <cell r="W3622" t="str">
            <v>GEORGE E WARREN LLC</v>
          </cell>
          <cell r="X3622" t="str">
            <v>Existing Principal</v>
          </cell>
          <cell r="Y3622" t="str">
            <v>Score It</v>
          </cell>
          <cell r="Z3622" t="str">
            <v>UTILITIES, GAS</v>
          </cell>
          <cell r="AA3622" t="str">
            <v>United States</v>
          </cell>
          <cell r="AB3622">
            <v>24225</v>
          </cell>
          <cell r="AC3622" t="str">
            <v>None - Private</v>
          </cell>
          <cell r="AD3622">
            <v>24225</v>
          </cell>
          <cell r="AE3622" t="str">
            <v>Core Commercial</v>
          </cell>
          <cell r="AF3622" t="str">
            <v>Electric, Gas &amp; Water Utilities</v>
          </cell>
        </row>
        <row r="3623">
          <cell r="T3623">
            <v>685061021</v>
          </cell>
          <cell r="U3623" t="str">
            <v>Alex Lee, Inc.</v>
          </cell>
          <cell r="V3623">
            <v>24505</v>
          </cell>
          <cell r="W3623" t="str">
            <v>Alex Lee, Inc.</v>
          </cell>
          <cell r="X3623" t="str">
            <v>Existing Principal</v>
          </cell>
          <cell r="Y3623" t="str">
            <v>Score It</v>
          </cell>
          <cell r="Z3623" t="str">
            <v>FOOD &amp; BEVERAGE RETL/WHSL</v>
          </cell>
          <cell r="AA3623" t="str">
            <v>United States</v>
          </cell>
          <cell r="AB3623">
            <v>24505</v>
          </cell>
          <cell r="AC3623" t="str">
            <v>None - Private</v>
          </cell>
          <cell r="AD3623">
            <v>24505</v>
          </cell>
          <cell r="AE3623" t="str">
            <v>Core Commercial</v>
          </cell>
          <cell r="AF3623" t="str">
            <v>Beverage Industry</v>
          </cell>
        </row>
        <row r="3624">
          <cell r="T3624">
            <v>195064821</v>
          </cell>
          <cell r="U3624" t="str">
            <v>Savage Companies</v>
          </cell>
          <cell r="V3624">
            <v>31375</v>
          </cell>
          <cell r="W3624" t="str">
            <v>Savage Companies</v>
          </cell>
          <cell r="X3624" t="str">
            <v>Existing Principal</v>
          </cell>
          <cell r="Y3624" t="str">
            <v>Score It</v>
          </cell>
          <cell r="Z3624" t="str">
            <v>TRUCKING</v>
          </cell>
          <cell r="AA3624" t="str">
            <v>United States</v>
          </cell>
          <cell r="AB3624">
            <v>31375</v>
          </cell>
          <cell r="AC3624" t="str">
            <v>None - Private</v>
          </cell>
          <cell r="AD3624">
            <v>31375</v>
          </cell>
          <cell r="AE3624" t="str">
            <v>Core Commercial</v>
          </cell>
          <cell r="AF3624" t="str">
            <v>Rail, Trucking &amp; Transport Services</v>
          </cell>
        </row>
        <row r="3625">
          <cell r="T3625">
            <v>845063721</v>
          </cell>
          <cell r="U3625" t="str">
            <v>Lehigh Valley Health Network, Pocono Medical Center, Family Care Center, VNA Hospice &amp; West End Comm</v>
          </cell>
          <cell r="V3625">
            <v>31381</v>
          </cell>
          <cell r="W3625" t="str">
            <v>Lehigh Valley Health Network</v>
          </cell>
          <cell r="X3625" t="str">
            <v>Existing Principal</v>
          </cell>
          <cell r="Y3625" t="str">
            <v>Score It</v>
          </cell>
          <cell r="Z3625" t="str">
            <v>MEDICAL SERVICES</v>
          </cell>
          <cell r="AA3625" t="str">
            <v>United States</v>
          </cell>
          <cell r="AB3625">
            <v>31381</v>
          </cell>
          <cell r="AC3625" t="str">
            <v>None - Private</v>
          </cell>
          <cell r="AD3625">
            <v>31381</v>
          </cell>
          <cell r="AE3625" t="str">
            <v>Core Commercial</v>
          </cell>
          <cell r="AF3625" t="str">
            <v>Hospital &amp; Medical Services</v>
          </cell>
        </row>
        <row r="3626">
          <cell r="T3626">
            <v>155055821</v>
          </cell>
          <cell r="U3626" t="str">
            <v>Regions Hospital</v>
          </cell>
          <cell r="V3626">
            <v>31426</v>
          </cell>
          <cell r="W3626" t="str">
            <v>Regions Hospital</v>
          </cell>
          <cell r="X3626" t="str">
            <v>Existing Principal</v>
          </cell>
          <cell r="Y3626" t="str">
            <v>Score It</v>
          </cell>
          <cell r="Z3626" t="str">
            <v>MEDICAL SERVICES</v>
          </cell>
          <cell r="AA3626" t="str">
            <v>United States</v>
          </cell>
          <cell r="AB3626">
            <v>31426</v>
          </cell>
          <cell r="AC3626" t="str">
            <v>None - Private</v>
          </cell>
          <cell r="AD3626">
            <v>31426</v>
          </cell>
          <cell r="AE3626" t="str">
            <v>Core Commercial</v>
          </cell>
          <cell r="AF3626" t="str">
            <v>Hospital &amp; Medical Services</v>
          </cell>
        </row>
        <row r="3627">
          <cell r="T3627">
            <v>625055021</v>
          </cell>
          <cell r="U3627" t="str">
            <v>Mewbourne Holdings, Inc.</v>
          </cell>
          <cell r="V3627">
            <v>31437</v>
          </cell>
          <cell r="W3627" t="str">
            <v>Mewbourne Holdings, Inc.</v>
          </cell>
          <cell r="X3627" t="str">
            <v>Existing Principal</v>
          </cell>
          <cell r="Y3627" t="str">
            <v>Score It</v>
          </cell>
          <cell r="Z3627" t="str">
            <v>OIL, GAS &amp; COAL EXPL/PROD</v>
          </cell>
          <cell r="AA3627" t="str">
            <v>United States</v>
          </cell>
          <cell r="AB3627">
            <v>31437</v>
          </cell>
          <cell r="AC3627" t="str">
            <v>None - Private</v>
          </cell>
          <cell r="AD3627">
            <v>31437</v>
          </cell>
          <cell r="AE3627" t="str">
            <v>Core Commercial</v>
          </cell>
          <cell r="AF3627" t="str">
            <v>Oil, Gas &amp; Coal Expl/Prod</v>
          </cell>
        </row>
        <row r="3628">
          <cell r="T3628">
            <v>725058621</v>
          </cell>
          <cell r="U3628" t="str">
            <v>Drees Company</v>
          </cell>
          <cell r="V3628">
            <v>31704</v>
          </cell>
          <cell r="W3628" t="str">
            <v>Drees Company</v>
          </cell>
          <cell r="X3628" t="str">
            <v>Existing Principal</v>
          </cell>
          <cell r="Y3628" t="str">
            <v>Score It</v>
          </cell>
          <cell r="Z3628" t="str">
            <v>CONSTRUCTION</v>
          </cell>
          <cell r="AA3628" t="str">
            <v>United States</v>
          </cell>
          <cell r="AB3628">
            <v>31704</v>
          </cell>
          <cell r="AC3628" t="str">
            <v>None - Private</v>
          </cell>
          <cell r="AD3628">
            <v>31704</v>
          </cell>
          <cell r="AE3628" t="str">
            <v>Specialty Contract</v>
          </cell>
          <cell r="AF3628" t="str">
            <v>Engineering &amp; Construction</v>
          </cell>
        </row>
        <row r="3629">
          <cell r="T3629">
            <v>589295832</v>
          </cell>
          <cell r="U3629" t="str">
            <v>Grandland Group</v>
          </cell>
          <cell r="V3629">
            <v>32530</v>
          </cell>
          <cell r="W3629" t="str">
            <v>Permasteelisa SpA</v>
          </cell>
          <cell r="X3629" t="str">
            <v>Existing Principal</v>
          </cell>
          <cell r="Y3629" t="str">
            <v>Score It</v>
          </cell>
          <cell r="Z3629" t="str">
            <v>CONSTRUCTION MATERIALS</v>
          </cell>
          <cell r="AA3629" t="str">
            <v>China</v>
          </cell>
          <cell r="AB3629">
            <v>32530</v>
          </cell>
          <cell r="AC3629" t="str">
            <v>G11079</v>
          </cell>
          <cell r="AD3629">
            <v>32530</v>
          </cell>
          <cell r="AE3629" t="str">
            <v>Specialty Contract</v>
          </cell>
          <cell r="AF3629" t="str">
            <v>Building Materials</v>
          </cell>
        </row>
        <row r="3630">
          <cell r="T3630">
            <v>91665242</v>
          </cell>
          <cell r="U3630" t="str">
            <v>Shenzhen Grandland Group Co. Ltd</v>
          </cell>
          <cell r="V3630">
            <v>32530</v>
          </cell>
          <cell r="W3630" t="str">
            <v>Permasteelisa SpA</v>
          </cell>
          <cell r="X3630" t="str">
            <v>Existing Principal</v>
          </cell>
          <cell r="Y3630" t="str">
            <v>Score It</v>
          </cell>
          <cell r="Z3630" t="str">
            <v>CONSTRUCTION MATERIALS</v>
          </cell>
          <cell r="AA3630" t="str">
            <v>China</v>
          </cell>
          <cell r="AB3630">
            <v>32530</v>
          </cell>
          <cell r="AC3630" t="str">
            <v>G11079</v>
          </cell>
          <cell r="AD3630">
            <v>32530</v>
          </cell>
          <cell r="AE3630" t="str">
            <v>Specialty Contract</v>
          </cell>
          <cell r="AF3630" t="str">
            <v>Building Materials</v>
          </cell>
        </row>
        <row r="3631">
          <cell r="T3631">
            <v>461170300</v>
          </cell>
          <cell r="U3631" t="str">
            <v>Permasteelisa North America Corp.</v>
          </cell>
          <cell r="V3631">
            <v>32530</v>
          </cell>
          <cell r="W3631" t="str">
            <v>Permasteelisa SpA</v>
          </cell>
          <cell r="X3631" t="str">
            <v>Existing Principal</v>
          </cell>
          <cell r="Y3631" t="str">
            <v>Score It</v>
          </cell>
          <cell r="Z3631" t="str">
            <v>CONSTRUCTION MATERIALS</v>
          </cell>
          <cell r="AA3631" t="str">
            <v>United States</v>
          </cell>
          <cell r="AB3631">
            <v>32530</v>
          </cell>
          <cell r="AC3631" t="str">
            <v>G11079</v>
          </cell>
          <cell r="AD3631">
            <v>32530</v>
          </cell>
          <cell r="AE3631" t="str">
            <v>Specialty Contract</v>
          </cell>
          <cell r="AF3631" t="str">
            <v>Building Materials</v>
          </cell>
        </row>
        <row r="3632">
          <cell r="T3632">
            <v>355034821</v>
          </cell>
          <cell r="U3632" t="str">
            <v>B. Braun Melsungen AG</v>
          </cell>
          <cell r="V3632">
            <v>32534</v>
          </cell>
          <cell r="W3632" t="str">
            <v>B. Braun Melsungen AG</v>
          </cell>
          <cell r="X3632" t="str">
            <v>Existing Principal</v>
          </cell>
          <cell r="Y3632" t="str">
            <v>Score It</v>
          </cell>
          <cell r="Z3632" t="str">
            <v>MEDICAL EQUIPMENT</v>
          </cell>
          <cell r="AA3632" t="str">
            <v>Germany</v>
          </cell>
          <cell r="AB3632">
            <v>32534</v>
          </cell>
          <cell r="AC3632" t="str">
            <v>None - Private</v>
          </cell>
          <cell r="AD3632">
            <v>32534</v>
          </cell>
          <cell r="AE3632" t="str">
            <v>Core Commercial</v>
          </cell>
          <cell r="AF3632" t="str">
            <v>Machinery &amp; Industrial</v>
          </cell>
        </row>
        <row r="3633">
          <cell r="T3633">
            <v>925076321</v>
          </cell>
          <cell r="U3633" t="str">
            <v>CNO (Construtora Norberto Odebrecht S.A.)</v>
          </cell>
          <cell r="V3633">
            <v>32570</v>
          </cell>
          <cell r="W3633" t="str">
            <v>Odebrecht S.A.</v>
          </cell>
          <cell r="X3633" t="str">
            <v>Existing Principal</v>
          </cell>
          <cell r="Y3633" t="str">
            <v>Score It</v>
          </cell>
          <cell r="Z3633" t="str">
            <v>CONSTRUCTION</v>
          </cell>
          <cell r="AA3633" t="str">
            <v>Brazil</v>
          </cell>
          <cell r="AB3633">
            <v>32570</v>
          </cell>
          <cell r="AD3633">
            <v>32570</v>
          </cell>
          <cell r="AE3633" t="str">
            <v>Specialty Contract</v>
          </cell>
          <cell r="AF3633" t="str">
            <v>Engineering &amp; Construction</v>
          </cell>
        </row>
        <row r="3634">
          <cell r="T3634">
            <v>25279921</v>
          </cell>
          <cell r="U3634" t="str">
            <v>OCI (Odebrecht Construction, Inc.)</v>
          </cell>
          <cell r="V3634">
            <v>32570</v>
          </cell>
          <cell r="W3634" t="str">
            <v>Odebrecht S.A.</v>
          </cell>
          <cell r="X3634" t="str">
            <v>Existing Principal</v>
          </cell>
          <cell r="Y3634" t="str">
            <v>Score It</v>
          </cell>
          <cell r="Z3634" t="str">
            <v>CONSTRUCTION</v>
          </cell>
          <cell r="AA3634" t="str">
            <v>Brazil</v>
          </cell>
          <cell r="AB3634">
            <v>32570</v>
          </cell>
          <cell r="AD3634">
            <v>32570</v>
          </cell>
          <cell r="AE3634" t="str">
            <v>Specialty Contract</v>
          </cell>
          <cell r="AF3634" t="str">
            <v>Engineering &amp; Construction</v>
          </cell>
        </row>
        <row r="3635">
          <cell r="T3635">
            <v>525059021</v>
          </cell>
          <cell r="U3635" t="str">
            <v>Odebrecht S.A.</v>
          </cell>
          <cell r="V3635">
            <v>32570</v>
          </cell>
          <cell r="W3635" t="str">
            <v>Odebrecht S.A.</v>
          </cell>
          <cell r="X3635" t="str">
            <v>Existing Principal</v>
          </cell>
          <cell r="Y3635" t="str">
            <v>Score It</v>
          </cell>
          <cell r="Z3635" t="str">
            <v>CONSTRUCTION</v>
          </cell>
          <cell r="AA3635" t="str">
            <v>Brazil</v>
          </cell>
          <cell r="AB3635">
            <v>32570</v>
          </cell>
          <cell r="AD3635">
            <v>32570</v>
          </cell>
          <cell r="AE3635" t="str">
            <v>Specialty Contract</v>
          </cell>
          <cell r="AF3635" t="str">
            <v>Engineering &amp; Construction</v>
          </cell>
        </row>
        <row r="3636">
          <cell r="T3636">
            <v>255382021</v>
          </cell>
          <cell r="U3636" t="str">
            <v>Lane Industries Incorporated</v>
          </cell>
          <cell r="V3636">
            <v>32595</v>
          </cell>
          <cell r="W3636" t="str">
            <v>Salini Impregilo SpA</v>
          </cell>
          <cell r="X3636" t="str">
            <v>Existing Principal</v>
          </cell>
          <cell r="Y3636" t="str">
            <v>Score It</v>
          </cell>
          <cell r="Z3636" t="str">
            <v>CONSTRUCTION</v>
          </cell>
          <cell r="AA3636" t="str">
            <v>Italy</v>
          </cell>
          <cell r="AB3636">
            <v>32595</v>
          </cell>
          <cell r="AC3636" t="str">
            <v>G19207</v>
          </cell>
          <cell r="AD3636">
            <v>32595</v>
          </cell>
          <cell r="AE3636" t="str">
            <v>Specialty Contract</v>
          </cell>
          <cell r="AF3636" t="str">
            <v>Engineering &amp; Construction</v>
          </cell>
        </row>
        <row r="3637">
          <cell r="T3637">
            <v>875059821</v>
          </cell>
          <cell r="U3637" t="str">
            <v>Blue Cross Blue Shield of Tennessee, Inc.</v>
          </cell>
          <cell r="V3637">
            <v>40571</v>
          </cell>
          <cell r="W3637" t="str">
            <v>Blue Cross Blue Shield of Tennessee, Inc.</v>
          </cell>
          <cell r="X3637" t="str">
            <v>Existing Principal</v>
          </cell>
          <cell r="Y3637" t="str">
            <v>Score It</v>
          </cell>
          <cell r="Z3637" t="str">
            <v>INSURANCE - PROP/CAS/HEALTH</v>
          </cell>
          <cell r="AA3637" t="str">
            <v>United States</v>
          </cell>
          <cell r="AB3637">
            <v>40571</v>
          </cell>
          <cell r="AC3637" t="str">
            <v>None - Private</v>
          </cell>
          <cell r="AD3637">
            <v>40571</v>
          </cell>
          <cell r="AE3637" t="str">
            <v>Core Commercial</v>
          </cell>
          <cell r="AF3637" t="str">
            <v>Insurance &amp; Financial Services</v>
          </cell>
        </row>
        <row r="3638">
          <cell r="T3638">
            <v>485183721</v>
          </cell>
          <cell r="U3638" t="str">
            <v>Philadelphia College of Osteopathic Medicine</v>
          </cell>
          <cell r="V3638">
            <v>43412</v>
          </cell>
          <cell r="W3638" t="str">
            <v>Philadelphia College of Osteopathic Medicine</v>
          </cell>
          <cell r="X3638" t="str">
            <v>Existing Principal</v>
          </cell>
          <cell r="Y3638" t="str">
            <v>Score It</v>
          </cell>
          <cell r="Z3638" t="str">
            <v>CONSUMER SERVICES</v>
          </cell>
          <cell r="AA3638" t="str">
            <v>United States</v>
          </cell>
          <cell r="AB3638">
            <v>43412</v>
          </cell>
          <cell r="AC3638" t="str">
            <v>None - Private</v>
          </cell>
          <cell r="AD3638">
            <v>43412</v>
          </cell>
          <cell r="AE3638" t="str">
            <v>Core Commercial</v>
          </cell>
          <cell r="AF3638" t="str">
            <v>Retail</v>
          </cell>
        </row>
        <row r="3639">
          <cell r="T3639">
            <v>735193221</v>
          </cell>
          <cell r="U3639" t="str">
            <v>Gates Corporation</v>
          </cell>
          <cell r="V3639">
            <v>45580</v>
          </cell>
          <cell r="W3639" t="str">
            <v>Tomkins Ltd</v>
          </cell>
          <cell r="X3639" t="str">
            <v>Existing Principal</v>
          </cell>
          <cell r="Y3639" t="str">
            <v>Score It</v>
          </cell>
          <cell r="Z3639" t="str">
            <v>AUTOMOTIVE</v>
          </cell>
          <cell r="AA3639" t="str">
            <v>United States</v>
          </cell>
          <cell r="AB3639">
            <v>45580</v>
          </cell>
          <cell r="AC3639" t="str">
            <v>None - Private</v>
          </cell>
          <cell r="AD3639">
            <v>45580</v>
          </cell>
          <cell r="AE3639" t="str">
            <v>Core Commercial</v>
          </cell>
          <cell r="AF3639" t="str">
            <v>Automotive / Auto Parts MFG</v>
          </cell>
        </row>
        <row r="3640">
          <cell r="T3640">
            <v>966417312</v>
          </cell>
          <cell r="U3640" t="str">
            <v>Tomkins Ltd</v>
          </cell>
          <cell r="V3640">
            <v>45580</v>
          </cell>
          <cell r="W3640" t="str">
            <v>Tomkins Ltd</v>
          </cell>
          <cell r="X3640" t="str">
            <v>Existing Principal</v>
          </cell>
          <cell r="Y3640" t="str">
            <v>Score It</v>
          </cell>
          <cell r="Z3640" t="str">
            <v>AUTOMOTIVE</v>
          </cell>
          <cell r="AA3640" t="str">
            <v>United States</v>
          </cell>
          <cell r="AB3640">
            <v>45580</v>
          </cell>
          <cell r="AC3640" t="str">
            <v>None - Private</v>
          </cell>
          <cell r="AD3640">
            <v>45580</v>
          </cell>
          <cell r="AE3640" t="str">
            <v>Core Commercial</v>
          </cell>
          <cell r="AF3640" t="str">
            <v>Automotive / Auto Parts MFG</v>
          </cell>
        </row>
        <row r="3641">
          <cell r="T3641">
            <v>585342221</v>
          </cell>
          <cell r="U3641" t="str">
            <v>Cowles Company</v>
          </cell>
          <cell r="V3641">
            <v>50992</v>
          </cell>
          <cell r="W3641" t="str">
            <v>Cowles Company</v>
          </cell>
          <cell r="X3641" t="str">
            <v>Existing Principal</v>
          </cell>
          <cell r="Y3641" t="str">
            <v>Score It</v>
          </cell>
          <cell r="Z3641" t="str">
            <v>PUBLISHING</v>
          </cell>
          <cell r="AA3641" t="str">
            <v>United States</v>
          </cell>
          <cell r="AB3641">
            <v>50992</v>
          </cell>
          <cell r="AC3641" t="str">
            <v>None - Private</v>
          </cell>
          <cell r="AD3641">
            <v>50992</v>
          </cell>
          <cell r="AE3641" t="str">
            <v>Core Commercial</v>
          </cell>
          <cell r="AF3641" t="str">
            <v>Publishing</v>
          </cell>
        </row>
        <row r="3642">
          <cell r="T3642">
            <v>966419812</v>
          </cell>
          <cell r="U3642" t="str">
            <v>Providence St. Joseph Health</v>
          </cell>
          <cell r="V3642">
            <v>51204</v>
          </cell>
          <cell r="W3642" t="str">
            <v>Providence St. Joseph Health</v>
          </cell>
          <cell r="X3642" t="str">
            <v>Existing Principal</v>
          </cell>
          <cell r="Y3642" t="str">
            <v>Score It</v>
          </cell>
          <cell r="Z3642" t="str">
            <v>MEDICAL SERVICES</v>
          </cell>
          <cell r="AA3642" t="str">
            <v>United States</v>
          </cell>
          <cell r="AB3642">
            <v>51204</v>
          </cell>
          <cell r="AC3642" t="str">
            <v>None - Private</v>
          </cell>
          <cell r="AD3642">
            <v>51204</v>
          </cell>
          <cell r="AE3642" t="str">
            <v>Core Commercial</v>
          </cell>
          <cell r="AF3642" t="str">
            <v>Hospital &amp; Medical Services</v>
          </cell>
        </row>
        <row r="3643">
          <cell r="T3643">
            <v>175205521</v>
          </cell>
          <cell r="U3643" t="str">
            <v>The Diocese of Trenton</v>
          </cell>
          <cell r="V3643">
            <v>52204</v>
          </cell>
          <cell r="W3643" t="str">
            <v>The Diocese of Trenton</v>
          </cell>
          <cell r="X3643" t="str">
            <v>Existing Principal</v>
          </cell>
          <cell r="Y3643" t="str">
            <v>Score It</v>
          </cell>
          <cell r="Z3643" t="str">
            <v>UNASSIGNED</v>
          </cell>
          <cell r="AA3643" t="str">
            <v>United States</v>
          </cell>
          <cell r="AB3643">
            <v>52204</v>
          </cell>
          <cell r="AC3643" t="str">
            <v>None - Private</v>
          </cell>
          <cell r="AD3643">
            <v>52204</v>
          </cell>
          <cell r="AE3643" t="str">
            <v>Core Commercial</v>
          </cell>
          <cell r="AF3643" t="str">
            <v>Unassigned</v>
          </cell>
        </row>
        <row r="3644">
          <cell r="T3644">
            <v>725217221</v>
          </cell>
          <cell r="U3644" t="str">
            <v>Lifetouch Inc</v>
          </cell>
          <cell r="V3644">
            <v>55853</v>
          </cell>
          <cell r="W3644" t="str">
            <v>Lifetouch Inc</v>
          </cell>
          <cell r="X3644" t="str">
            <v>Existing Principal</v>
          </cell>
          <cell r="Y3644" t="str">
            <v>Score It</v>
          </cell>
          <cell r="Z3644" t="str">
            <v>CONSTRUCTION MATERIALS</v>
          </cell>
          <cell r="AA3644" t="str">
            <v>United States</v>
          </cell>
          <cell r="AB3644">
            <v>55853</v>
          </cell>
          <cell r="AC3644" t="str">
            <v>None - Private</v>
          </cell>
          <cell r="AD3644">
            <v>55853</v>
          </cell>
          <cell r="AE3644" t="str">
            <v>Core Commercial</v>
          </cell>
          <cell r="AF3644" t="str">
            <v>Building Materials</v>
          </cell>
        </row>
        <row r="3645">
          <cell r="T3645">
            <v>661175300</v>
          </cell>
          <cell r="U3645" t="str">
            <v>GeoVera Holdings, Inc.</v>
          </cell>
          <cell r="V3645">
            <v>65090</v>
          </cell>
          <cell r="W3645" t="str">
            <v>GeoVera Holdings, Inc.</v>
          </cell>
          <cell r="X3645" t="str">
            <v>Existing Principal</v>
          </cell>
          <cell r="Y3645" t="str">
            <v>Score It</v>
          </cell>
          <cell r="Z3645" t="str">
            <v>INSURANCE - PROP/CAS/HEALTH</v>
          </cell>
          <cell r="AA3645" t="str">
            <v>United States</v>
          </cell>
          <cell r="AB3645">
            <v>65090</v>
          </cell>
          <cell r="AC3645" t="str">
            <v>None - Private</v>
          </cell>
          <cell r="AD3645">
            <v>65090</v>
          </cell>
          <cell r="AE3645" t="str">
            <v>Core Commercial</v>
          </cell>
          <cell r="AF3645" t="str">
            <v>Insurance &amp; Financial Services</v>
          </cell>
        </row>
        <row r="3646">
          <cell r="T3646">
            <v>966424112</v>
          </cell>
          <cell r="U3646" t="str">
            <v>The Cross Country Group "Full Collateral"</v>
          </cell>
          <cell r="V3646">
            <v>65403</v>
          </cell>
          <cell r="W3646" t="str">
            <v>The Cross Country Group "Full Collateral"</v>
          </cell>
          <cell r="X3646" t="str">
            <v>Existing Principal</v>
          </cell>
          <cell r="Y3646" t="str">
            <v>Score It</v>
          </cell>
          <cell r="Z3646" t="str">
            <v>BUSINESS SERVICES</v>
          </cell>
          <cell r="AA3646" t="str">
            <v>United States</v>
          </cell>
          <cell r="AB3646">
            <v>65403</v>
          </cell>
          <cell r="AC3646" t="str">
            <v>None - Private</v>
          </cell>
          <cell r="AD3646">
            <v>65403</v>
          </cell>
          <cell r="AE3646" t="str">
            <v>Core Commercial</v>
          </cell>
          <cell r="AF3646" t="str">
            <v>Business Services</v>
          </cell>
        </row>
        <row r="3647">
          <cell r="T3647">
            <v>769171832</v>
          </cell>
          <cell r="U3647" t="str">
            <v>Janin Atlas</v>
          </cell>
          <cell r="V3647">
            <v>68281</v>
          </cell>
          <cell r="W3647" t="str">
            <v>Vinci S.A</v>
          </cell>
          <cell r="X3647" t="str">
            <v>Existing Principal</v>
          </cell>
          <cell r="Y3647" t="str">
            <v>Score It</v>
          </cell>
          <cell r="Z3647" t="str">
            <v>CONSTRUCTION</v>
          </cell>
          <cell r="AA3647" t="str">
            <v>Canada</v>
          </cell>
          <cell r="AB3647">
            <v>68281</v>
          </cell>
          <cell r="AC3647" t="str">
            <v>G11504</v>
          </cell>
          <cell r="AD3647">
            <v>68281</v>
          </cell>
          <cell r="AE3647" t="str">
            <v>Specialty Contract</v>
          </cell>
          <cell r="AF3647" t="str">
            <v>Engineering &amp; Construction</v>
          </cell>
        </row>
        <row r="3648">
          <cell r="T3648">
            <v>875317421</v>
          </cell>
          <cell r="U3648" t="str">
            <v>Vinci Construction Grands Projets</v>
          </cell>
          <cell r="V3648">
            <v>68281</v>
          </cell>
          <cell r="W3648" t="str">
            <v>Vinci S.A</v>
          </cell>
          <cell r="X3648" t="str">
            <v>Existing Principal</v>
          </cell>
          <cell r="Y3648" t="str">
            <v>Score It</v>
          </cell>
          <cell r="Z3648" t="str">
            <v>CONSTRUCTION</v>
          </cell>
          <cell r="AA3648" t="str">
            <v>France</v>
          </cell>
          <cell r="AB3648">
            <v>68281</v>
          </cell>
          <cell r="AC3648" t="str">
            <v>G11504</v>
          </cell>
          <cell r="AD3648">
            <v>68281</v>
          </cell>
          <cell r="AE3648" t="str">
            <v>Specialty Contract</v>
          </cell>
          <cell r="AF3648" t="str">
            <v>Engineering &amp; Construction</v>
          </cell>
        </row>
        <row r="3649">
          <cell r="T3649">
            <v>102057042</v>
          </cell>
          <cell r="U3649" t="str">
            <v>Sociedad Mexicana de Construccion de Edificios SMCE, S.A. de C.V.</v>
          </cell>
          <cell r="V3649">
            <v>206936</v>
          </cell>
          <cell r="W3649" t="str">
            <v>Vinci Construction International Network SAS</v>
          </cell>
          <cell r="X3649" t="str">
            <v>Existing Principal</v>
          </cell>
          <cell r="Y3649" t="str">
            <v>Score It</v>
          </cell>
          <cell r="Z3649" t="str">
            <v>CONSTRUCTION</v>
          </cell>
          <cell r="AA3649" t="str">
            <v>France</v>
          </cell>
          <cell r="AB3649">
            <v>68281</v>
          </cell>
          <cell r="AC3649" t="str">
            <v>G11504</v>
          </cell>
          <cell r="AD3649">
            <v>68281</v>
          </cell>
          <cell r="AE3649" t="str">
            <v>Specialty Contract</v>
          </cell>
          <cell r="AF3649" t="str">
            <v>Engineering &amp; Construction</v>
          </cell>
        </row>
        <row r="3650">
          <cell r="T3650">
            <v>615280721</v>
          </cell>
          <cell r="U3650" t="str">
            <v>Trevi Icos Corporation</v>
          </cell>
          <cell r="V3650">
            <v>73189</v>
          </cell>
          <cell r="W3650" t="str">
            <v>Trevi Group</v>
          </cell>
          <cell r="X3650" t="str">
            <v>Existing Principal</v>
          </cell>
          <cell r="Y3650" t="str">
            <v>Score It</v>
          </cell>
          <cell r="Z3650" t="str">
            <v>BUSINESS SERVICES</v>
          </cell>
          <cell r="AA3650" t="str">
            <v>Italy</v>
          </cell>
          <cell r="AB3650">
            <v>73189</v>
          </cell>
          <cell r="AC3650" t="str">
            <v>W24404</v>
          </cell>
          <cell r="AD3650">
            <v>73189</v>
          </cell>
          <cell r="AE3650" t="str">
            <v>Specialty Contract</v>
          </cell>
          <cell r="AF3650" t="str">
            <v>Oil, Gas &amp; Coal Expl/Prod</v>
          </cell>
        </row>
        <row r="3651">
          <cell r="T3651">
            <v>445263521</v>
          </cell>
          <cell r="U3651" t="str">
            <v>Guest Services, Inc.</v>
          </cell>
          <cell r="V3651">
            <v>75111</v>
          </cell>
          <cell r="W3651" t="str">
            <v>Guest Services, Inc.</v>
          </cell>
          <cell r="X3651" t="str">
            <v>Existing Principal</v>
          </cell>
          <cell r="Y3651" t="str">
            <v>Score It</v>
          </cell>
          <cell r="Z3651" t="str">
            <v>BUSINESS SERVICES</v>
          </cell>
          <cell r="AA3651" t="str">
            <v>United States</v>
          </cell>
          <cell r="AB3651">
            <v>75111</v>
          </cell>
          <cell r="AC3651" t="str">
            <v>None - Private</v>
          </cell>
          <cell r="AD3651">
            <v>75111</v>
          </cell>
          <cell r="AE3651" t="str">
            <v>Core Commercial</v>
          </cell>
          <cell r="AF3651" t="str">
            <v>Business Services</v>
          </cell>
        </row>
        <row r="3652">
          <cell r="T3652">
            <v>915266921</v>
          </cell>
          <cell r="U3652" t="str">
            <v>Commonwealth Foreign Exchange, Inc.</v>
          </cell>
          <cell r="V3652">
            <v>77345</v>
          </cell>
          <cell r="W3652" t="str">
            <v>Commonwealth Foreign Exchange, Inc.</v>
          </cell>
          <cell r="X3652" t="str">
            <v>Existing Principal</v>
          </cell>
          <cell r="Y3652" t="str">
            <v>Score It</v>
          </cell>
          <cell r="Z3652" t="str">
            <v>FINANCE NEC</v>
          </cell>
          <cell r="AA3652" t="str">
            <v>United States</v>
          </cell>
          <cell r="AB3652">
            <v>77345</v>
          </cell>
          <cell r="AC3652" t="str">
            <v>None - Private</v>
          </cell>
          <cell r="AD3652">
            <v>77345</v>
          </cell>
          <cell r="AE3652" t="str">
            <v>Core Commercial</v>
          </cell>
          <cell r="AF3652" t="str">
            <v>Insurance &amp; Financial Services</v>
          </cell>
        </row>
        <row r="3653">
          <cell r="T3653">
            <v>976407412</v>
          </cell>
          <cell r="U3653" t="str">
            <v>Archdiocese of Philadelphia</v>
          </cell>
          <cell r="V3653">
            <v>80122</v>
          </cell>
          <cell r="W3653" t="str">
            <v>Archdiocese of Philadelphia</v>
          </cell>
          <cell r="X3653" t="str">
            <v>Existing Principal</v>
          </cell>
          <cell r="Y3653" t="str">
            <v>Score It</v>
          </cell>
          <cell r="Z3653" t="str">
            <v>UNASSIGNED</v>
          </cell>
          <cell r="AA3653" t="str">
            <v>United States</v>
          </cell>
          <cell r="AB3653">
            <v>80122</v>
          </cell>
          <cell r="AC3653" t="str">
            <v>None - Private</v>
          </cell>
          <cell r="AD3653">
            <v>80122</v>
          </cell>
          <cell r="AE3653" t="str">
            <v>Core Commercial</v>
          </cell>
          <cell r="AF3653" t="str">
            <v>Unassigned</v>
          </cell>
        </row>
        <row r="3654">
          <cell r="T3654">
            <v>976407512</v>
          </cell>
          <cell r="U3654" t="str">
            <v>Voith GmbH</v>
          </cell>
          <cell r="V3654">
            <v>80440</v>
          </cell>
          <cell r="W3654" t="str">
            <v>Voith GmbH</v>
          </cell>
          <cell r="X3654" t="str">
            <v>Existing Principal</v>
          </cell>
          <cell r="Y3654" t="str">
            <v>Score It</v>
          </cell>
          <cell r="Z3654" t="str">
            <v>BUSINESS PRODUCTS WHSL</v>
          </cell>
          <cell r="AA3654" t="str">
            <v>Germany</v>
          </cell>
          <cell r="AB3654">
            <v>80440</v>
          </cell>
          <cell r="AC3654" t="str">
            <v>S12768</v>
          </cell>
          <cell r="AD3654">
            <v>80440</v>
          </cell>
          <cell r="AE3654" t="str">
            <v>Specialty Commercial</v>
          </cell>
          <cell r="AF3654" t="str">
            <v>Engineering &amp; Construction</v>
          </cell>
        </row>
        <row r="3655">
          <cell r="T3655">
            <v>935243221</v>
          </cell>
          <cell r="U3655" t="str">
            <v>KAAPA Ethanol, LLC</v>
          </cell>
          <cell r="V3655">
            <v>81668</v>
          </cell>
          <cell r="W3655" t="str">
            <v>KAAPA Ethanol Holdings, LLC</v>
          </cell>
          <cell r="X3655" t="str">
            <v>Existing Principal</v>
          </cell>
          <cell r="Y3655" t="str">
            <v>Score It</v>
          </cell>
          <cell r="Z3655" t="str">
            <v>OIL, GAS &amp; COAL EXPL/PROD</v>
          </cell>
          <cell r="AA3655" t="str">
            <v>United States</v>
          </cell>
          <cell r="AB3655">
            <v>81668</v>
          </cell>
          <cell r="AC3655" t="str">
            <v>None - Private</v>
          </cell>
          <cell r="AD3655">
            <v>81668</v>
          </cell>
          <cell r="AE3655" t="str">
            <v>Core Commercial</v>
          </cell>
          <cell r="AF3655" t="str">
            <v>Oil, Gas &amp; Coal Expl/Prod</v>
          </cell>
        </row>
        <row r="3656">
          <cell r="T3656">
            <v>365294921</v>
          </cell>
          <cell r="U3656" t="str">
            <v>INTEGRATED PAYMENT SYSTEMS, INC.</v>
          </cell>
          <cell r="V3656">
            <v>82556</v>
          </cell>
          <cell r="W3656" t="str">
            <v>Integrated Payment System</v>
          </cell>
          <cell r="X3656" t="str">
            <v>Existing Principal</v>
          </cell>
          <cell r="Y3656" t="str">
            <v>Score It</v>
          </cell>
          <cell r="Z3656" t="str">
            <v>BUSINESS SERVICES</v>
          </cell>
          <cell r="AA3656" t="str">
            <v>United States</v>
          </cell>
          <cell r="AB3656">
            <v>82556</v>
          </cell>
          <cell r="AC3656" t="str">
            <v>None - Private</v>
          </cell>
          <cell r="AD3656">
            <v>82556</v>
          </cell>
          <cell r="AE3656" t="str">
            <v>Core Commercial</v>
          </cell>
          <cell r="AF3656" t="str">
            <v>Business Services</v>
          </cell>
        </row>
        <row r="3657">
          <cell r="T3657">
            <v>976408712</v>
          </cell>
          <cell r="U3657" t="str">
            <v>InComm Holdings, Inc.</v>
          </cell>
          <cell r="V3657">
            <v>83881</v>
          </cell>
          <cell r="W3657" t="str">
            <v>InComm Holdings, Inc.</v>
          </cell>
          <cell r="X3657" t="str">
            <v>Existing Principal</v>
          </cell>
          <cell r="Y3657" t="str">
            <v>Score It</v>
          </cell>
          <cell r="Z3657" t="str">
            <v>TELEPHONE</v>
          </cell>
          <cell r="AA3657" t="str">
            <v>United States</v>
          </cell>
          <cell r="AB3657">
            <v>83881</v>
          </cell>
          <cell r="AC3657" t="str">
            <v>None - Private</v>
          </cell>
          <cell r="AD3657">
            <v>83881</v>
          </cell>
          <cell r="AE3657" t="str">
            <v>Core Commercial</v>
          </cell>
          <cell r="AF3657" t="str">
            <v>Telecom Equipment &amp; Utility Services</v>
          </cell>
        </row>
        <row r="3658">
          <cell r="T3658">
            <v>575292821</v>
          </cell>
          <cell r="U3658" t="str">
            <v>CARLYLE REALTY PARTNERS V, L.P.</v>
          </cell>
          <cell r="V3658">
            <v>85460</v>
          </cell>
          <cell r="W3658" t="str">
            <v>CARLYLE REALTY PARTNERS</v>
          </cell>
          <cell r="X3658" t="str">
            <v>Existing Principal</v>
          </cell>
          <cell r="Y3658" t="str">
            <v>Score It</v>
          </cell>
          <cell r="Z3658" t="str">
            <v>INVESTMENT MANAGEMENT</v>
          </cell>
          <cell r="AA3658" t="str">
            <v>United States</v>
          </cell>
          <cell r="AB3658">
            <v>85460</v>
          </cell>
          <cell r="AC3658" t="str">
            <v>None - Private</v>
          </cell>
          <cell r="AD3658">
            <v>85460</v>
          </cell>
          <cell r="AE3658" t="str">
            <v>Core Commercial</v>
          </cell>
          <cell r="AF3658" t="str">
            <v>Insurance &amp; Financial Services</v>
          </cell>
        </row>
        <row r="3659">
          <cell r="T3659">
            <v>595384212</v>
          </cell>
          <cell r="U3659" t="str">
            <v>Daifuku Logan Ltd</v>
          </cell>
          <cell r="V3659">
            <v>88508</v>
          </cell>
          <cell r="W3659" t="str">
            <v>Daifuku Co., Ltd.</v>
          </cell>
          <cell r="X3659" t="str">
            <v>Existing Principal</v>
          </cell>
          <cell r="Y3659" t="str">
            <v>Score It</v>
          </cell>
          <cell r="Z3659" t="str">
            <v>MACHINERY &amp; EQUIPMENT</v>
          </cell>
          <cell r="AA3659" t="str">
            <v>United Kingdom</v>
          </cell>
          <cell r="AB3659">
            <v>88508</v>
          </cell>
          <cell r="AC3659" t="str">
            <v>G11454</v>
          </cell>
          <cell r="AD3659">
            <v>88508</v>
          </cell>
          <cell r="AE3659" t="str">
            <v>Specialty Contract</v>
          </cell>
          <cell r="AF3659" t="str">
            <v>Machinery &amp; Industrial</v>
          </cell>
        </row>
        <row r="3660">
          <cell r="T3660">
            <v>722060542</v>
          </cell>
          <cell r="U3660" t="str">
            <v>FCC Americas, S.A.</v>
          </cell>
          <cell r="V3660">
            <v>89057</v>
          </cell>
          <cell r="W3660" t="str">
            <v>FCC - Fomento de Construcciones y Contratas</v>
          </cell>
          <cell r="X3660" t="str">
            <v>Existing Principal</v>
          </cell>
          <cell r="Y3660" t="str">
            <v>Score It</v>
          </cell>
          <cell r="Z3660" t="str">
            <v>TRUCKING</v>
          </cell>
          <cell r="AA3660" t="str">
            <v>Mexico</v>
          </cell>
          <cell r="AB3660">
            <v>89057</v>
          </cell>
          <cell r="AC3660" t="str">
            <v>G18777</v>
          </cell>
          <cell r="AD3660">
            <v>89057</v>
          </cell>
          <cell r="AE3660" t="str">
            <v>Specialty Contract</v>
          </cell>
          <cell r="AF3660" t="str">
            <v>Rail, Trucking &amp; Transport Services</v>
          </cell>
        </row>
        <row r="3661">
          <cell r="T3661">
            <v>755398821</v>
          </cell>
          <cell r="U3661" t="str">
            <v>FCC Construccion, S.A.</v>
          </cell>
          <cell r="V3661">
            <v>89057</v>
          </cell>
          <cell r="W3661" t="str">
            <v>FCC - Fomento de Construcciones y Contratas</v>
          </cell>
          <cell r="X3661" t="str">
            <v>Existing Principal</v>
          </cell>
          <cell r="Y3661" t="str">
            <v>Score It</v>
          </cell>
          <cell r="Z3661" t="str">
            <v>TRUCKING</v>
          </cell>
          <cell r="AA3661" t="str">
            <v>Spain</v>
          </cell>
          <cell r="AB3661">
            <v>89057</v>
          </cell>
          <cell r="AC3661" t="str">
            <v>G18777</v>
          </cell>
          <cell r="AD3661">
            <v>89057</v>
          </cell>
          <cell r="AE3661" t="str">
            <v>Specialty Contract</v>
          </cell>
          <cell r="AF3661" t="str">
            <v>Rail, Trucking &amp; Transport Services</v>
          </cell>
        </row>
        <row r="3662">
          <cell r="T3662">
            <v>415307951</v>
          </cell>
          <cell r="U3662" t="str">
            <v>FCC Construction, Inc.</v>
          </cell>
          <cell r="V3662">
            <v>89057</v>
          </cell>
          <cell r="W3662" t="str">
            <v>FCC - Fomento de Construcciones y Contratas</v>
          </cell>
          <cell r="X3662" t="str">
            <v>Existing Principal</v>
          </cell>
          <cell r="Y3662" t="str">
            <v>Score It</v>
          </cell>
          <cell r="Z3662" t="str">
            <v>TRUCKING</v>
          </cell>
          <cell r="AA3662" t="str">
            <v>Spain</v>
          </cell>
          <cell r="AB3662">
            <v>89057</v>
          </cell>
          <cell r="AC3662" t="str">
            <v>G18777</v>
          </cell>
          <cell r="AD3662">
            <v>89057</v>
          </cell>
          <cell r="AE3662" t="str">
            <v>Specialty Contract</v>
          </cell>
          <cell r="AF3662" t="str">
            <v>Rail, Trucking &amp; Transport Services</v>
          </cell>
        </row>
        <row r="3663">
          <cell r="T3663">
            <v>529288932</v>
          </cell>
          <cell r="U3663" t="str">
            <v>FCC  Construcci n, S.A.</v>
          </cell>
          <cell r="V3663">
            <v>193388</v>
          </cell>
          <cell r="W3663" t="str">
            <v>FCC - Fomento de Construcciones y Contratas</v>
          </cell>
          <cell r="X3663" t="str">
            <v>Existing Principal</v>
          </cell>
          <cell r="Y3663" t="str">
            <v>Score It</v>
          </cell>
          <cell r="Z3663" t="str">
            <v>TRUCKING</v>
          </cell>
          <cell r="AA3663" t="str">
            <v>Spain</v>
          </cell>
          <cell r="AB3663">
            <v>89057</v>
          </cell>
          <cell r="AC3663" t="str">
            <v>G18777</v>
          </cell>
          <cell r="AD3663">
            <v>89057</v>
          </cell>
          <cell r="AE3663" t="str">
            <v>Specialty Contract</v>
          </cell>
          <cell r="AF3663" t="str">
            <v>Rail, Trucking &amp; Transport Services</v>
          </cell>
        </row>
        <row r="3664">
          <cell r="T3664">
            <v>455309221</v>
          </cell>
          <cell r="U3664" t="str">
            <v>PRIME THERAPEUTICS LLC</v>
          </cell>
          <cell r="V3664">
            <v>89724</v>
          </cell>
          <cell r="W3664" t="str">
            <v>PRIME THERAPEUTICS LLC</v>
          </cell>
          <cell r="X3664" t="str">
            <v>Existing Principal</v>
          </cell>
          <cell r="Y3664" t="str">
            <v>Score It</v>
          </cell>
          <cell r="Z3664" t="str">
            <v>INSURANCE - PROP/CAS/HEALTH</v>
          </cell>
          <cell r="AA3664" t="str">
            <v>United States</v>
          </cell>
          <cell r="AB3664">
            <v>89724</v>
          </cell>
          <cell r="AC3664" t="str">
            <v>None - Private</v>
          </cell>
          <cell r="AD3664">
            <v>89724</v>
          </cell>
          <cell r="AE3664" t="str">
            <v>Core Commercial</v>
          </cell>
          <cell r="AF3664" t="str">
            <v>Insurance &amp; Financial Services</v>
          </cell>
        </row>
        <row r="3665">
          <cell r="T3665">
            <v>925312621</v>
          </cell>
          <cell r="U3665" t="str">
            <v>Premier Mortgage Resources, L.L.C.</v>
          </cell>
          <cell r="V3665">
            <v>93483</v>
          </cell>
          <cell r="W3665" t="str">
            <v>Premier Mortgage Resources, L.L.C.</v>
          </cell>
          <cell r="X3665" t="str">
            <v>Existing Principal</v>
          </cell>
          <cell r="Y3665" t="str">
            <v>Score It</v>
          </cell>
          <cell r="Z3665" t="str">
            <v>FINANCE NEC</v>
          </cell>
          <cell r="AA3665" t="str">
            <v>United States</v>
          </cell>
          <cell r="AB3665">
            <v>93483</v>
          </cell>
          <cell r="AC3665" t="str">
            <v>None - Private</v>
          </cell>
          <cell r="AD3665">
            <v>93483</v>
          </cell>
          <cell r="AE3665" t="str">
            <v>Core Commercial</v>
          </cell>
          <cell r="AF3665" t="str">
            <v>Insurance &amp; Financial Services</v>
          </cell>
        </row>
        <row r="3666">
          <cell r="T3666">
            <v>335321421</v>
          </cell>
          <cell r="U3666" t="str">
            <v>Football Northwest LLC</v>
          </cell>
          <cell r="V3666">
            <v>94032</v>
          </cell>
          <cell r="W3666" t="str">
            <v>Football Northwest LLC</v>
          </cell>
          <cell r="X3666" t="str">
            <v>Existing Principal</v>
          </cell>
          <cell r="Y3666" t="str">
            <v>Score It</v>
          </cell>
          <cell r="Z3666" t="str">
            <v>UNASSIGNED</v>
          </cell>
          <cell r="AA3666" t="str">
            <v>United States</v>
          </cell>
          <cell r="AB3666">
            <v>94032</v>
          </cell>
          <cell r="AC3666" t="str">
            <v>None - Private</v>
          </cell>
          <cell r="AD3666">
            <v>94032</v>
          </cell>
          <cell r="AE3666" t="str">
            <v>Core Commercial</v>
          </cell>
          <cell r="AF3666" t="str">
            <v>Unassigned</v>
          </cell>
        </row>
        <row r="3667">
          <cell r="T3667">
            <v>976413912</v>
          </cell>
          <cell r="U3667" t="str">
            <v>AmWINS Group, Inc.</v>
          </cell>
          <cell r="V3667">
            <v>95608</v>
          </cell>
          <cell r="W3667" t="str">
            <v>AmWINS Group, Inc.</v>
          </cell>
          <cell r="X3667" t="str">
            <v>Existing Principal</v>
          </cell>
          <cell r="Y3667" t="str">
            <v>Score It</v>
          </cell>
          <cell r="Z3667" t="str">
            <v>INSURANCE - PROP/CAS/HEALTH</v>
          </cell>
          <cell r="AA3667" t="str">
            <v>United States</v>
          </cell>
          <cell r="AB3667">
            <v>95608</v>
          </cell>
          <cell r="AC3667" t="str">
            <v>None - Private</v>
          </cell>
          <cell r="AD3667">
            <v>95608</v>
          </cell>
          <cell r="AE3667" t="str">
            <v>Core Commercial</v>
          </cell>
          <cell r="AF3667" t="str">
            <v>Insurance &amp; Financial Services</v>
          </cell>
        </row>
        <row r="3668">
          <cell r="T3668">
            <v>555324421</v>
          </cell>
          <cell r="U3668" t="str">
            <v>Mississippi Lime Company</v>
          </cell>
          <cell r="V3668">
            <v>97160</v>
          </cell>
          <cell r="W3668" t="str">
            <v>HBM Holdings Company</v>
          </cell>
          <cell r="X3668" t="str">
            <v>Existing Principal</v>
          </cell>
          <cell r="Y3668" t="str">
            <v>Score It</v>
          </cell>
          <cell r="Z3668" t="str">
            <v>CONSTRUCTION MATERIALS</v>
          </cell>
          <cell r="AA3668" t="str">
            <v>United States</v>
          </cell>
          <cell r="AB3668">
            <v>97160</v>
          </cell>
          <cell r="AC3668" t="str">
            <v>None - Private</v>
          </cell>
          <cell r="AD3668">
            <v>97160</v>
          </cell>
          <cell r="AE3668" t="str">
            <v>Core Commercial</v>
          </cell>
          <cell r="AF3668" t="str">
            <v>Building Materials</v>
          </cell>
        </row>
        <row r="3669">
          <cell r="T3669">
            <v>1068891</v>
          </cell>
          <cell r="U3669" t="str">
            <v>ARCHDIOCESE OF CHICAGO</v>
          </cell>
          <cell r="V3669">
            <v>98216</v>
          </cell>
          <cell r="W3669" t="str">
            <v>ARCHDIOCESE OF CHICAGO</v>
          </cell>
          <cell r="X3669" t="str">
            <v>Existing Principal</v>
          </cell>
          <cell r="Y3669" t="str">
            <v>Score It</v>
          </cell>
          <cell r="Z3669" t="str">
            <v>UNASSIGNED</v>
          </cell>
          <cell r="AA3669" t="str">
            <v>United States</v>
          </cell>
          <cell r="AB3669">
            <v>98216</v>
          </cell>
          <cell r="AC3669" t="str">
            <v>None - Private</v>
          </cell>
          <cell r="AD3669">
            <v>98216</v>
          </cell>
          <cell r="AE3669" t="str">
            <v>Core Commercial</v>
          </cell>
          <cell r="AF3669" t="str">
            <v>Unassigned</v>
          </cell>
        </row>
        <row r="3670">
          <cell r="T3670">
            <v>976415612</v>
          </cell>
          <cell r="U3670" t="str">
            <v>GENERAL GROWTH PROPERTIES, INC.</v>
          </cell>
          <cell r="V3670">
            <v>98291</v>
          </cell>
          <cell r="W3670" t="str">
            <v>GENERAL GROWTH PROPERTIES, INC.</v>
          </cell>
          <cell r="X3670" t="str">
            <v>Existing Principal</v>
          </cell>
          <cell r="Y3670" t="str">
            <v>Score It</v>
          </cell>
          <cell r="Z3670" t="str">
            <v>REAL ESTATE INVESTMENT TRUSTS</v>
          </cell>
          <cell r="AA3670" t="str">
            <v>United States</v>
          </cell>
          <cell r="AB3670">
            <v>98291</v>
          </cell>
          <cell r="AC3670">
            <v>370021</v>
          </cell>
          <cell r="AD3670">
            <v>98291</v>
          </cell>
          <cell r="AE3670" t="str">
            <v>Core Commercial</v>
          </cell>
          <cell r="AF3670" t="str">
            <v>Real Estate &amp; REITs</v>
          </cell>
        </row>
        <row r="3671">
          <cell r="T3671">
            <v>21069091</v>
          </cell>
          <cell r="U3671" t="str">
            <v>COLONIAL WILLIAMSBURG FOUNDATION</v>
          </cell>
          <cell r="V3671">
            <v>98298</v>
          </cell>
          <cell r="W3671" t="str">
            <v>COLONIAL WILLIAMSBURG FOUNDATION</v>
          </cell>
          <cell r="X3671" t="str">
            <v>Existing Principal</v>
          </cell>
          <cell r="Y3671" t="str">
            <v>Score It</v>
          </cell>
          <cell r="Z3671" t="str">
            <v>UNASSIGNED</v>
          </cell>
          <cell r="AA3671" t="str">
            <v>United States</v>
          </cell>
          <cell r="AB3671">
            <v>98298</v>
          </cell>
          <cell r="AC3671" t="str">
            <v>None - Private</v>
          </cell>
          <cell r="AD3671">
            <v>98298</v>
          </cell>
          <cell r="AE3671" t="str">
            <v>Core Commercial</v>
          </cell>
          <cell r="AF3671" t="str">
            <v>Unassigned</v>
          </cell>
        </row>
        <row r="3672">
          <cell r="T3672">
            <v>25340521</v>
          </cell>
          <cell r="U3672" t="str">
            <v>PIGGLY WIGGLY AL DISTRIBUTING CO,INC</v>
          </cell>
          <cell r="V3672">
            <v>98321</v>
          </cell>
          <cell r="W3672" t="str">
            <v>PIGGLY WIGGLY AL DISTRIBUTING CO,INC</v>
          </cell>
          <cell r="X3672" t="str">
            <v>Existing Principal</v>
          </cell>
          <cell r="Y3672" t="str">
            <v>Score It</v>
          </cell>
          <cell r="Z3672" t="str">
            <v>FOOD &amp; BEVERAGE RETL/WHSL</v>
          </cell>
          <cell r="AA3672" t="str">
            <v>United States</v>
          </cell>
          <cell r="AB3672">
            <v>98321</v>
          </cell>
          <cell r="AC3672" t="str">
            <v>None - Private</v>
          </cell>
          <cell r="AD3672">
            <v>98321</v>
          </cell>
          <cell r="AE3672" t="str">
            <v>Core Commercial</v>
          </cell>
          <cell r="AF3672" t="str">
            <v>Beverage Industry</v>
          </cell>
        </row>
        <row r="3673">
          <cell r="T3673">
            <v>31065591</v>
          </cell>
          <cell r="U3673" t="str">
            <v>COLONIAL PIPELINE COMPANY</v>
          </cell>
          <cell r="V3673">
            <v>98332</v>
          </cell>
          <cell r="W3673" t="str">
            <v>COLONIAL PIPELINE COMPANY, INC.</v>
          </cell>
          <cell r="X3673" t="str">
            <v>Existing Principal</v>
          </cell>
          <cell r="Y3673" t="str">
            <v>Score It</v>
          </cell>
          <cell r="Z3673" t="str">
            <v>UTILITIES, GAS</v>
          </cell>
          <cell r="AA3673" t="str">
            <v>United States</v>
          </cell>
          <cell r="AB3673">
            <v>98332</v>
          </cell>
          <cell r="AC3673" t="str">
            <v>None - Private</v>
          </cell>
          <cell r="AD3673">
            <v>98332</v>
          </cell>
          <cell r="AE3673" t="str">
            <v>Core Commercial</v>
          </cell>
          <cell r="AF3673" t="str">
            <v>Electric, Gas &amp; Water Utilities</v>
          </cell>
        </row>
        <row r="3674">
          <cell r="T3674">
            <v>31066091</v>
          </cell>
          <cell r="U3674" t="str">
            <v>LYNDEN INCORPORATED</v>
          </cell>
          <cell r="V3674">
            <v>98337</v>
          </cell>
          <cell r="W3674" t="str">
            <v>LYNDEN INCORPORATED</v>
          </cell>
          <cell r="X3674" t="str">
            <v>Existing Principal</v>
          </cell>
          <cell r="Y3674" t="str">
            <v>Score It</v>
          </cell>
          <cell r="Z3674" t="str">
            <v>TRUCKING</v>
          </cell>
          <cell r="AA3674" t="str">
            <v>United States</v>
          </cell>
          <cell r="AB3674">
            <v>98337</v>
          </cell>
          <cell r="AC3674" t="str">
            <v>None - Private</v>
          </cell>
          <cell r="AD3674">
            <v>98337</v>
          </cell>
          <cell r="AE3674" t="str">
            <v>Core Commercial</v>
          </cell>
          <cell r="AF3674" t="str">
            <v>Rail, Trucking &amp; Transport Services</v>
          </cell>
        </row>
        <row r="3675">
          <cell r="T3675">
            <v>25218351</v>
          </cell>
          <cell r="U3675" t="str">
            <v>LOMA LINDA UNIVERSITY MEDICAL CENTER</v>
          </cell>
          <cell r="V3675">
            <v>98400</v>
          </cell>
          <cell r="W3675" t="str">
            <v>Loma Linda University Medical Center</v>
          </cell>
          <cell r="X3675" t="str">
            <v>Existing Principal</v>
          </cell>
          <cell r="Y3675" t="str">
            <v>Score It</v>
          </cell>
          <cell r="Z3675" t="str">
            <v>MEDICAL SERVICES</v>
          </cell>
          <cell r="AA3675" t="str">
            <v>United States</v>
          </cell>
          <cell r="AB3675">
            <v>98400</v>
          </cell>
          <cell r="AC3675" t="str">
            <v>None - Private</v>
          </cell>
          <cell r="AD3675">
            <v>98400</v>
          </cell>
          <cell r="AE3675" t="str">
            <v>Core Commercial</v>
          </cell>
          <cell r="AF3675" t="str">
            <v>Hospital &amp; Medical Services</v>
          </cell>
        </row>
        <row r="3676">
          <cell r="T3676">
            <v>51068391</v>
          </cell>
          <cell r="U3676" t="str">
            <v>CHILDREN'S MERCY HOSPITAL</v>
          </cell>
          <cell r="V3676">
            <v>98521</v>
          </cell>
          <cell r="W3676" t="str">
            <v>THE CHILDREN'S MERCY HOSPITAL</v>
          </cell>
          <cell r="X3676" t="str">
            <v>Existing Principal</v>
          </cell>
          <cell r="Y3676" t="str">
            <v>Score It</v>
          </cell>
          <cell r="Z3676" t="str">
            <v>MEDICAL SERVICES</v>
          </cell>
          <cell r="AA3676" t="str">
            <v>United States</v>
          </cell>
          <cell r="AB3676">
            <v>98521</v>
          </cell>
          <cell r="AC3676" t="str">
            <v>None - Private</v>
          </cell>
          <cell r="AD3676">
            <v>98521</v>
          </cell>
          <cell r="AE3676" t="str">
            <v>Core Commercial</v>
          </cell>
          <cell r="AF3676" t="str">
            <v>Hospital &amp; Medical Services</v>
          </cell>
        </row>
        <row r="3677">
          <cell r="T3677">
            <v>505126551</v>
          </cell>
          <cell r="U3677" t="str">
            <v>CHICK FIL A INCORPORATED</v>
          </cell>
          <cell r="V3677">
            <v>98567</v>
          </cell>
          <cell r="W3677" t="str">
            <v>CHICK-FIL-A INC</v>
          </cell>
          <cell r="X3677" t="str">
            <v>Existing Principal</v>
          </cell>
          <cell r="Y3677" t="str">
            <v>Score It</v>
          </cell>
          <cell r="Z3677" t="str">
            <v>HOTELS &amp; RESTAURANTS</v>
          </cell>
          <cell r="AA3677" t="str">
            <v>United States</v>
          </cell>
          <cell r="AB3677">
            <v>98567</v>
          </cell>
          <cell r="AC3677" t="str">
            <v>None - Private</v>
          </cell>
          <cell r="AD3677">
            <v>98567</v>
          </cell>
          <cell r="AE3677" t="str">
            <v>Core Commercial</v>
          </cell>
          <cell r="AF3677" t="str">
            <v>Hospitality &amp; Gaming</v>
          </cell>
        </row>
        <row r="3678">
          <cell r="T3678">
            <v>61066691</v>
          </cell>
          <cell r="U3678" t="str">
            <v>CITGO PETROLEUM CORPORATION</v>
          </cell>
          <cell r="V3678">
            <v>98584</v>
          </cell>
          <cell r="W3678" t="str">
            <v>CITGO PETROLEUM CORPORATION</v>
          </cell>
          <cell r="X3678" t="str">
            <v>Existing Principal</v>
          </cell>
          <cell r="Y3678" t="str">
            <v>Score It</v>
          </cell>
          <cell r="Z3678" t="str">
            <v>OIL, GAS &amp; COAL EXPL/PROD</v>
          </cell>
          <cell r="AA3678" t="str">
            <v>United States</v>
          </cell>
          <cell r="AB3678">
            <v>98584</v>
          </cell>
          <cell r="AC3678" t="str">
            <v>None - Private</v>
          </cell>
          <cell r="AD3678">
            <v>98584</v>
          </cell>
          <cell r="AE3678" t="str">
            <v>Core Commercial</v>
          </cell>
          <cell r="AF3678" t="str">
            <v>Oil, Gas &amp; Coal Expl/Prod</v>
          </cell>
        </row>
        <row r="3679">
          <cell r="T3679">
            <v>976417512</v>
          </cell>
          <cell r="U3679" t="str">
            <v>BRAZOS ELECTRIC POWER COOPERATIVE, INC.</v>
          </cell>
          <cell r="V3679">
            <v>98611</v>
          </cell>
          <cell r="W3679" t="str">
            <v>BRAZOS ELECTRIC POWER COOPERATIVE</v>
          </cell>
          <cell r="X3679" t="str">
            <v>Existing Principal</v>
          </cell>
          <cell r="Y3679" t="str">
            <v>Score It</v>
          </cell>
          <cell r="Z3679" t="str">
            <v>UTILITIES, ELECTRIC</v>
          </cell>
          <cell r="AA3679" t="str">
            <v>United States</v>
          </cell>
          <cell r="AB3679">
            <v>98611</v>
          </cell>
          <cell r="AC3679" t="str">
            <v>None - Private</v>
          </cell>
          <cell r="AD3679">
            <v>98611</v>
          </cell>
          <cell r="AE3679" t="str">
            <v>Core Commercial</v>
          </cell>
          <cell r="AF3679" t="str">
            <v>Electric, Gas &amp; Water Utilities</v>
          </cell>
        </row>
        <row r="3680">
          <cell r="T3680">
            <v>976417712</v>
          </cell>
          <cell r="U3680" t="str">
            <v>Rahr Corporation</v>
          </cell>
          <cell r="V3680">
            <v>98655</v>
          </cell>
          <cell r="W3680" t="str">
            <v>Rahr Corporation</v>
          </cell>
          <cell r="X3680" t="str">
            <v>Existing Principal</v>
          </cell>
          <cell r="Y3680" t="str">
            <v>Score It</v>
          </cell>
          <cell r="Z3680" t="str">
            <v>AGRICULTURE</v>
          </cell>
          <cell r="AA3680" t="str">
            <v>United States</v>
          </cell>
          <cell r="AB3680">
            <v>98655</v>
          </cell>
          <cell r="AC3680" t="str">
            <v>None - Private</v>
          </cell>
          <cell r="AD3680">
            <v>98655</v>
          </cell>
          <cell r="AE3680" t="str">
            <v>Core Commercial</v>
          </cell>
          <cell r="AF3680" t="str">
            <v>Food Processing &amp; Distribution</v>
          </cell>
        </row>
        <row r="3681">
          <cell r="T3681">
            <v>976417912</v>
          </cell>
          <cell r="U3681" t="str">
            <v>CHILDREN'S HEALTHCARE OF ATLANTA, INC.</v>
          </cell>
          <cell r="V3681">
            <v>98674</v>
          </cell>
          <cell r="W3681" t="str">
            <v>CHILDREN'S HEALTHCARE OF ATLANTA, INC.</v>
          </cell>
          <cell r="X3681" t="str">
            <v>Existing Principal</v>
          </cell>
          <cell r="Y3681" t="str">
            <v>Score It</v>
          </cell>
          <cell r="Z3681" t="str">
            <v>MEDICAL SERVICES</v>
          </cell>
          <cell r="AA3681" t="str">
            <v>United States</v>
          </cell>
          <cell r="AB3681">
            <v>98674</v>
          </cell>
          <cell r="AC3681" t="str">
            <v>None - Private</v>
          </cell>
          <cell r="AD3681">
            <v>98674</v>
          </cell>
          <cell r="AE3681" t="str">
            <v>Core Commercial</v>
          </cell>
          <cell r="AF3681" t="str">
            <v>Hospital &amp; Medical Services</v>
          </cell>
        </row>
        <row r="3682">
          <cell r="T3682">
            <v>135414721</v>
          </cell>
          <cell r="U3682" t="str">
            <v>Levi Strauss &amp; Company</v>
          </cell>
          <cell r="V3682">
            <v>98682</v>
          </cell>
          <cell r="W3682" t="str">
            <v>LEVI STRAUSS &amp; CO.</v>
          </cell>
          <cell r="X3682" t="str">
            <v>Existing Principal</v>
          </cell>
          <cell r="Y3682" t="str">
            <v>Score It</v>
          </cell>
          <cell r="Z3682" t="str">
            <v>CONSUMER PRODUCTS RETL/WHSL</v>
          </cell>
          <cell r="AA3682" t="str">
            <v>United States</v>
          </cell>
          <cell r="AB3682">
            <v>98682</v>
          </cell>
          <cell r="AC3682" t="str">
            <v>None - Private</v>
          </cell>
          <cell r="AD3682">
            <v>98682</v>
          </cell>
          <cell r="AE3682" t="str">
            <v>Core Commercial</v>
          </cell>
          <cell r="AF3682" t="str">
            <v>Retail</v>
          </cell>
        </row>
        <row r="3683">
          <cell r="T3683">
            <v>965262451</v>
          </cell>
          <cell r="U3683" t="str">
            <v>G4S Technology LLC</v>
          </cell>
          <cell r="V3683">
            <v>98686</v>
          </cell>
          <cell r="W3683" t="str">
            <v>G4S Technology LLC</v>
          </cell>
          <cell r="X3683" t="str">
            <v>Existing Principal</v>
          </cell>
          <cell r="Y3683" t="str">
            <v>Score It</v>
          </cell>
          <cell r="Z3683" t="str">
            <v>BUSINESS SERVICES</v>
          </cell>
          <cell r="AA3683" t="str">
            <v>United States</v>
          </cell>
          <cell r="AB3683">
            <v>98686</v>
          </cell>
          <cell r="AC3683" t="str">
            <v>W34472</v>
          </cell>
          <cell r="AD3683">
            <v>98686</v>
          </cell>
          <cell r="AE3683" t="str">
            <v>Specialty Contract</v>
          </cell>
          <cell r="AF3683" t="str">
            <v>Business Services</v>
          </cell>
        </row>
        <row r="3684">
          <cell r="T3684">
            <v>75339121</v>
          </cell>
          <cell r="U3684" t="str">
            <v>ROSEWOOD CORPORATION, THE</v>
          </cell>
          <cell r="V3684">
            <v>98708</v>
          </cell>
          <cell r="W3684" t="str">
            <v>ROSEWOOD CORPORATION, THE</v>
          </cell>
          <cell r="X3684" t="str">
            <v>Existing Principal</v>
          </cell>
          <cell r="Y3684" t="str">
            <v>Score It</v>
          </cell>
          <cell r="Z3684" t="str">
            <v>OIL, GAS &amp; COAL EXPL/PROD</v>
          </cell>
          <cell r="AA3684" t="str">
            <v>United States</v>
          </cell>
          <cell r="AB3684">
            <v>98708</v>
          </cell>
          <cell r="AC3684" t="str">
            <v>None - Private</v>
          </cell>
          <cell r="AD3684">
            <v>98708</v>
          </cell>
          <cell r="AE3684" t="str">
            <v>Core Commercial</v>
          </cell>
          <cell r="AF3684" t="str">
            <v>Oil, Gas &amp; Coal Expl/Prod</v>
          </cell>
        </row>
        <row r="3685">
          <cell r="T3685">
            <v>85339621</v>
          </cell>
          <cell r="U3685" t="str">
            <v>GREAT LAKES HIGHER EDUCATION GUARANTY CORP.</v>
          </cell>
          <cell r="V3685">
            <v>98793</v>
          </cell>
          <cell r="W3685" t="str">
            <v>GREAT LAKES HIGHER EDUCATION GUARANTY CORP.</v>
          </cell>
          <cell r="X3685" t="str">
            <v>Existing Principal</v>
          </cell>
          <cell r="Y3685" t="str">
            <v>Score It</v>
          </cell>
          <cell r="Z3685" t="str">
            <v>FINANCE NEC</v>
          </cell>
          <cell r="AA3685" t="str">
            <v>United States</v>
          </cell>
          <cell r="AB3685">
            <v>98793</v>
          </cell>
          <cell r="AC3685" t="str">
            <v>None - Private</v>
          </cell>
          <cell r="AD3685">
            <v>98793</v>
          </cell>
          <cell r="AE3685" t="str">
            <v>Core Commercial</v>
          </cell>
          <cell r="AF3685" t="str">
            <v>Insurance &amp; Financial Services</v>
          </cell>
        </row>
        <row r="3686">
          <cell r="T3686">
            <v>976419512</v>
          </cell>
          <cell r="U3686" t="str">
            <v>CROWLEY HOLDINGS, INC.</v>
          </cell>
          <cell r="V3686">
            <v>98906</v>
          </cell>
          <cell r="W3686" t="str">
            <v>CROWLEY HOLDINGS, INC.</v>
          </cell>
          <cell r="X3686" t="str">
            <v>Existing Principal</v>
          </cell>
          <cell r="Y3686" t="str">
            <v>Score It</v>
          </cell>
          <cell r="Z3686" t="str">
            <v>TRANSPORTATION</v>
          </cell>
          <cell r="AA3686" t="str">
            <v>United States</v>
          </cell>
          <cell r="AB3686">
            <v>98906</v>
          </cell>
          <cell r="AC3686" t="str">
            <v>None - Private</v>
          </cell>
          <cell r="AD3686">
            <v>98906</v>
          </cell>
          <cell r="AE3686" t="str">
            <v>Core Commercial</v>
          </cell>
          <cell r="AF3686" t="str">
            <v>Rail, Trucking &amp; Transport Services</v>
          </cell>
        </row>
        <row r="3687">
          <cell r="T3687">
            <v>105339721</v>
          </cell>
          <cell r="U3687" t="str">
            <v>EXETER HEALTH RESOURCES, INC.</v>
          </cell>
          <cell r="V3687">
            <v>98953</v>
          </cell>
          <cell r="W3687" t="str">
            <v>EXETER HEALTH RESOURCES, INC.</v>
          </cell>
          <cell r="X3687" t="str">
            <v>Existing Principal</v>
          </cell>
          <cell r="Y3687" t="str">
            <v>Score It</v>
          </cell>
          <cell r="Z3687" t="str">
            <v>MEDICAL SERVICES</v>
          </cell>
          <cell r="AA3687" t="str">
            <v>United States</v>
          </cell>
          <cell r="AB3687">
            <v>98953</v>
          </cell>
          <cell r="AC3687" t="str">
            <v>None - Private</v>
          </cell>
          <cell r="AD3687">
            <v>98953</v>
          </cell>
          <cell r="AE3687" t="str">
            <v>Core Commercial</v>
          </cell>
          <cell r="AF3687" t="str">
            <v>Hospital &amp; Medical Services</v>
          </cell>
        </row>
        <row r="3688">
          <cell r="T3688">
            <v>105341221</v>
          </cell>
          <cell r="U3688" t="str">
            <v>Columbia University</v>
          </cell>
          <cell r="V3688">
            <v>98968</v>
          </cell>
          <cell r="W3688" t="str">
            <v>COLUMBIA UNIVERSITY</v>
          </cell>
          <cell r="X3688" t="str">
            <v>Existing Principal</v>
          </cell>
          <cell r="Y3688" t="str">
            <v>Score It</v>
          </cell>
          <cell r="Z3688" t="str">
            <v>CONSUMER SERVICES</v>
          </cell>
          <cell r="AA3688" t="str">
            <v>United States</v>
          </cell>
          <cell r="AB3688">
            <v>98968</v>
          </cell>
          <cell r="AC3688" t="str">
            <v>None - Private</v>
          </cell>
          <cell r="AD3688">
            <v>98968</v>
          </cell>
          <cell r="AE3688" t="str">
            <v>Core Commercial</v>
          </cell>
          <cell r="AF3688" t="str">
            <v>Retail</v>
          </cell>
        </row>
        <row r="3689">
          <cell r="T3689">
            <v>145238051</v>
          </cell>
          <cell r="U3689" t="str">
            <v>SHEETZ INCORPORATED</v>
          </cell>
          <cell r="V3689">
            <v>98999</v>
          </cell>
          <cell r="W3689" t="str">
            <v>SHEETZ, INC.</v>
          </cell>
          <cell r="X3689" t="str">
            <v>Existing Principal</v>
          </cell>
          <cell r="Y3689" t="str">
            <v>Score It</v>
          </cell>
          <cell r="Z3689" t="str">
            <v>CONSUMER SERVICES</v>
          </cell>
          <cell r="AA3689" t="str">
            <v>United States</v>
          </cell>
          <cell r="AB3689">
            <v>98999</v>
          </cell>
          <cell r="AC3689" t="str">
            <v>None - Private</v>
          </cell>
          <cell r="AD3689">
            <v>98999</v>
          </cell>
          <cell r="AE3689" t="str">
            <v>Core Commercial</v>
          </cell>
          <cell r="AF3689" t="str">
            <v>Retail</v>
          </cell>
        </row>
        <row r="3690">
          <cell r="T3690">
            <v>111069091</v>
          </cell>
          <cell r="U3690" t="str">
            <v>WEGMANS FOOD MARKETS, INC.</v>
          </cell>
          <cell r="V3690">
            <v>99007</v>
          </cell>
          <cell r="W3690" t="str">
            <v>WEGMANS FOOD MARKETS, INC.</v>
          </cell>
          <cell r="X3690" t="str">
            <v>Existing Principal</v>
          </cell>
          <cell r="Y3690" t="str">
            <v>Score It</v>
          </cell>
          <cell r="Z3690" t="str">
            <v>FOOD &amp; BEVERAGE RETL/WHSL</v>
          </cell>
          <cell r="AA3690" t="str">
            <v>United States</v>
          </cell>
          <cell r="AB3690">
            <v>99007</v>
          </cell>
          <cell r="AC3690" t="str">
            <v>None - Private</v>
          </cell>
          <cell r="AD3690">
            <v>99007</v>
          </cell>
          <cell r="AE3690" t="str">
            <v>Core Commercial</v>
          </cell>
          <cell r="AF3690" t="str">
            <v>Beverage Industry</v>
          </cell>
        </row>
        <row r="3691">
          <cell r="T3691">
            <v>131068891</v>
          </cell>
          <cell r="U3691" t="str">
            <v>GRUMA CORPORATION</v>
          </cell>
          <cell r="V3691">
            <v>99166</v>
          </cell>
          <cell r="W3691" t="str">
            <v>GRUMA CORPORATION</v>
          </cell>
          <cell r="X3691" t="str">
            <v>Existing Principal</v>
          </cell>
          <cell r="Y3691" t="str">
            <v>Score It</v>
          </cell>
          <cell r="Z3691" t="str">
            <v>FOOD &amp; BEVERAGE</v>
          </cell>
          <cell r="AA3691" t="str">
            <v>United States</v>
          </cell>
          <cell r="AB3691">
            <v>99166</v>
          </cell>
          <cell r="AC3691" t="str">
            <v>None - Private</v>
          </cell>
          <cell r="AD3691">
            <v>99166</v>
          </cell>
          <cell r="AE3691" t="str">
            <v>Core Commercial</v>
          </cell>
          <cell r="AF3691" t="str">
            <v>Food Processing &amp; Distribution</v>
          </cell>
        </row>
        <row r="3692">
          <cell r="T3692">
            <v>976420312</v>
          </cell>
          <cell r="U3692" t="str">
            <v>LAND O'LAKES</v>
          </cell>
          <cell r="V3692">
            <v>99239</v>
          </cell>
          <cell r="W3692" t="str">
            <v>LAND O'LAKES</v>
          </cell>
          <cell r="X3692" t="str">
            <v>Existing Principal</v>
          </cell>
          <cell r="Y3692" t="str">
            <v>Score It</v>
          </cell>
          <cell r="Z3692" t="str">
            <v>AGRICULTURE</v>
          </cell>
          <cell r="AA3692" t="str">
            <v>United States</v>
          </cell>
          <cell r="AB3692">
            <v>99239</v>
          </cell>
          <cell r="AC3692" t="str">
            <v>None - Private</v>
          </cell>
          <cell r="AD3692">
            <v>99239</v>
          </cell>
          <cell r="AE3692" t="str">
            <v>Core Commercial</v>
          </cell>
          <cell r="AF3692" t="str">
            <v>Food Processing &amp; Distribution</v>
          </cell>
        </row>
        <row r="3693">
          <cell r="T3693">
            <v>145339621</v>
          </cell>
          <cell r="U3693" t="str">
            <v>MIRACLE EAR, INC.</v>
          </cell>
          <cell r="V3693">
            <v>99273</v>
          </cell>
          <cell r="W3693" t="str">
            <v>Amplifon (USA), Inc.</v>
          </cell>
          <cell r="X3693" t="str">
            <v>Existing Principal</v>
          </cell>
          <cell r="Y3693" t="str">
            <v>Score It</v>
          </cell>
          <cell r="Z3693" t="str">
            <v>MEDICAL EQUIPMENT</v>
          </cell>
          <cell r="AA3693" t="str">
            <v>United States</v>
          </cell>
          <cell r="AB3693">
            <v>99273</v>
          </cell>
          <cell r="AC3693" t="str">
            <v>None - Private</v>
          </cell>
          <cell r="AD3693">
            <v>99273</v>
          </cell>
          <cell r="AE3693" t="str">
            <v>Core Commercial</v>
          </cell>
          <cell r="AF3693" t="str">
            <v>Machinery &amp; Industrial</v>
          </cell>
        </row>
        <row r="3694">
          <cell r="T3694">
            <v>445138751</v>
          </cell>
          <cell r="U3694" t="str">
            <v>Olympic Pipe Line Company</v>
          </cell>
          <cell r="V3694">
            <v>99384</v>
          </cell>
          <cell r="W3694" t="str">
            <v>Olympic Pipe Line Company</v>
          </cell>
          <cell r="X3694" t="str">
            <v>Existing Principal</v>
          </cell>
          <cell r="Y3694" t="str">
            <v>Score It</v>
          </cell>
          <cell r="Z3694" t="str">
            <v>UTILITIES, GAS</v>
          </cell>
          <cell r="AA3694" t="str">
            <v>United States</v>
          </cell>
          <cell r="AB3694">
            <v>99384</v>
          </cell>
          <cell r="AC3694" t="str">
            <v>None - Private</v>
          </cell>
          <cell r="AD3694">
            <v>99384</v>
          </cell>
          <cell r="AE3694" t="str">
            <v>Core Commercial</v>
          </cell>
          <cell r="AF3694" t="str">
            <v>Electric, Gas &amp; Water Utilities</v>
          </cell>
        </row>
        <row r="3695">
          <cell r="T3695">
            <v>171067291</v>
          </cell>
          <cell r="U3695" t="str">
            <v>SPECIALTY RESTAURANTS CORPORATION</v>
          </cell>
          <cell r="V3695">
            <v>99470</v>
          </cell>
          <cell r="W3695" t="str">
            <v>SPECIALTY RESTAURANTS CORPORATION</v>
          </cell>
          <cell r="X3695" t="str">
            <v>Existing Principal</v>
          </cell>
          <cell r="Y3695" t="str">
            <v>Score It</v>
          </cell>
          <cell r="Z3695" t="str">
            <v>HOTELS &amp; RESTAURANTS</v>
          </cell>
          <cell r="AA3695" t="str">
            <v>United States</v>
          </cell>
          <cell r="AB3695">
            <v>99470</v>
          </cell>
          <cell r="AC3695" t="str">
            <v>None - Private</v>
          </cell>
          <cell r="AD3695">
            <v>99470</v>
          </cell>
          <cell r="AE3695" t="str">
            <v>Core Commercial</v>
          </cell>
          <cell r="AF3695" t="str">
            <v>Hospitality &amp; Gaming</v>
          </cell>
        </row>
        <row r="3696">
          <cell r="T3696">
            <v>645364221</v>
          </cell>
          <cell r="U3696" t="str">
            <v>Central Valley Meat Co., Inc.</v>
          </cell>
          <cell r="V3696">
            <v>99501</v>
          </cell>
          <cell r="W3696" t="str">
            <v>COELHO MEAT COMPANY</v>
          </cell>
          <cell r="X3696" t="str">
            <v>Existing Principal</v>
          </cell>
          <cell r="Y3696" t="str">
            <v>Score It</v>
          </cell>
          <cell r="Z3696" t="str">
            <v>FOOD &amp; BEVERAGE</v>
          </cell>
          <cell r="AA3696" t="str">
            <v>United States</v>
          </cell>
          <cell r="AB3696">
            <v>99501</v>
          </cell>
          <cell r="AC3696" t="str">
            <v>None - Private</v>
          </cell>
          <cell r="AD3696">
            <v>99501</v>
          </cell>
          <cell r="AE3696" t="str">
            <v>Core Commercial</v>
          </cell>
          <cell r="AF3696" t="str">
            <v>Food Processing &amp; Distribution</v>
          </cell>
        </row>
        <row r="3697">
          <cell r="T3697">
            <v>175338621</v>
          </cell>
          <cell r="U3697" t="str">
            <v>UNIVERSITY OF CALIFORNIA</v>
          </cell>
          <cell r="V3697">
            <v>99503</v>
          </cell>
          <cell r="W3697" t="str">
            <v>UNIVERSITY OF CALIFORNIA</v>
          </cell>
          <cell r="X3697" t="str">
            <v>Existing Principal</v>
          </cell>
          <cell r="Y3697" t="str">
            <v>Score It</v>
          </cell>
          <cell r="Z3697" t="str">
            <v>CONSUMER SERVICES</v>
          </cell>
          <cell r="AA3697" t="str">
            <v>United States</v>
          </cell>
          <cell r="AB3697">
            <v>99503</v>
          </cell>
          <cell r="AC3697" t="str">
            <v>None - Private</v>
          </cell>
          <cell r="AD3697">
            <v>99503</v>
          </cell>
          <cell r="AE3697" t="str">
            <v>Core Commercial</v>
          </cell>
          <cell r="AF3697" t="str">
            <v>Retail</v>
          </cell>
        </row>
        <row r="3698">
          <cell r="T3698">
            <v>425254151</v>
          </cell>
          <cell r="U3698" t="str">
            <v>HENRY FORD HEALTH SYSTEM</v>
          </cell>
          <cell r="V3698">
            <v>99595</v>
          </cell>
          <cell r="W3698" t="str">
            <v>HENRY FORD HEALTH SYSTEM</v>
          </cell>
          <cell r="X3698" t="str">
            <v>Existing Principal</v>
          </cell>
          <cell r="Y3698" t="str">
            <v>Score It</v>
          </cell>
          <cell r="Z3698" t="str">
            <v>MEDICAL SERVICES</v>
          </cell>
          <cell r="AA3698" t="str">
            <v>United States</v>
          </cell>
          <cell r="AB3698">
            <v>99595</v>
          </cell>
          <cell r="AC3698" t="str">
            <v>None - Private</v>
          </cell>
          <cell r="AD3698">
            <v>99595</v>
          </cell>
          <cell r="AE3698" t="str">
            <v>Core Commercial</v>
          </cell>
          <cell r="AF3698" t="str">
            <v>Hospital &amp; Medical Services</v>
          </cell>
        </row>
        <row r="3699">
          <cell r="T3699">
            <v>195338121</v>
          </cell>
          <cell r="U3699" t="str">
            <v>GULF STATES TOYOTA, INC.</v>
          </cell>
          <cell r="V3699">
            <v>99658</v>
          </cell>
          <cell r="W3699" t="str">
            <v>GULF STATES TOYOTA, INC.</v>
          </cell>
          <cell r="X3699" t="str">
            <v>Existing Principal</v>
          </cell>
          <cell r="Y3699" t="str">
            <v>Score It</v>
          </cell>
          <cell r="Z3699" t="str">
            <v>AUTOMOTIVE</v>
          </cell>
          <cell r="AA3699" t="str">
            <v>United States</v>
          </cell>
          <cell r="AB3699">
            <v>99658</v>
          </cell>
          <cell r="AC3699" t="str">
            <v>None - Private</v>
          </cell>
          <cell r="AD3699">
            <v>99658</v>
          </cell>
          <cell r="AE3699" t="str">
            <v>Core Commercial</v>
          </cell>
          <cell r="AF3699" t="str">
            <v>Automotive / Auto Parts MFG</v>
          </cell>
        </row>
        <row r="3700">
          <cell r="T3700">
            <v>465127051</v>
          </cell>
          <cell r="U3700" t="str">
            <v>GREATBANC TRUST COMPANY</v>
          </cell>
          <cell r="V3700">
            <v>99780</v>
          </cell>
          <cell r="W3700" t="str">
            <v>GREATBANC TRUST COMPANY</v>
          </cell>
          <cell r="X3700" t="str">
            <v>Existing Principal</v>
          </cell>
          <cell r="Y3700" t="str">
            <v>Score It</v>
          </cell>
          <cell r="Z3700" t="str">
            <v>INVESTMENT MANAGEMENT</v>
          </cell>
          <cell r="AA3700" t="str">
            <v>United States</v>
          </cell>
          <cell r="AB3700">
            <v>99780</v>
          </cell>
          <cell r="AC3700" t="str">
            <v>None - Private</v>
          </cell>
          <cell r="AD3700">
            <v>99780</v>
          </cell>
          <cell r="AE3700" t="str">
            <v>Core Commercial</v>
          </cell>
          <cell r="AF3700" t="str">
            <v>Insurance &amp; Financial Services</v>
          </cell>
        </row>
        <row r="3701">
          <cell r="T3701">
            <v>211066591</v>
          </cell>
          <cell r="U3701" t="str">
            <v>CRAWFORD GROUP, INC., THE</v>
          </cell>
          <cell r="V3701">
            <v>99782</v>
          </cell>
          <cell r="W3701" t="str">
            <v>CRAWFORD GROUP, INC., THE</v>
          </cell>
          <cell r="X3701" t="str">
            <v>Existing Principal</v>
          </cell>
          <cell r="Y3701" t="str">
            <v>Score It</v>
          </cell>
          <cell r="Z3701" t="str">
            <v>LESSORS</v>
          </cell>
          <cell r="AA3701" t="str">
            <v>United States</v>
          </cell>
          <cell r="AB3701">
            <v>99782</v>
          </cell>
          <cell r="AC3701" t="str">
            <v>None - Private</v>
          </cell>
          <cell r="AD3701">
            <v>99782</v>
          </cell>
          <cell r="AE3701" t="str">
            <v>Core Commercial</v>
          </cell>
          <cell r="AF3701" t="str">
            <v>Rail, Trucking &amp; Transport Services</v>
          </cell>
        </row>
        <row r="3702">
          <cell r="T3702">
            <v>45268651</v>
          </cell>
          <cell r="U3702" t="str">
            <v>TRIDENT SEAFOODS CORPORATION</v>
          </cell>
          <cell r="V3702">
            <v>99819</v>
          </cell>
          <cell r="W3702" t="str">
            <v>Trident Seafoods Corporation</v>
          </cell>
          <cell r="X3702" t="str">
            <v>Existing Principal</v>
          </cell>
          <cell r="Y3702" t="str">
            <v>Score It</v>
          </cell>
          <cell r="Z3702" t="str">
            <v>FOOD &amp; BEVERAGE RETL/WHSL</v>
          </cell>
          <cell r="AA3702" t="str">
            <v>United States</v>
          </cell>
          <cell r="AB3702">
            <v>99819</v>
          </cell>
          <cell r="AC3702" t="str">
            <v>None - Private</v>
          </cell>
          <cell r="AD3702">
            <v>99819</v>
          </cell>
          <cell r="AE3702" t="str">
            <v>Core Commercial</v>
          </cell>
          <cell r="AF3702" t="str">
            <v>Beverage Industry</v>
          </cell>
        </row>
        <row r="3703">
          <cell r="T3703">
            <v>221067691</v>
          </cell>
          <cell r="U3703" t="str">
            <v>ROMAN CATHOLIC BISHOP OF SPRINGFIELD</v>
          </cell>
          <cell r="V3703">
            <v>99873</v>
          </cell>
          <cell r="W3703" t="str">
            <v>ROMAN CATHOLIC BISHOP OF SPRINGFIELD</v>
          </cell>
          <cell r="X3703" t="str">
            <v>Existing Principal</v>
          </cell>
          <cell r="Y3703" t="str">
            <v>Score It</v>
          </cell>
          <cell r="Z3703" t="str">
            <v>UNASSIGNED</v>
          </cell>
          <cell r="AA3703" t="str">
            <v>United States</v>
          </cell>
          <cell r="AB3703">
            <v>99873</v>
          </cell>
          <cell r="AC3703" t="str">
            <v>None - Private</v>
          </cell>
          <cell r="AD3703">
            <v>99873</v>
          </cell>
          <cell r="AE3703" t="str">
            <v>Core Commercial</v>
          </cell>
          <cell r="AF3703" t="str">
            <v>Unassigned</v>
          </cell>
        </row>
        <row r="3704">
          <cell r="T3704">
            <v>976422612</v>
          </cell>
          <cell r="U3704" t="str">
            <v>NORTHWESTERN MEMORIAL HEALTHCARE</v>
          </cell>
          <cell r="V3704">
            <v>99880</v>
          </cell>
          <cell r="W3704" t="str">
            <v>NORTHWESTERN MEMORIAL HEALTHCARE</v>
          </cell>
          <cell r="X3704" t="str">
            <v>Existing Principal</v>
          </cell>
          <cell r="Y3704" t="str">
            <v>Score It</v>
          </cell>
          <cell r="Z3704" t="str">
            <v>MEDICAL SERVICES</v>
          </cell>
          <cell r="AA3704" t="str">
            <v>United States</v>
          </cell>
          <cell r="AB3704">
            <v>99880</v>
          </cell>
          <cell r="AC3704" t="str">
            <v>None - Private</v>
          </cell>
          <cell r="AD3704">
            <v>99880</v>
          </cell>
          <cell r="AE3704" t="str">
            <v>Core Commercial</v>
          </cell>
          <cell r="AF3704" t="str">
            <v>Hospital &amp; Medical Services</v>
          </cell>
        </row>
        <row r="3705">
          <cell r="T3705">
            <v>221068991</v>
          </cell>
          <cell r="U3705" t="str">
            <v>LORAM MAINTENANCE OF WAY, INC.</v>
          </cell>
          <cell r="V3705">
            <v>99886</v>
          </cell>
          <cell r="W3705" t="str">
            <v>LORAM MAINTENANCE OF WAY, INC.</v>
          </cell>
          <cell r="X3705" t="str">
            <v>Existing Principal</v>
          </cell>
          <cell r="Y3705" t="str">
            <v>Score It</v>
          </cell>
          <cell r="Z3705" t="str">
            <v>TRANSPORTATION</v>
          </cell>
          <cell r="AA3705" t="str">
            <v>United States</v>
          </cell>
          <cell r="AB3705">
            <v>99886</v>
          </cell>
          <cell r="AC3705" t="str">
            <v>None - Private</v>
          </cell>
          <cell r="AD3705">
            <v>99886</v>
          </cell>
          <cell r="AE3705" t="str">
            <v>Core Commercial</v>
          </cell>
          <cell r="AF3705" t="str">
            <v>Rail, Trucking &amp; Transport Services</v>
          </cell>
        </row>
        <row r="3706">
          <cell r="T3706">
            <v>221069091</v>
          </cell>
          <cell r="U3706" t="str">
            <v>NORTHWESTERN MUTUAL LIFE INSURANCE COMPANY</v>
          </cell>
          <cell r="V3706">
            <v>99887</v>
          </cell>
          <cell r="W3706" t="str">
            <v>NORTHWESTERN MUTUAL LIFE INSURANCE COMPANY</v>
          </cell>
          <cell r="X3706" t="str">
            <v>Existing Principal</v>
          </cell>
          <cell r="Y3706" t="str">
            <v>Score It</v>
          </cell>
          <cell r="Z3706" t="str">
            <v>INSURANCE - LIFE</v>
          </cell>
          <cell r="AA3706" t="str">
            <v>United States</v>
          </cell>
          <cell r="AB3706">
            <v>99887</v>
          </cell>
          <cell r="AC3706" t="str">
            <v>None - Private</v>
          </cell>
          <cell r="AD3706">
            <v>99887</v>
          </cell>
          <cell r="AE3706" t="str">
            <v>Core Commercial</v>
          </cell>
          <cell r="AF3706" t="str">
            <v>Insurance &amp; Financial Services</v>
          </cell>
        </row>
        <row r="3707">
          <cell r="T3707">
            <v>231068491</v>
          </cell>
          <cell r="U3707" t="str">
            <v>MOUNTAINEER GAS COMPANY</v>
          </cell>
          <cell r="V3707">
            <v>99962</v>
          </cell>
          <cell r="W3707" t="str">
            <v>MOUNTAINEER GAS COMPANY</v>
          </cell>
          <cell r="X3707" t="str">
            <v>Existing Principal</v>
          </cell>
          <cell r="Y3707" t="str">
            <v>Score It</v>
          </cell>
          <cell r="Z3707" t="str">
            <v>CONSUMER DURABLES RETL/WHSL</v>
          </cell>
          <cell r="AA3707" t="str">
            <v>United States</v>
          </cell>
          <cell r="AB3707">
            <v>99962</v>
          </cell>
          <cell r="AC3707" t="str">
            <v>None - Private</v>
          </cell>
          <cell r="AD3707">
            <v>99962</v>
          </cell>
          <cell r="AE3707" t="str">
            <v>Core Commercial</v>
          </cell>
          <cell r="AF3707" t="str">
            <v>Retail</v>
          </cell>
        </row>
        <row r="3708">
          <cell r="T3708">
            <v>235340821</v>
          </cell>
          <cell r="U3708" t="str">
            <v>TRT HOLDINGS, INC.</v>
          </cell>
          <cell r="V3708">
            <v>100005</v>
          </cell>
          <cell r="W3708" t="str">
            <v>TRT HOLDINGS, INC.</v>
          </cell>
          <cell r="X3708" t="str">
            <v>Existing Principal</v>
          </cell>
          <cell r="Y3708" t="str">
            <v>Score It</v>
          </cell>
          <cell r="Z3708" t="str">
            <v>HOTELS &amp; RESTAURANTS</v>
          </cell>
          <cell r="AA3708" t="str">
            <v>United States</v>
          </cell>
          <cell r="AB3708">
            <v>100005</v>
          </cell>
          <cell r="AC3708" t="str">
            <v>None - Private</v>
          </cell>
          <cell r="AD3708">
            <v>100005</v>
          </cell>
          <cell r="AE3708" t="str">
            <v>Core Commercial</v>
          </cell>
          <cell r="AF3708" t="str">
            <v>Hospitality &amp; Gaming</v>
          </cell>
        </row>
        <row r="3709">
          <cell r="T3709">
            <v>241067391</v>
          </cell>
          <cell r="U3709" t="str">
            <v>ADVOCATE HEALTH CARE NETWORK</v>
          </cell>
          <cell r="V3709">
            <v>100031</v>
          </cell>
          <cell r="W3709" t="str">
            <v>ADVOCATE AURORA HEALTH, Inc.</v>
          </cell>
          <cell r="X3709" t="str">
            <v>Existing Principal</v>
          </cell>
          <cell r="Y3709" t="str">
            <v>Score It</v>
          </cell>
          <cell r="Z3709" t="str">
            <v>MEDICAL SERVICES</v>
          </cell>
          <cell r="AA3709" t="str">
            <v>United States</v>
          </cell>
          <cell r="AB3709">
            <v>100031</v>
          </cell>
          <cell r="AC3709" t="str">
            <v>None - Private</v>
          </cell>
          <cell r="AD3709">
            <v>100031</v>
          </cell>
          <cell r="AE3709" t="str">
            <v>Core Commercial</v>
          </cell>
          <cell r="AF3709" t="str">
            <v>Hospital &amp; Medical Services</v>
          </cell>
        </row>
        <row r="3710">
          <cell r="T3710">
            <v>241067991</v>
          </cell>
          <cell r="U3710" t="str">
            <v>KAISER FOUNDATION HEALTH PLAN *</v>
          </cell>
          <cell r="V3710">
            <v>100037</v>
          </cell>
          <cell r="W3710" t="str">
            <v>KAISER FOUNDATION HEALTH PLAN *</v>
          </cell>
          <cell r="X3710" t="str">
            <v>Existing Principal</v>
          </cell>
          <cell r="Y3710" t="str">
            <v>Score It</v>
          </cell>
          <cell r="Z3710" t="str">
            <v>MEDICAL SERVICES</v>
          </cell>
          <cell r="AA3710" t="str">
            <v>United States</v>
          </cell>
          <cell r="AB3710">
            <v>100037</v>
          </cell>
          <cell r="AC3710" t="str">
            <v>None - Private</v>
          </cell>
          <cell r="AD3710">
            <v>100037</v>
          </cell>
          <cell r="AE3710" t="str">
            <v>Core Commercial</v>
          </cell>
          <cell r="AF3710" t="str">
            <v>Hospital &amp; Medical Services</v>
          </cell>
        </row>
        <row r="3711">
          <cell r="T3711">
            <v>976423112</v>
          </cell>
          <cell r="U3711" t="str">
            <v>DX HOLDING CO., INC.</v>
          </cell>
          <cell r="V3711">
            <v>100045</v>
          </cell>
          <cell r="W3711" t="str">
            <v>DX HOLDING CO., INC.</v>
          </cell>
          <cell r="X3711" t="str">
            <v>Existing Principal</v>
          </cell>
          <cell r="Y3711" t="str">
            <v>Score It</v>
          </cell>
          <cell r="Z3711" t="str">
            <v>CHEMICALS</v>
          </cell>
          <cell r="AA3711" t="str">
            <v>United States</v>
          </cell>
          <cell r="AB3711">
            <v>100045</v>
          </cell>
          <cell r="AC3711" t="str">
            <v>None - Private</v>
          </cell>
          <cell r="AD3711">
            <v>100045</v>
          </cell>
          <cell r="AE3711" t="str">
            <v>Core Commercial</v>
          </cell>
          <cell r="AF3711" t="str">
            <v>Chemical Industry</v>
          </cell>
        </row>
        <row r="3712">
          <cell r="T3712">
            <v>245337521</v>
          </cell>
          <cell r="U3712" t="str">
            <v>MEMORIAL SLOAN-KETTERING CANCER CENTER (YORK AVE)</v>
          </cell>
          <cell r="V3712">
            <v>100052</v>
          </cell>
          <cell r="W3712" t="str">
            <v>MEMORIAL SLOAN-KETTERING CANCER CENTER</v>
          </cell>
          <cell r="X3712" t="str">
            <v>Existing Principal</v>
          </cell>
          <cell r="Y3712" t="str">
            <v>Score It</v>
          </cell>
          <cell r="Z3712" t="str">
            <v>MEDICAL SERVICES</v>
          </cell>
          <cell r="AA3712" t="str">
            <v>United States</v>
          </cell>
          <cell r="AB3712">
            <v>100052</v>
          </cell>
          <cell r="AC3712" t="str">
            <v>None - Private</v>
          </cell>
          <cell r="AD3712">
            <v>100052</v>
          </cell>
          <cell r="AE3712" t="str">
            <v>Core Commercial</v>
          </cell>
          <cell r="AF3712" t="str">
            <v>Hospital &amp; Medical Services</v>
          </cell>
        </row>
        <row r="3713">
          <cell r="T3713">
            <v>35229751</v>
          </cell>
          <cell r="U3713" t="str">
            <v>GREEN DIAMOND RESOURCE COMPANY</v>
          </cell>
          <cell r="V3713">
            <v>100093</v>
          </cell>
          <cell r="W3713" t="str">
            <v>GREEN DIAMOND RESOURCE COMPANY</v>
          </cell>
          <cell r="X3713" t="str">
            <v>Existing Principal</v>
          </cell>
          <cell r="Y3713" t="str">
            <v>Score It</v>
          </cell>
          <cell r="Z3713" t="str">
            <v>LUMBER &amp; FORESTRY</v>
          </cell>
          <cell r="AA3713" t="str">
            <v>United States</v>
          </cell>
          <cell r="AB3713">
            <v>100093</v>
          </cell>
          <cell r="AC3713" t="str">
            <v>None - Private</v>
          </cell>
          <cell r="AD3713">
            <v>100093</v>
          </cell>
          <cell r="AE3713" t="str">
            <v>Core Commercial</v>
          </cell>
          <cell r="AF3713" t="str">
            <v>Packaging Container &amp; Forest Products</v>
          </cell>
        </row>
        <row r="3714">
          <cell r="T3714">
            <v>265341421</v>
          </cell>
          <cell r="U3714" t="str">
            <v>SMITHFIELD FOODS, INC.</v>
          </cell>
          <cell r="V3714">
            <v>100251</v>
          </cell>
          <cell r="W3714" t="str">
            <v>SMITHFIELD FOODS, INC.</v>
          </cell>
          <cell r="X3714" t="str">
            <v>Existing Principal</v>
          </cell>
          <cell r="Y3714" t="str">
            <v>Score It</v>
          </cell>
          <cell r="Z3714" t="str">
            <v>FOOD &amp; BEVERAGE</v>
          </cell>
          <cell r="AA3714" t="str">
            <v>United States</v>
          </cell>
          <cell r="AB3714">
            <v>100251</v>
          </cell>
          <cell r="AC3714" t="str">
            <v>None - Private</v>
          </cell>
          <cell r="AD3714">
            <v>100251</v>
          </cell>
          <cell r="AE3714" t="str">
            <v>Core Commercial</v>
          </cell>
          <cell r="AF3714" t="str">
            <v>Food Processing &amp; Distribution</v>
          </cell>
        </row>
        <row r="3715">
          <cell r="T3715">
            <v>976425012</v>
          </cell>
          <cell r="U3715" t="str">
            <v>DELTA DENTAL OF CALIFORNIA</v>
          </cell>
          <cell r="V3715">
            <v>100314</v>
          </cell>
          <cell r="W3715" t="str">
            <v>DELTA DENTAL OF CALIFORNIA</v>
          </cell>
          <cell r="X3715" t="str">
            <v>Existing Principal</v>
          </cell>
          <cell r="Y3715" t="str">
            <v>Score It</v>
          </cell>
          <cell r="Z3715" t="str">
            <v>INSURANCE - PROP/CAS/HEALTH</v>
          </cell>
          <cell r="AA3715" t="str">
            <v>United States</v>
          </cell>
          <cell r="AB3715">
            <v>100314</v>
          </cell>
          <cell r="AC3715" t="str">
            <v>None - Private</v>
          </cell>
          <cell r="AD3715">
            <v>100314</v>
          </cell>
          <cell r="AE3715" t="str">
            <v>Core Commercial</v>
          </cell>
          <cell r="AF3715" t="str">
            <v>Insurance &amp; Financial Services</v>
          </cell>
        </row>
        <row r="3716">
          <cell r="T3716">
            <v>281068191</v>
          </cell>
          <cell r="U3716" t="str">
            <v>SCHREIBER FOODS, INC. (WI)</v>
          </cell>
          <cell r="V3716">
            <v>100359</v>
          </cell>
          <cell r="W3716" t="str">
            <v>SCHREIBER FOODS, INC</v>
          </cell>
          <cell r="X3716" t="str">
            <v>Existing Principal</v>
          </cell>
          <cell r="Y3716" t="str">
            <v>Score It</v>
          </cell>
          <cell r="Z3716" t="str">
            <v>FOOD &amp; BEVERAGE</v>
          </cell>
          <cell r="AA3716" t="str">
            <v>United States</v>
          </cell>
          <cell r="AB3716">
            <v>100359</v>
          </cell>
          <cell r="AC3716" t="str">
            <v>None - Private</v>
          </cell>
          <cell r="AD3716">
            <v>100359</v>
          </cell>
          <cell r="AE3716" t="str">
            <v>Core Commercial</v>
          </cell>
          <cell r="AF3716" t="str">
            <v>Food Processing &amp; Distribution</v>
          </cell>
        </row>
        <row r="3717">
          <cell r="T3717">
            <v>125229351</v>
          </cell>
          <cell r="U3717" t="str">
            <v>PERDUE FARMS INCORPORATED</v>
          </cell>
          <cell r="V3717">
            <v>100373</v>
          </cell>
          <cell r="W3717" t="str">
            <v>Perdue Farms Inc.</v>
          </cell>
          <cell r="X3717" t="str">
            <v>Existing Principal</v>
          </cell>
          <cell r="Y3717" t="str">
            <v>Score It</v>
          </cell>
          <cell r="Z3717" t="str">
            <v>FOOD &amp; BEVERAGE</v>
          </cell>
          <cell r="AA3717" t="str">
            <v>United States</v>
          </cell>
          <cell r="AB3717">
            <v>100373</v>
          </cell>
          <cell r="AC3717" t="str">
            <v>None - Private</v>
          </cell>
          <cell r="AD3717">
            <v>100373</v>
          </cell>
          <cell r="AE3717" t="str">
            <v>Core Commercial</v>
          </cell>
          <cell r="AF3717" t="str">
            <v>Food Processing &amp; Distribution</v>
          </cell>
        </row>
        <row r="3718">
          <cell r="T3718">
            <v>285340321</v>
          </cell>
          <cell r="U3718" t="str">
            <v>AERA ENERGY LLC</v>
          </cell>
          <cell r="V3718">
            <v>100400</v>
          </cell>
          <cell r="W3718" t="str">
            <v>AERA ENERGY LLC</v>
          </cell>
          <cell r="X3718" t="str">
            <v>Existing Principal</v>
          </cell>
          <cell r="Y3718" t="str">
            <v>Score It</v>
          </cell>
          <cell r="Z3718" t="str">
            <v>OIL, GAS &amp; COAL EXPL/PROD</v>
          </cell>
          <cell r="AA3718" t="str">
            <v>United States</v>
          </cell>
          <cell r="AB3718">
            <v>100400</v>
          </cell>
          <cell r="AC3718" t="str">
            <v>None - Private</v>
          </cell>
          <cell r="AD3718">
            <v>100400</v>
          </cell>
          <cell r="AE3718" t="str">
            <v>Core Commercial</v>
          </cell>
          <cell r="AF3718" t="str">
            <v>Oil, Gas &amp; Coal Expl/Prod</v>
          </cell>
        </row>
        <row r="3719">
          <cell r="T3719">
            <v>285340921</v>
          </cell>
          <cell r="U3719" t="str">
            <v>ADVENTIST HEALTHCARE, INC.</v>
          </cell>
          <cell r="V3719">
            <v>100406</v>
          </cell>
          <cell r="W3719" t="str">
            <v>ADVENTIST HEALTHCARE, INC.</v>
          </cell>
          <cell r="X3719" t="str">
            <v>Existing Principal</v>
          </cell>
          <cell r="Y3719" t="str">
            <v>Score It</v>
          </cell>
          <cell r="Z3719" t="str">
            <v>MEDICAL SERVICES</v>
          </cell>
          <cell r="AA3719" t="str">
            <v>United States</v>
          </cell>
          <cell r="AB3719">
            <v>100406</v>
          </cell>
          <cell r="AC3719" t="str">
            <v>None - Private</v>
          </cell>
          <cell r="AD3719">
            <v>100406</v>
          </cell>
          <cell r="AE3719" t="str">
            <v>Core Commercial</v>
          </cell>
          <cell r="AF3719" t="str">
            <v>Hospital &amp; Medical Services</v>
          </cell>
        </row>
        <row r="3720">
          <cell r="T3720">
            <v>291066991</v>
          </cell>
          <cell r="U3720" t="str">
            <v>HEXION SPECIALTY CHEMICALS, INC.</v>
          </cell>
          <cell r="V3720">
            <v>100427</v>
          </cell>
          <cell r="W3720" t="str">
            <v>HEXION, INC.</v>
          </cell>
          <cell r="X3720" t="str">
            <v>Existing Principal</v>
          </cell>
          <cell r="Y3720" t="str">
            <v>Score It</v>
          </cell>
          <cell r="Z3720" t="str">
            <v>CHEMICALS</v>
          </cell>
          <cell r="AA3720" t="str">
            <v>United States</v>
          </cell>
          <cell r="AB3720">
            <v>100427</v>
          </cell>
          <cell r="AC3720" t="str">
            <v>None - Private</v>
          </cell>
          <cell r="AD3720">
            <v>100427</v>
          </cell>
          <cell r="AE3720" t="str">
            <v>Core Commercial</v>
          </cell>
          <cell r="AF3720" t="str">
            <v>Chemical Industry</v>
          </cell>
        </row>
        <row r="3721">
          <cell r="T3721">
            <v>165303251</v>
          </cell>
          <cell r="U3721" t="str">
            <v>FREDERICK MEMORIAL HOSPITAL INCORPORATED</v>
          </cell>
          <cell r="V3721">
            <v>100434</v>
          </cell>
          <cell r="W3721" t="str">
            <v>Frederick Regional Health System, Inc.</v>
          </cell>
          <cell r="X3721" t="str">
            <v>Existing Principal</v>
          </cell>
          <cell r="Y3721" t="str">
            <v>Score It</v>
          </cell>
          <cell r="Z3721" t="str">
            <v>MEDICAL SERVICES</v>
          </cell>
          <cell r="AA3721" t="str">
            <v>United States</v>
          </cell>
          <cell r="AB3721">
            <v>100434</v>
          </cell>
          <cell r="AC3721" t="str">
            <v>None - Private</v>
          </cell>
          <cell r="AD3721">
            <v>100434</v>
          </cell>
          <cell r="AE3721" t="str">
            <v>Core Commercial</v>
          </cell>
          <cell r="AF3721" t="str">
            <v>Hospital &amp; Medical Services</v>
          </cell>
        </row>
        <row r="3722">
          <cell r="T3722">
            <v>301065791</v>
          </cell>
          <cell r="U3722" t="str">
            <v>ANNE ARUNDEL HEALTH SYSTEM, INC.</v>
          </cell>
          <cell r="V3722">
            <v>100494</v>
          </cell>
          <cell r="W3722" t="str">
            <v>ANNE ARUNDEL HEALTH SYSTEM, INC.</v>
          </cell>
          <cell r="X3722" t="str">
            <v>Existing Principal</v>
          </cell>
          <cell r="Y3722" t="str">
            <v>Score It</v>
          </cell>
          <cell r="Z3722" t="str">
            <v>MEDICAL SERVICES</v>
          </cell>
          <cell r="AA3722" t="str">
            <v>United States</v>
          </cell>
          <cell r="AB3722">
            <v>100494</v>
          </cell>
          <cell r="AC3722" t="str">
            <v>None - Private</v>
          </cell>
          <cell r="AD3722">
            <v>100494</v>
          </cell>
          <cell r="AE3722" t="str">
            <v>Core Commercial</v>
          </cell>
          <cell r="AF3722" t="str">
            <v>Hospital &amp; Medical Services</v>
          </cell>
        </row>
        <row r="3723">
          <cell r="T3723">
            <v>301067291</v>
          </cell>
          <cell r="U3723" t="str">
            <v>VOPAK NORTH AMERICA, INC.</v>
          </cell>
          <cell r="V3723">
            <v>100509</v>
          </cell>
          <cell r="W3723" t="str">
            <v>VOPAK NORTH AMERICA, INC.</v>
          </cell>
          <cell r="X3723" t="str">
            <v>Existing Principal</v>
          </cell>
          <cell r="Y3723" t="str">
            <v>Score It</v>
          </cell>
          <cell r="Z3723" t="str">
            <v>UTILITIES, GAS</v>
          </cell>
          <cell r="AA3723" t="str">
            <v>United States</v>
          </cell>
          <cell r="AB3723">
            <v>100509</v>
          </cell>
          <cell r="AC3723" t="str">
            <v>None - Private</v>
          </cell>
          <cell r="AD3723">
            <v>100509</v>
          </cell>
          <cell r="AE3723" t="str">
            <v>Core Commercial</v>
          </cell>
          <cell r="AF3723" t="str">
            <v>Electric, Gas &amp; Water Utilities</v>
          </cell>
        </row>
        <row r="3724">
          <cell r="T3724">
            <v>301067691</v>
          </cell>
          <cell r="U3724" t="str">
            <v>STIMSON LUMBER COMPANY &amp; SUBSIDIARIES</v>
          </cell>
          <cell r="V3724">
            <v>100513</v>
          </cell>
          <cell r="W3724" t="str">
            <v>STIMSON LUMBER COMPANY &amp; SUBSIDIARIES</v>
          </cell>
          <cell r="X3724" t="str">
            <v>Existing Principal</v>
          </cell>
          <cell r="Y3724" t="str">
            <v>Score It</v>
          </cell>
          <cell r="Z3724" t="str">
            <v>LUMBER &amp; FORESTRY</v>
          </cell>
          <cell r="AA3724" t="str">
            <v>United States</v>
          </cell>
          <cell r="AB3724">
            <v>100513</v>
          </cell>
          <cell r="AC3724" t="str">
            <v>None - Private</v>
          </cell>
          <cell r="AD3724">
            <v>100513</v>
          </cell>
          <cell r="AE3724" t="str">
            <v>Core Commercial</v>
          </cell>
          <cell r="AF3724" t="str">
            <v>Packaging Container &amp; Forest Products</v>
          </cell>
        </row>
        <row r="3725">
          <cell r="T3725">
            <v>16369812</v>
          </cell>
          <cell r="U3725" t="str">
            <v>Rush University Medical Center (Van Buren)</v>
          </cell>
          <cell r="V3725">
            <v>100586</v>
          </cell>
          <cell r="W3725" t="str">
            <v>RUSH UNIVERSITY MEDICAL CENTER</v>
          </cell>
          <cell r="X3725" t="str">
            <v>Existing Principal</v>
          </cell>
          <cell r="Y3725" t="str">
            <v>Score It</v>
          </cell>
          <cell r="Z3725" t="str">
            <v>MEDICAL SERVICES</v>
          </cell>
          <cell r="AA3725" t="str">
            <v>United States</v>
          </cell>
          <cell r="AB3725">
            <v>100586</v>
          </cell>
          <cell r="AC3725" t="str">
            <v>None - Private</v>
          </cell>
          <cell r="AD3725">
            <v>100586</v>
          </cell>
          <cell r="AE3725" t="str">
            <v>Core Commercial</v>
          </cell>
          <cell r="AF3725" t="str">
            <v>Hospital &amp; Medical Services</v>
          </cell>
        </row>
        <row r="3726">
          <cell r="T3726">
            <v>445156251</v>
          </cell>
          <cell r="U3726" t="str">
            <v>JOHNSON &amp; WALES UNIVERSITY</v>
          </cell>
          <cell r="V3726">
            <v>100603</v>
          </cell>
          <cell r="W3726" t="str">
            <v>JOHNSON &amp; WALES</v>
          </cell>
          <cell r="X3726" t="str">
            <v>Existing Principal</v>
          </cell>
          <cell r="Y3726" t="str">
            <v>Score It</v>
          </cell>
          <cell r="Z3726" t="str">
            <v>CONSUMER SERVICES</v>
          </cell>
          <cell r="AA3726" t="str">
            <v>United States</v>
          </cell>
          <cell r="AB3726">
            <v>100603</v>
          </cell>
          <cell r="AC3726" t="str">
            <v>None - Private</v>
          </cell>
          <cell r="AD3726">
            <v>100603</v>
          </cell>
          <cell r="AE3726" t="str">
            <v>Core Commercial</v>
          </cell>
          <cell r="AF3726" t="str">
            <v>Retail</v>
          </cell>
        </row>
        <row r="3727">
          <cell r="T3727">
            <v>321069091</v>
          </cell>
          <cell r="U3727" t="str">
            <v>DHL HOLDINGS (USA), INC.**FULL COLLATERAL**</v>
          </cell>
          <cell r="V3727">
            <v>100687</v>
          </cell>
          <cell r="W3727" t="str">
            <v>DHL HOLDINGS (USA), INC.</v>
          </cell>
          <cell r="X3727" t="str">
            <v>Existing Principal</v>
          </cell>
          <cell r="Y3727" t="str">
            <v>Score It</v>
          </cell>
          <cell r="Z3727" t="str">
            <v>TRANSPORTATION</v>
          </cell>
          <cell r="AA3727" t="str">
            <v>United States</v>
          </cell>
          <cell r="AB3727">
            <v>100687</v>
          </cell>
          <cell r="AC3727" t="str">
            <v>None - Private</v>
          </cell>
          <cell r="AD3727">
            <v>100687</v>
          </cell>
          <cell r="AE3727" t="str">
            <v>Core Commercial</v>
          </cell>
          <cell r="AF3727" t="str">
            <v>Rail, Trucking &amp; Transport Services</v>
          </cell>
        </row>
        <row r="3728">
          <cell r="T3728">
            <v>505289951</v>
          </cell>
          <cell r="U3728" t="str">
            <v>BAPTIST MEMORIAL HEALTH CARE CORPORATION</v>
          </cell>
          <cell r="V3728">
            <v>100698</v>
          </cell>
          <cell r="W3728" t="str">
            <v>BAPTIST MEMORIAL HEALTH CARE CORPORATION</v>
          </cell>
          <cell r="X3728" t="str">
            <v>Existing Principal</v>
          </cell>
          <cell r="Y3728" t="str">
            <v>Score It</v>
          </cell>
          <cell r="Z3728" t="str">
            <v>MEDICAL SERVICES</v>
          </cell>
          <cell r="AA3728" t="str">
            <v>United States</v>
          </cell>
          <cell r="AB3728">
            <v>100698</v>
          </cell>
          <cell r="AC3728" t="str">
            <v>None - Private</v>
          </cell>
          <cell r="AD3728">
            <v>100698</v>
          </cell>
          <cell r="AE3728" t="str">
            <v>Core Commercial</v>
          </cell>
          <cell r="AF3728" t="str">
            <v>Hospital &amp; Medical Services</v>
          </cell>
        </row>
        <row r="3729">
          <cell r="T3729">
            <v>325339521</v>
          </cell>
          <cell r="U3729" t="str">
            <v>DAVID'S BRIDAL, INC.</v>
          </cell>
          <cell r="V3729">
            <v>100711</v>
          </cell>
          <cell r="W3729" t="str">
            <v>DAVID'S BRIDAL, INC.</v>
          </cell>
          <cell r="X3729" t="str">
            <v>Existing Principal</v>
          </cell>
          <cell r="Y3729" t="str">
            <v>Score It</v>
          </cell>
          <cell r="Z3729" t="str">
            <v>APPAREL &amp; SHOES</v>
          </cell>
          <cell r="AA3729" t="str">
            <v>United States</v>
          </cell>
          <cell r="AB3729">
            <v>100711</v>
          </cell>
          <cell r="AC3729" t="str">
            <v>None - Private</v>
          </cell>
          <cell r="AD3729">
            <v>100711</v>
          </cell>
          <cell r="AE3729" t="str">
            <v>Core Commercial</v>
          </cell>
          <cell r="AF3729" t="str">
            <v>Retail</v>
          </cell>
        </row>
        <row r="3730">
          <cell r="T3730">
            <v>255277451</v>
          </cell>
          <cell r="U3730" t="str">
            <v>Mars Incorporated</v>
          </cell>
          <cell r="V3730">
            <v>100723</v>
          </cell>
          <cell r="W3730" t="str">
            <v>MARS, INCORPORATED</v>
          </cell>
          <cell r="X3730" t="str">
            <v>Existing Principal</v>
          </cell>
          <cell r="Y3730" t="str">
            <v>Score It</v>
          </cell>
          <cell r="Z3730" t="str">
            <v>FOOD &amp; BEVERAGE</v>
          </cell>
          <cell r="AA3730" t="str">
            <v>United States</v>
          </cell>
          <cell r="AB3730">
            <v>100723</v>
          </cell>
          <cell r="AC3730" t="str">
            <v>None - Private</v>
          </cell>
          <cell r="AD3730">
            <v>100723</v>
          </cell>
          <cell r="AE3730" t="str">
            <v>Core Commercial</v>
          </cell>
          <cell r="AF3730" t="str">
            <v>Food Processing &amp; Distribution</v>
          </cell>
        </row>
        <row r="3731">
          <cell r="T3731">
            <v>976427612</v>
          </cell>
          <cell r="U3731" t="str">
            <v>CARDINAL GLASS INDUSTRIES, INC.</v>
          </cell>
          <cell r="V3731">
            <v>100733</v>
          </cell>
          <cell r="W3731" t="str">
            <v>CARDINAL GLASS INDUSTRIES, INC.</v>
          </cell>
          <cell r="X3731" t="str">
            <v>Existing Principal</v>
          </cell>
          <cell r="Y3731" t="str">
            <v>Score It</v>
          </cell>
          <cell r="Z3731" t="str">
            <v>CONSTRUCTION MATERIALS</v>
          </cell>
          <cell r="AA3731" t="str">
            <v>United States</v>
          </cell>
          <cell r="AB3731">
            <v>100733</v>
          </cell>
          <cell r="AC3731" t="str">
            <v>None - Private</v>
          </cell>
          <cell r="AD3731">
            <v>100733</v>
          </cell>
          <cell r="AE3731" t="str">
            <v>Core Commercial</v>
          </cell>
          <cell r="AF3731" t="str">
            <v>Building Materials</v>
          </cell>
        </row>
        <row r="3732">
          <cell r="T3732">
            <v>345339521</v>
          </cell>
          <cell r="U3732" t="str">
            <v>SNF HOLDING COMPANY</v>
          </cell>
          <cell r="V3732">
            <v>100872</v>
          </cell>
          <cell r="W3732" t="str">
            <v>SNF HOLDING COMPANY</v>
          </cell>
          <cell r="X3732" t="str">
            <v>Existing Principal</v>
          </cell>
          <cell r="Y3732" t="str">
            <v>Score It</v>
          </cell>
          <cell r="Z3732" t="str">
            <v>CHEMICALS</v>
          </cell>
          <cell r="AA3732" t="str">
            <v>United States</v>
          </cell>
          <cell r="AB3732">
            <v>100872</v>
          </cell>
          <cell r="AC3732" t="str">
            <v>None - Private</v>
          </cell>
          <cell r="AD3732">
            <v>100872</v>
          </cell>
          <cell r="AE3732" t="str">
            <v>Core Commercial</v>
          </cell>
          <cell r="AF3732" t="str">
            <v>Chemical Industry</v>
          </cell>
        </row>
        <row r="3733">
          <cell r="T3733">
            <v>985061021</v>
          </cell>
          <cell r="U3733" t="str">
            <v>Delhaize Group</v>
          </cell>
          <cell r="V3733">
            <v>20147</v>
          </cell>
          <cell r="W3733" t="str">
            <v>Delhaize Group</v>
          </cell>
          <cell r="X3733" t="str">
            <v>Existing Principal</v>
          </cell>
          <cell r="Y3733" t="str">
            <v>Score It</v>
          </cell>
          <cell r="Z3733" t="str">
            <v>FOOD &amp; BEVERAGE RETL/WHSL</v>
          </cell>
          <cell r="AA3733" t="str">
            <v>Belgium</v>
          </cell>
          <cell r="AB3733">
            <v>100922</v>
          </cell>
          <cell r="AC3733" t="str">
            <v>None - Private</v>
          </cell>
          <cell r="AD3733">
            <v>100922</v>
          </cell>
          <cell r="AE3733" t="str">
            <v>Core Commercial</v>
          </cell>
          <cell r="AF3733" t="str">
            <v>Beverage Industry</v>
          </cell>
        </row>
        <row r="3734">
          <cell r="T3734">
            <v>351068491</v>
          </cell>
          <cell r="U3734" t="str">
            <v>AHOLD USA, INC. AND SUBSIDIARIES</v>
          </cell>
          <cell r="V3734">
            <v>100922</v>
          </cell>
          <cell r="W3734" t="str">
            <v>Royal Ahold Delhaize N.V.</v>
          </cell>
          <cell r="X3734" t="str">
            <v>Existing Principal</v>
          </cell>
          <cell r="Y3734" t="str">
            <v>Score It</v>
          </cell>
          <cell r="Z3734" t="str">
            <v>FOOD &amp; BEVERAGE RETL/WHSL</v>
          </cell>
          <cell r="AA3734" t="str">
            <v>United States</v>
          </cell>
          <cell r="AB3734">
            <v>100922</v>
          </cell>
          <cell r="AC3734" t="str">
            <v>None - Private</v>
          </cell>
          <cell r="AD3734">
            <v>100922</v>
          </cell>
          <cell r="AE3734" t="str">
            <v>Core Commercial</v>
          </cell>
          <cell r="AF3734" t="str">
            <v>Beverage Industry</v>
          </cell>
        </row>
        <row r="3735">
          <cell r="T3735">
            <v>355340921</v>
          </cell>
          <cell r="U3735" t="str">
            <v>PLACID REFINING COMPANY LLC</v>
          </cell>
          <cell r="V3735">
            <v>100966</v>
          </cell>
          <cell r="W3735" t="str">
            <v>PLACID REFINING COMPANY LLC</v>
          </cell>
          <cell r="X3735" t="str">
            <v>Existing Principal</v>
          </cell>
          <cell r="Y3735" t="str">
            <v>Score It</v>
          </cell>
          <cell r="Z3735" t="str">
            <v>OIL REFINING</v>
          </cell>
          <cell r="AA3735" t="str">
            <v>United States</v>
          </cell>
          <cell r="AB3735">
            <v>100966</v>
          </cell>
          <cell r="AC3735" t="str">
            <v>None - Private</v>
          </cell>
          <cell r="AD3735">
            <v>100966</v>
          </cell>
          <cell r="AE3735" t="str">
            <v>Core Commercial</v>
          </cell>
          <cell r="AF3735" t="str">
            <v>Oil, Gas &amp; Coal Expl/Prod</v>
          </cell>
        </row>
        <row r="3736">
          <cell r="T3736">
            <v>375338121</v>
          </cell>
          <cell r="U3736" t="str">
            <v>RELIGIOUS AND CHARITABLE RISK POOLING TRUST</v>
          </cell>
          <cell r="V3736">
            <v>101098</v>
          </cell>
          <cell r="W3736" t="str">
            <v>RELIGIOUS AND CHARITABLE RISK POOLING TRUST</v>
          </cell>
          <cell r="X3736" t="str">
            <v>Existing Principal</v>
          </cell>
          <cell r="Y3736" t="str">
            <v>Score It</v>
          </cell>
          <cell r="Z3736" t="str">
            <v>UNASSIGNED</v>
          </cell>
          <cell r="AA3736" t="str">
            <v>United States</v>
          </cell>
          <cell r="AB3736">
            <v>101098</v>
          </cell>
          <cell r="AC3736" t="str">
            <v>None - Private</v>
          </cell>
          <cell r="AD3736">
            <v>101098</v>
          </cell>
          <cell r="AE3736" t="str">
            <v>Core Commercial</v>
          </cell>
          <cell r="AF3736" t="str">
            <v>Unassigned</v>
          </cell>
        </row>
        <row r="3737">
          <cell r="T3737">
            <v>976429912</v>
          </cell>
          <cell r="U3737" t="str">
            <v>Gavilon Agriculture Investment, Inc. (Gavilon Holdings, LLC)</v>
          </cell>
          <cell r="V3737">
            <v>101124</v>
          </cell>
          <cell r="W3737" t="str">
            <v>Gavilon Agriculture Investment, Inc. (Gavilon Holdings, LLC)</v>
          </cell>
          <cell r="X3737" t="str">
            <v>Existing Principal</v>
          </cell>
          <cell r="Y3737" t="str">
            <v>Score It</v>
          </cell>
          <cell r="Z3737" t="str">
            <v>AGRICULTURE</v>
          </cell>
          <cell r="AA3737" t="str">
            <v>United States</v>
          </cell>
          <cell r="AB3737">
            <v>101124</v>
          </cell>
          <cell r="AC3737" t="str">
            <v>None - Private</v>
          </cell>
          <cell r="AD3737">
            <v>101124</v>
          </cell>
          <cell r="AE3737" t="str">
            <v>Core Commercial</v>
          </cell>
          <cell r="AF3737" t="str">
            <v>Food Processing &amp; Distribution</v>
          </cell>
        </row>
        <row r="3738">
          <cell r="T3738">
            <v>381067191</v>
          </cell>
          <cell r="U3738" t="str">
            <v>ELKAY MANUFACTURING COMPANY</v>
          </cell>
          <cell r="V3738">
            <v>101149</v>
          </cell>
          <cell r="W3738" t="str">
            <v>ELKAY MANUFACTURING COMPANY</v>
          </cell>
          <cell r="X3738" t="str">
            <v>Existing Principal</v>
          </cell>
          <cell r="Y3738" t="str">
            <v>Score It</v>
          </cell>
          <cell r="Z3738" t="str">
            <v>STEEL &amp; METAL PRODUCTS</v>
          </cell>
          <cell r="AA3738" t="str">
            <v>United States</v>
          </cell>
          <cell r="AB3738">
            <v>101149</v>
          </cell>
          <cell r="AC3738" t="str">
            <v>None - Private</v>
          </cell>
          <cell r="AD3738">
            <v>101149</v>
          </cell>
          <cell r="AE3738" t="str">
            <v>Core Commercial</v>
          </cell>
          <cell r="AF3738" t="str">
            <v>Steel &amp; Metals Manufacturing</v>
          </cell>
        </row>
        <row r="3739">
          <cell r="T3739">
            <v>391066191</v>
          </cell>
          <cell r="U3739" t="str">
            <v>RALEY'S</v>
          </cell>
          <cell r="V3739">
            <v>101219</v>
          </cell>
          <cell r="W3739" t="str">
            <v>RALEY'S</v>
          </cell>
          <cell r="X3739" t="str">
            <v>Existing Principal</v>
          </cell>
          <cell r="Y3739" t="str">
            <v>Score It</v>
          </cell>
          <cell r="Z3739" t="str">
            <v>FOOD &amp; BEVERAGE RETL/WHSL</v>
          </cell>
          <cell r="AA3739" t="str">
            <v>United States</v>
          </cell>
          <cell r="AB3739">
            <v>101219</v>
          </cell>
          <cell r="AC3739" t="str">
            <v>None - Private</v>
          </cell>
          <cell r="AD3739">
            <v>101219</v>
          </cell>
          <cell r="AE3739" t="str">
            <v>Core Commercial</v>
          </cell>
          <cell r="AF3739" t="str">
            <v>Beverage Industry</v>
          </cell>
        </row>
        <row r="3740">
          <cell r="T3740">
            <v>395340421</v>
          </cell>
          <cell r="U3740" t="str">
            <v>VIRGINIA MASON MEDICAL CENTER</v>
          </cell>
          <cell r="V3740">
            <v>101281</v>
          </cell>
          <cell r="W3740" t="str">
            <v>Virginia Mason Health System</v>
          </cell>
          <cell r="X3740" t="str">
            <v>Existing Principal</v>
          </cell>
          <cell r="Y3740" t="str">
            <v>Score It</v>
          </cell>
          <cell r="Z3740" t="str">
            <v>MEDICAL SERVICES</v>
          </cell>
          <cell r="AA3740" t="str">
            <v>United States</v>
          </cell>
          <cell r="AB3740">
            <v>101281</v>
          </cell>
          <cell r="AC3740" t="str">
            <v>None - Private</v>
          </cell>
          <cell r="AD3740">
            <v>101281</v>
          </cell>
          <cell r="AE3740" t="str">
            <v>Core Commercial</v>
          </cell>
          <cell r="AF3740" t="str">
            <v>Hospital &amp; Medical Services</v>
          </cell>
        </row>
        <row r="3741">
          <cell r="T3741">
            <v>976431112</v>
          </cell>
          <cell r="U3741" t="str">
            <v>The Marvin Companies, Inc. (FNA Marvin Cedar and Lumber Company)</v>
          </cell>
          <cell r="V3741">
            <v>101850</v>
          </cell>
          <cell r="W3741" t="str">
            <v>The Marvin Companies, Inc. (FNA Marvin Cedar and Lumber Company)</v>
          </cell>
          <cell r="X3741" t="str">
            <v>Existing Principal</v>
          </cell>
          <cell r="Y3741" t="str">
            <v>Score It</v>
          </cell>
          <cell r="Z3741" t="str">
            <v>LUMBER &amp; FORESTRY</v>
          </cell>
          <cell r="AA3741" t="str">
            <v>United States</v>
          </cell>
          <cell r="AB3741">
            <v>101850</v>
          </cell>
          <cell r="AC3741" t="str">
            <v>None - Private</v>
          </cell>
          <cell r="AD3741">
            <v>101850</v>
          </cell>
          <cell r="AE3741" t="str">
            <v>Core Commercial</v>
          </cell>
          <cell r="AF3741" t="str">
            <v>Packaging Container &amp; Forest Products</v>
          </cell>
        </row>
        <row r="3742">
          <cell r="T3742">
            <v>695574921</v>
          </cell>
          <cell r="U3742" t="str">
            <v>First Guaranty Mortgage Corporation</v>
          </cell>
          <cell r="V3742">
            <v>105829</v>
          </cell>
          <cell r="W3742" t="str">
            <v>First Guaranty Mortgage Corporation</v>
          </cell>
          <cell r="X3742" t="str">
            <v>Existing Principal</v>
          </cell>
          <cell r="Y3742" t="str">
            <v>Score It</v>
          </cell>
          <cell r="Z3742" t="str">
            <v>FINANCE NEC</v>
          </cell>
          <cell r="AA3742" t="str">
            <v>United States</v>
          </cell>
          <cell r="AB3742">
            <v>105829</v>
          </cell>
          <cell r="AC3742" t="str">
            <v>None - Private</v>
          </cell>
          <cell r="AD3742">
            <v>105829</v>
          </cell>
          <cell r="AE3742" t="str">
            <v>Core Commercial</v>
          </cell>
          <cell r="AF3742" t="str">
            <v>Insurance &amp; Financial Services</v>
          </cell>
        </row>
        <row r="3743">
          <cell r="T3743">
            <v>976433512</v>
          </cell>
          <cell r="U3743" t="str">
            <v>The Salvation Army, Western Territory and Affiliates</v>
          </cell>
          <cell r="V3743">
            <v>105936</v>
          </cell>
          <cell r="W3743" t="str">
            <v>The Salvation Army, Western Territory and Affiliates</v>
          </cell>
          <cell r="X3743" t="str">
            <v>Existing Principal</v>
          </cell>
          <cell r="Y3743" t="str">
            <v>Score It</v>
          </cell>
          <cell r="Z3743" t="str">
            <v>CONSUMER SERVICES</v>
          </cell>
          <cell r="AA3743" t="str">
            <v>United States</v>
          </cell>
          <cell r="AB3743">
            <v>105936</v>
          </cell>
          <cell r="AC3743" t="str">
            <v>None - Private</v>
          </cell>
          <cell r="AD3743">
            <v>105936</v>
          </cell>
          <cell r="AE3743" t="str">
            <v>Core Commercial</v>
          </cell>
          <cell r="AF3743" t="str">
            <v>Retail</v>
          </cell>
        </row>
        <row r="3744">
          <cell r="T3744">
            <v>425350321</v>
          </cell>
          <cell r="U3744" t="str">
            <v>Nebraska Public Power District</v>
          </cell>
          <cell r="V3744">
            <v>106741</v>
          </cell>
          <cell r="W3744" t="str">
            <v>Nebraska Public Power District</v>
          </cell>
          <cell r="X3744" t="str">
            <v>Existing Principal</v>
          </cell>
          <cell r="Y3744" t="str">
            <v>Score It</v>
          </cell>
          <cell r="Z3744" t="str">
            <v>UTILITIES, ELECTRIC</v>
          </cell>
          <cell r="AA3744" t="str">
            <v>United States</v>
          </cell>
          <cell r="AB3744">
            <v>106741</v>
          </cell>
          <cell r="AC3744" t="str">
            <v>None - Private</v>
          </cell>
          <cell r="AD3744">
            <v>106741</v>
          </cell>
          <cell r="AE3744" t="str">
            <v>Core Commercial</v>
          </cell>
          <cell r="AF3744" t="str">
            <v>Electric, Gas &amp; Water Utilities</v>
          </cell>
        </row>
        <row r="3745">
          <cell r="T3745">
            <v>976434212</v>
          </cell>
          <cell r="U3745" t="str">
            <v>The Wonderful Company, LLC</v>
          </cell>
          <cell r="V3745">
            <v>107167</v>
          </cell>
          <cell r="W3745" t="str">
            <v>The Wonderful Company, LLC</v>
          </cell>
          <cell r="X3745" t="str">
            <v>Existing Principal</v>
          </cell>
          <cell r="Y3745" t="str">
            <v>Score It</v>
          </cell>
          <cell r="Z3745" t="str">
            <v>CONSUMER SERVICES</v>
          </cell>
          <cell r="AA3745" t="str">
            <v>United States</v>
          </cell>
          <cell r="AB3745">
            <v>107167</v>
          </cell>
          <cell r="AC3745" t="str">
            <v>None - Private</v>
          </cell>
          <cell r="AD3745">
            <v>107167</v>
          </cell>
          <cell r="AE3745" t="str">
            <v>Core Commercial</v>
          </cell>
          <cell r="AF3745" t="str">
            <v>Retail</v>
          </cell>
        </row>
        <row r="3746">
          <cell r="T3746">
            <v>605343521</v>
          </cell>
          <cell r="U3746" t="str">
            <v>MERCURIA ENERGY GROUP LIMITED</v>
          </cell>
          <cell r="V3746">
            <v>107932</v>
          </cell>
          <cell r="W3746" t="str">
            <v>MERCURIA ENERGY GROUP LIMITED</v>
          </cell>
          <cell r="X3746" t="str">
            <v>Existing Principal</v>
          </cell>
          <cell r="Y3746" t="str">
            <v>Score It</v>
          </cell>
          <cell r="Z3746" t="str">
            <v>UTILITIES, GAS</v>
          </cell>
          <cell r="AA3746" t="str">
            <v>United States</v>
          </cell>
          <cell r="AB3746">
            <v>107932</v>
          </cell>
          <cell r="AC3746" t="str">
            <v>None - Private</v>
          </cell>
          <cell r="AD3746">
            <v>107932</v>
          </cell>
          <cell r="AE3746" t="str">
            <v>Core Commercial</v>
          </cell>
          <cell r="AF3746" t="str">
            <v>Electric, Gas &amp; Water Utilities</v>
          </cell>
        </row>
        <row r="3747">
          <cell r="T3747">
            <v>915276951</v>
          </cell>
          <cell r="U3747" t="str">
            <v>Acciona Infrastructure Canada Inc.</v>
          </cell>
          <cell r="V3747">
            <v>110938</v>
          </cell>
          <cell r="W3747" t="str">
            <v>Acciona SA</v>
          </cell>
          <cell r="X3747" t="str">
            <v>Existing Principal</v>
          </cell>
          <cell r="Y3747" t="str">
            <v>Score It</v>
          </cell>
          <cell r="Z3747" t="str">
            <v>CONSTRUCTION</v>
          </cell>
          <cell r="AA3747" t="str">
            <v>Canada</v>
          </cell>
          <cell r="AB3747">
            <v>110938</v>
          </cell>
          <cell r="AC3747" t="str">
            <v>G11868</v>
          </cell>
          <cell r="AD3747">
            <v>110938</v>
          </cell>
          <cell r="AE3747" t="str">
            <v>Specialty Contract</v>
          </cell>
          <cell r="AF3747" t="str">
            <v>Electric, Gas &amp; Water Utilities</v>
          </cell>
        </row>
        <row r="3748">
          <cell r="T3748">
            <v>391904642</v>
          </cell>
          <cell r="U3748" t="str">
            <v>Acciona Infraestructuras Mexico, S.A. de C.V.</v>
          </cell>
          <cell r="V3748">
            <v>190032</v>
          </cell>
          <cell r="W3748" t="str">
            <v>Corporaci n Acciona Infraestructuras (CAI)</v>
          </cell>
          <cell r="X3748" t="str">
            <v>Existing Principal</v>
          </cell>
          <cell r="Y3748" t="str">
            <v>Score It</v>
          </cell>
          <cell r="Z3748" t="str">
            <v>CONSTRUCTION</v>
          </cell>
          <cell r="AA3748" t="str">
            <v>Mexico</v>
          </cell>
          <cell r="AB3748">
            <v>190032</v>
          </cell>
          <cell r="AC3748" t="str">
            <v>G11868</v>
          </cell>
          <cell r="AD3748">
            <v>110938</v>
          </cell>
          <cell r="AE3748" t="str">
            <v>Specialty Contract</v>
          </cell>
          <cell r="AF3748" t="str">
            <v>Electric, Gas &amp; Water Utilities</v>
          </cell>
        </row>
        <row r="3749">
          <cell r="T3749">
            <v>15373121</v>
          </cell>
          <cell r="U3749" t="str">
            <v>Acciona Agua, S.A.</v>
          </cell>
          <cell r="V3749">
            <v>110938</v>
          </cell>
          <cell r="W3749" t="str">
            <v>Acciona SA</v>
          </cell>
          <cell r="X3749" t="str">
            <v>Existing Principal</v>
          </cell>
          <cell r="Y3749" t="str">
            <v>Score It</v>
          </cell>
          <cell r="Z3749" t="str">
            <v>CONSTRUCTION</v>
          </cell>
          <cell r="AA3749" t="str">
            <v>Spain</v>
          </cell>
          <cell r="AB3749">
            <v>110938</v>
          </cell>
          <cell r="AC3749" t="str">
            <v>G11868</v>
          </cell>
          <cell r="AD3749">
            <v>110938</v>
          </cell>
          <cell r="AE3749" t="str">
            <v>Specialty Contract</v>
          </cell>
          <cell r="AF3749" t="str">
            <v>Electric, Gas &amp; Water Utilities</v>
          </cell>
        </row>
        <row r="3750">
          <cell r="T3750">
            <v>225385721</v>
          </cell>
          <cell r="U3750" t="str">
            <v>Acciona Construccion, S.A.</v>
          </cell>
          <cell r="V3750">
            <v>110938</v>
          </cell>
          <cell r="W3750" t="str">
            <v>Acciona SA</v>
          </cell>
          <cell r="X3750" t="str">
            <v>Existing Principal</v>
          </cell>
          <cell r="Y3750" t="str">
            <v>Score It</v>
          </cell>
          <cell r="Z3750" t="str">
            <v>CONSTRUCTION</v>
          </cell>
          <cell r="AA3750" t="str">
            <v>Spain</v>
          </cell>
          <cell r="AB3750">
            <v>110938</v>
          </cell>
          <cell r="AC3750" t="str">
            <v>G11868</v>
          </cell>
          <cell r="AD3750">
            <v>110938</v>
          </cell>
          <cell r="AE3750" t="str">
            <v>Specialty Contract</v>
          </cell>
          <cell r="AF3750" t="str">
            <v>Electric, Gas &amp; Water Utilities</v>
          </cell>
        </row>
        <row r="3751">
          <cell r="T3751">
            <v>151683842</v>
          </cell>
          <cell r="U3751" t="str">
            <v>Acciona Energia S.A.</v>
          </cell>
          <cell r="V3751">
            <v>110938</v>
          </cell>
          <cell r="W3751" t="str">
            <v>Acciona SA</v>
          </cell>
          <cell r="X3751" t="str">
            <v>Existing Principal</v>
          </cell>
          <cell r="Y3751" t="str">
            <v>Score It</v>
          </cell>
          <cell r="Z3751" t="str">
            <v>CONSTRUCTION</v>
          </cell>
          <cell r="AA3751" t="str">
            <v>Spain</v>
          </cell>
          <cell r="AB3751">
            <v>110938</v>
          </cell>
          <cell r="AC3751" t="str">
            <v>G11868</v>
          </cell>
          <cell r="AD3751">
            <v>110938</v>
          </cell>
          <cell r="AE3751" t="str">
            <v>Specialty Contract</v>
          </cell>
          <cell r="AF3751" t="str">
            <v>Electric, Gas &amp; Water Utilities</v>
          </cell>
        </row>
        <row r="3752">
          <cell r="T3752">
            <v>375365721</v>
          </cell>
          <cell r="U3752" t="str">
            <v>Acciona Energy N.A.</v>
          </cell>
          <cell r="V3752">
            <v>110938</v>
          </cell>
          <cell r="W3752" t="str">
            <v>Acciona SA</v>
          </cell>
          <cell r="X3752" t="str">
            <v>Existing Principal</v>
          </cell>
          <cell r="Y3752" t="str">
            <v>Score It</v>
          </cell>
          <cell r="Z3752" t="str">
            <v>CONSTRUCTION</v>
          </cell>
          <cell r="AA3752" t="str">
            <v>Spain</v>
          </cell>
          <cell r="AB3752">
            <v>110938</v>
          </cell>
          <cell r="AC3752" t="str">
            <v>G11868</v>
          </cell>
          <cell r="AD3752">
            <v>110938</v>
          </cell>
          <cell r="AE3752" t="str">
            <v>Specialty Contract</v>
          </cell>
          <cell r="AF3752" t="str">
            <v>Electric, Gas &amp; Water Utilities</v>
          </cell>
        </row>
        <row r="3753">
          <cell r="T3753">
            <v>849287432</v>
          </cell>
          <cell r="U3753" t="str">
            <v>Corporacion Acciona Infraestructuras</v>
          </cell>
          <cell r="V3753">
            <v>110938</v>
          </cell>
          <cell r="W3753" t="str">
            <v>Acciona SA</v>
          </cell>
          <cell r="X3753" t="str">
            <v>Existing Principal</v>
          </cell>
          <cell r="Y3753" t="str">
            <v>Score It</v>
          </cell>
          <cell r="Z3753" t="str">
            <v>CONSTRUCTION</v>
          </cell>
          <cell r="AA3753" t="str">
            <v>Spain</v>
          </cell>
          <cell r="AB3753">
            <v>110938</v>
          </cell>
          <cell r="AC3753" t="str">
            <v>G11868</v>
          </cell>
          <cell r="AD3753">
            <v>110938</v>
          </cell>
          <cell r="AE3753" t="str">
            <v>Specialty Contract</v>
          </cell>
          <cell r="AF3753" t="str">
            <v>Electric, Gas &amp; Water Utilities</v>
          </cell>
        </row>
        <row r="3754">
          <cell r="T3754">
            <v>869262832</v>
          </cell>
          <cell r="U3754" t="str">
            <v>Acciona Construccion, S.A.</v>
          </cell>
          <cell r="V3754">
            <v>190032</v>
          </cell>
          <cell r="W3754" t="str">
            <v>Corporaci n Acciona Infraestructuras (CAI)</v>
          </cell>
          <cell r="X3754" t="str">
            <v>Existing Principal</v>
          </cell>
          <cell r="Y3754" t="str">
            <v>Score It</v>
          </cell>
          <cell r="Z3754" t="str">
            <v>CONSTRUCTION</v>
          </cell>
          <cell r="AA3754" t="str">
            <v>Spain</v>
          </cell>
          <cell r="AB3754">
            <v>190032</v>
          </cell>
          <cell r="AC3754" t="str">
            <v>G11868</v>
          </cell>
          <cell r="AD3754">
            <v>110938</v>
          </cell>
          <cell r="AE3754" t="str">
            <v>Specialty Contract</v>
          </cell>
          <cell r="AF3754" t="str">
            <v>Electric, Gas &amp; Water Utilities</v>
          </cell>
        </row>
        <row r="3755">
          <cell r="T3755">
            <v>91663342</v>
          </cell>
          <cell r="U3755" t="str">
            <v>Acciona Financiacion Fiiliales, S.A.</v>
          </cell>
          <cell r="V3755">
            <v>190032</v>
          </cell>
          <cell r="W3755" t="str">
            <v>Corporaci n Acciona Infraestructuras (CAI)</v>
          </cell>
          <cell r="X3755" t="str">
            <v>Existing Principal</v>
          </cell>
          <cell r="Y3755" t="str">
            <v>Score It</v>
          </cell>
          <cell r="Z3755" t="str">
            <v>CONSTRUCTION</v>
          </cell>
          <cell r="AA3755" t="str">
            <v>Spain</v>
          </cell>
          <cell r="AB3755">
            <v>190032</v>
          </cell>
          <cell r="AC3755" t="str">
            <v>G11868</v>
          </cell>
          <cell r="AD3755">
            <v>110938</v>
          </cell>
          <cell r="AE3755" t="str">
            <v>Specialty Contract</v>
          </cell>
          <cell r="AF3755" t="str">
            <v>Electric, Gas &amp; Water Utilities</v>
          </cell>
        </row>
        <row r="3756">
          <cell r="T3756">
            <v>545606021</v>
          </cell>
          <cell r="U3756" t="str">
            <v>Thales Canada, Inc.</v>
          </cell>
          <cell r="V3756">
            <v>111159</v>
          </cell>
          <cell r="W3756" t="str">
            <v>Thales, S.A.</v>
          </cell>
          <cell r="X3756" t="str">
            <v>Existing Principal</v>
          </cell>
          <cell r="Y3756" t="str">
            <v>Score It</v>
          </cell>
          <cell r="Z3756" t="str">
            <v>AEROSPACE &amp; DEFENSE</v>
          </cell>
          <cell r="AA3756" t="str">
            <v>Canada</v>
          </cell>
          <cell r="AB3756">
            <v>111159</v>
          </cell>
          <cell r="AC3756" t="str">
            <v>G12816</v>
          </cell>
          <cell r="AD3756">
            <v>111159</v>
          </cell>
          <cell r="AE3756" t="str">
            <v>Specialty Contract</v>
          </cell>
          <cell r="AF3756" t="str">
            <v>Aerospace / Defense</v>
          </cell>
        </row>
        <row r="3757">
          <cell r="T3757">
            <v>116366812</v>
          </cell>
          <cell r="U3757" t="str">
            <v>Atain Specialty Insurance. Co</v>
          </cell>
          <cell r="V3757">
            <v>117008</v>
          </cell>
          <cell r="W3757" t="str">
            <v>Atain Specialty Insurance Company</v>
          </cell>
          <cell r="X3757" t="str">
            <v>Existing Principal</v>
          </cell>
          <cell r="Y3757" t="str">
            <v>Score It</v>
          </cell>
          <cell r="Z3757" t="str">
            <v>INSURANCE - PROP/CAS/HEALTH</v>
          </cell>
          <cell r="AA3757" t="str">
            <v>United States</v>
          </cell>
          <cell r="AB3757">
            <v>117008</v>
          </cell>
          <cell r="AC3757" t="str">
            <v>None - Private</v>
          </cell>
          <cell r="AD3757">
            <v>117008</v>
          </cell>
          <cell r="AE3757" t="str">
            <v>Core Commercial</v>
          </cell>
          <cell r="AF3757" t="str">
            <v>Insurance &amp; Financial Services</v>
          </cell>
        </row>
        <row r="3758">
          <cell r="T3758">
            <v>986384112</v>
          </cell>
          <cell r="U3758" t="str">
            <v>Williston Financial Group</v>
          </cell>
          <cell r="V3758">
            <v>117509</v>
          </cell>
          <cell r="W3758" t="str">
            <v>Williston Financial Group</v>
          </cell>
          <cell r="X3758" t="str">
            <v>Existing Principal</v>
          </cell>
          <cell r="Y3758" t="str">
            <v>Score It</v>
          </cell>
          <cell r="Z3758" t="str">
            <v>FINANCE NEC</v>
          </cell>
          <cell r="AA3758" t="str">
            <v>United States</v>
          </cell>
          <cell r="AB3758">
            <v>117509</v>
          </cell>
          <cell r="AC3758" t="str">
            <v>None - Private</v>
          </cell>
          <cell r="AD3758">
            <v>117509</v>
          </cell>
          <cell r="AE3758" t="str">
            <v>Core Commercial</v>
          </cell>
          <cell r="AF3758" t="str">
            <v>Insurance &amp; Financial Services</v>
          </cell>
        </row>
        <row r="3759">
          <cell r="T3759">
            <v>255448021</v>
          </cell>
          <cell r="U3759" t="str">
            <v>NorthShore University HealthSystem*</v>
          </cell>
          <cell r="V3759">
            <v>117678</v>
          </cell>
          <cell r="W3759" t="str">
            <v>NorthShore University Healthsystem</v>
          </cell>
          <cell r="X3759" t="str">
            <v>Existing Principal</v>
          </cell>
          <cell r="Y3759" t="str">
            <v>Score It</v>
          </cell>
          <cell r="Z3759" t="str">
            <v>MEDICAL SERVICES</v>
          </cell>
          <cell r="AA3759" t="str">
            <v>United States</v>
          </cell>
          <cell r="AB3759">
            <v>117678</v>
          </cell>
          <cell r="AC3759" t="str">
            <v>None - Private</v>
          </cell>
          <cell r="AD3759">
            <v>117678</v>
          </cell>
          <cell r="AE3759" t="str">
            <v>Core Commercial</v>
          </cell>
          <cell r="AF3759" t="str">
            <v>Hospital &amp; Medical Services</v>
          </cell>
        </row>
        <row r="3760">
          <cell r="T3760">
            <v>986384312</v>
          </cell>
          <cell r="U3760" t="str">
            <v>Delaware North Companies</v>
          </cell>
          <cell r="V3760">
            <v>118380</v>
          </cell>
          <cell r="W3760" t="str">
            <v>Delaware North Companies</v>
          </cell>
          <cell r="X3760" t="str">
            <v>Existing Principal</v>
          </cell>
          <cell r="Y3760" t="str">
            <v>Score It</v>
          </cell>
          <cell r="Z3760" t="str">
            <v>FOOD &amp; BEVERAGE</v>
          </cell>
          <cell r="AA3760" t="str">
            <v>United States</v>
          </cell>
          <cell r="AB3760">
            <v>118380</v>
          </cell>
          <cell r="AC3760" t="str">
            <v>None - Private</v>
          </cell>
          <cell r="AD3760">
            <v>118380</v>
          </cell>
          <cell r="AE3760" t="str">
            <v>Core Commercial</v>
          </cell>
          <cell r="AF3760" t="str">
            <v>Food Processing &amp; Distribution</v>
          </cell>
        </row>
        <row r="3761">
          <cell r="T3761">
            <v>475179351</v>
          </cell>
          <cell r="U3761" t="str">
            <v>BAPTIST HEALTH CARE SYSTEM</v>
          </cell>
          <cell r="V3761">
            <v>120649</v>
          </cell>
          <cell r="W3761" t="str">
            <v>BAPTIST HEALTHCARE SYSTEM</v>
          </cell>
          <cell r="X3761" t="str">
            <v>Existing Principal</v>
          </cell>
          <cell r="Y3761" t="str">
            <v>Score It</v>
          </cell>
          <cell r="Z3761" t="str">
            <v>MEDICAL SERVICES</v>
          </cell>
          <cell r="AA3761" t="str">
            <v>United States</v>
          </cell>
          <cell r="AB3761">
            <v>120649</v>
          </cell>
          <cell r="AC3761" t="str">
            <v>None - Private</v>
          </cell>
          <cell r="AD3761">
            <v>120649</v>
          </cell>
          <cell r="AE3761" t="str">
            <v>Core Commercial</v>
          </cell>
          <cell r="AF3761" t="str">
            <v>Hospital &amp; Medical Services</v>
          </cell>
        </row>
        <row r="3762">
          <cell r="T3762">
            <v>986386012</v>
          </cell>
          <cell r="U3762" t="str">
            <v>Lehigh Hanson, Inc.</v>
          </cell>
          <cell r="V3762">
            <v>120780</v>
          </cell>
          <cell r="W3762" t="str">
            <v>Lehigh Hanson, Inc.</v>
          </cell>
          <cell r="X3762" t="str">
            <v>Existing Principal</v>
          </cell>
          <cell r="Y3762" t="str">
            <v>Score It</v>
          </cell>
          <cell r="Z3762" t="str">
            <v>CONSTRUCTION MATERIALS</v>
          </cell>
          <cell r="AA3762" t="str">
            <v>United States</v>
          </cell>
          <cell r="AB3762">
            <v>120780</v>
          </cell>
          <cell r="AC3762" t="str">
            <v>None - Private</v>
          </cell>
          <cell r="AD3762">
            <v>120780</v>
          </cell>
          <cell r="AE3762" t="str">
            <v>Core Commercial</v>
          </cell>
          <cell r="AF3762" t="str">
            <v>Building Materials</v>
          </cell>
        </row>
        <row r="3763">
          <cell r="T3763">
            <v>615474921</v>
          </cell>
          <cell r="U3763" t="str">
            <v>Orascom De-Merger Pro-Forma</v>
          </cell>
          <cell r="V3763">
            <v>121152</v>
          </cell>
          <cell r="W3763" t="str">
            <v>Orascom Construction Limited</v>
          </cell>
          <cell r="X3763" t="str">
            <v>Existing Principal</v>
          </cell>
          <cell r="Y3763" t="str">
            <v>Score It</v>
          </cell>
          <cell r="Z3763" t="str">
            <v>CHEMICALS</v>
          </cell>
          <cell r="AA3763" t="str">
            <v>United Arab Emirates</v>
          </cell>
          <cell r="AB3763">
            <v>121152</v>
          </cell>
          <cell r="AC3763" t="str">
            <v>W60515</v>
          </cell>
          <cell r="AD3763">
            <v>121152</v>
          </cell>
          <cell r="AE3763" t="str">
            <v>Specialty Contract</v>
          </cell>
          <cell r="AF3763" t="str">
            <v>Chemical Industry</v>
          </cell>
        </row>
        <row r="3764">
          <cell r="T3764">
            <v>645251851</v>
          </cell>
          <cell r="U3764" t="str">
            <v>Custom Control Manufacturer of Kansas, Inc.</v>
          </cell>
          <cell r="V3764">
            <v>121206</v>
          </cell>
          <cell r="W3764" t="str">
            <v>Custom Control Manufacturer of Kansas, Inc.</v>
          </cell>
          <cell r="X3764" t="str">
            <v>Existing Principal</v>
          </cell>
          <cell r="Y3764" t="str">
            <v>Score It</v>
          </cell>
          <cell r="Z3764" t="str">
            <v>MACHINERY &amp; EQUIPMENT</v>
          </cell>
          <cell r="AA3764" t="str">
            <v>United States</v>
          </cell>
          <cell r="AB3764">
            <v>121206</v>
          </cell>
          <cell r="AC3764" t="str">
            <v>None - Private</v>
          </cell>
          <cell r="AD3764">
            <v>121206</v>
          </cell>
          <cell r="AE3764" t="str">
            <v>Core Commercial</v>
          </cell>
          <cell r="AF3764" t="str">
            <v>Machinery &amp; Industrial</v>
          </cell>
        </row>
        <row r="3765">
          <cell r="T3765">
            <v>685232051</v>
          </cell>
          <cell r="U3765" t="str">
            <v>Trust Point Inc.</v>
          </cell>
          <cell r="V3765">
            <v>125082</v>
          </cell>
          <cell r="W3765" t="str">
            <v>Trust Point Inc.</v>
          </cell>
          <cell r="X3765" t="str">
            <v>Existing Principal</v>
          </cell>
          <cell r="Y3765" t="str">
            <v>Score It</v>
          </cell>
          <cell r="Z3765" t="str">
            <v>FINANCE NEC</v>
          </cell>
          <cell r="AA3765" t="str">
            <v>United States</v>
          </cell>
          <cell r="AB3765">
            <v>125082</v>
          </cell>
          <cell r="AC3765" t="str">
            <v>None - Private</v>
          </cell>
          <cell r="AD3765">
            <v>125082</v>
          </cell>
          <cell r="AE3765" t="str">
            <v>Core Commercial</v>
          </cell>
          <cell r="AF3765" t="str">
            <v>Insurance &amp; Financial Services</v>
          </cell>
        </row>
        <row r="3766">
          <cell r="T3766">
            <v>986387812</v>
          </cell>
          <cell r="U3766" t="str">
            <v>Hilcorp Energy I, L.P.</v>
          </cell>
          <cell r="V3766">
            <v>127044</v>
          </cell>
          <cell r="W3766" t="str">
            <v>Hilcorp Energy I, L.P.</v>
          </cell>
          <cell r="X3766" t="str">
            <v>Existing Principal</v>
          </cell>
          <cell r="Y3766" t="str">
            <v>Score It</v>
          </cell>
          <cell r="Z3766" t="str">
            <v>OIL, GAS &amp; COAL EXPL/PROD</v>
          </cell>
          <cell r="AA3766" t="str">
            <v>United States</v>
          </cell>
          <cell r="AB3766">
            <v>127044</v>
          </cell>
          <cell r="AC3766" t="str">
            <v>None - Private</v>
          </cell>
          <cell r="AD3766">
            <v>127044</v>
          </cell>
          <cell r="AE3766" t="str">
            <v>Core Commercial</v>
          </cell>
          <cell r="AF3766" t="str">
            <v>Oil, Gas &amp; Coal Expl/Prod</v>
          </cell>
        </row>
        <row r="3767">
          <cell r="T3767">
            <v>865289151</v>
          </cell>
          <cell r="U3767" t="str">
            <v>Rand-Whitney Realty LLC</v>
          </cell>
          <cell r="V3767">
            <v>127050</v>
          </cell>
          <cell r="W3767" t="str">
            <v>Rand-Whitney Containerboard Limited Partnership</v>
          </cell>
          <cell r="X3767" t="str">
            <v>Existing Principal</v>
          </cell>
          <cell r="Y3767" t="str">
            <v>Score It</v>
          </cell>
          <cell r="Z3767" t="str">
            <v>CONSUMER PRODUCTS RETL/WHSL</v>
          </cell>
          <cell r="AA3767" t="str">
            <v>United States</v>
          </cell>
          <cell r="AB3767">
            <v>127050</v>
          </cell>
          <cell r="AC3767" t="str">
            <v>None - Private</v>
          </cell>
          <cell r="AD3767">
            <v>127050</v>
          </cell>
          <cell r="AE3767" t="str">
            <v>Core Commercial</v>
          </cell>
          <cell r="AF3767" t="str">
            <v>Retail</v>
          </cell>
        </row>
        <row r="3768">
          <cell r="T3768">
            <v>885173051</v>
          </cell>
          <cell r="U3768" t="str">
            <v>JPay, Inc.</v>
          </cell>
          <cell r="V3768">
            <v>127453</v>
          </cell>
          <cell r="W3768" t="str">
            <v>JPay, Inc.</v>
          </cell>
          <cell r="X3768" t="str">
            <v>Existing Principal</v>
          </cell>
          <cell r="Y3768" t="str">
            <v>Score It</v>
          </cell>
          <cell r="Z3768" t="str">
            <v>BUSINESS SERVICES</v>
          </cell>
          <cell r="AA3768" t="str">
            <v>United States</v>
          </cell>
          <cell r="AB3768">
            <v>127453</v>
          </cell>
          <cell r="AC3768" t="str">
            <v>None - Private</v>
          </cell>
          <cell r="AD3768">
            <v>127453</v>
          </cell>
          <cell r="AE3768" t="str">
            <v>Core Commercial</v>
          </cell>
          <cell r="AF3768" t="str">
            <v>Business Services</v>
          </cell>
        </row>
        <row r="3769">
          <cell r="T3769">
            <v>986389612</v>
          </cell>
          <cell r="U3769" t="str">
            <v>FC Holdco LLC</v>
          </cell>
          <cell r="V3769">
            <v>130398</v>
          </cell>
          <cell r="W3769" t="str">
            <v>FC Holdco LLC</v>
          </cell>
          <cell r="X3769" t="str">
            <v>Existing Principal</v>
          </cell>
          <cell r="Y3769" t="str">
            <v>Score It</v>
          </cell>
          <cell r="Z3769" t="str">
            <v>FINANCE NEC</v>
          </cell>
          <cell r="AA3769" t="str">
            <v>United States</v>
          </cell>
          <cell r="AB3769">
            <v>130398</v>
          </cell>
          <cell r="AC3769" t="str">
            <v>None - Private</v>
          </cell>
          <cell r="AD3769">
            <v>130398</v>
          </cell>
          <cell r="AE3769" t="str">
            <v>Core Commercial</v>
          </cell>
          <cell r="AF3769" t="str">
            <v>Insurance &amp; Financial Services</v>
          </cell>
        </row>
        <row r="3770">
          <cell r="T3770">
            <v>986390412</v>
          </cell>
          <cell r="U3770" t="str">
            <v>P.C. Richard &amp; Son, Inc. and Subsidiaries</v>
          </cell>
          <cell r="V3770">
            <v>131618</v>
          </cell>
          <cell r="W3770" t="str">
            <v>P.C. Richard &amp; Son, Inc. and Subsidiaries</v>
          </cell>
          <cell r="X3770" t="str">
            <v>Existing Principal</v>
          </cell>
          <cell r="Y3770" t="str">
            <v>Score It</v>
          </cell>
          <cell r="Z3770" t="str">
            <v>FURNITURE &amp; APPLIANCES</v>
          </cell>
          <cell r="AA3770" t="str">
            <v>United States</v>
          </cell>
          <cell r="AB3770">
            <v>131618</v>
          </cell>
          <cell r="AC3770" t="str">
            <v>None - Private</v>
          </cell>
          <cell r="AD3770">
            <v>131618</v>
          </cell>
          <cell r="AE3770" t="str">
            <v>Core Commercial</v>
          </cell>
          <cell r="AF3770" t="str">
            <v>Retail</v>
          </cell>
        </row>
        <row r="3771">
          <cell r="T3771">
            <v>16394812</v>
          </cell>
          <cell r="U3771" t="str">
            <v>Astaldi Canada Inc.</v>
          </cell>
          <cell r="V3771">
            <v>134399</v>
          </cell>
          <cell r="W3771" t="str">
            <v>Astaldi S.p.A.</v>
          </cell>
          <cell r="X3771" t="str">
            <v>Existing Principal</v>
          </cell>
          <cell r="Y3771" t="str">
            <v>Score It</v>
          </cell>
          <cell r="Z3771" t="str">
            <v>CONSTRUCTION</v>
          </cell>
          <cell r="AA3771" t="str">
            <v>Canada</v>
          </cell>
          <cell r="AB3771">
            <v>134399</v>
          </cell>
          <cell r="AC3771" t="str">
            <v>W31135</v>
          </cell>
          <cell r="AD3771">
            <v>134399</v>
          </cell>
          <cell r="AE3771" t="str">
            <v>Specialty Contract</v>
          </cell>
          <cell r="AF3771" t="str">
            <v>Engineering &amp; Construction</v>
          </cell>
        </row>
        <row r="3772">
          <cell r="T3772">
            <v>116378812</v>
          </cell>
          <cell r="U3772" t="str">
            <v>Entreprise de Construction T.E.Q. Inc</v>
          </cell>
          <cell r="V3772">
            <v>134399</v>
          </cell>
          <cell r="W3772" t="str">
            <v>Astaldi S.p.A.</v>
          </cell>
          <cell r="X3772" t="str">
            <v>Existing Principal</v>
          </cell>
          <cell r="Y3772" t="str">
            <v>Score It</v>
          </cell>
          <cell r="Z3772" t="str">
            <v>CONSTRUCTION</v>
          </cell>
          <cell r="AA3772" t="str">
            <v>Canada</v>
          </cell>
          <cell r="AB3772">
            <v>134399</v>
          </cell>
          <cell r="AC3772" t="str">
            <v>W31135</v>
          </cell>
          <cell r="AD3772">
            <v>134399</v>
          </cell>
          <cell r="AE3772" t="str">
            <v>Specialty Contract</v>
          </cell>
          <cell r="AF3772" t="str">
            <v>Engineering &amp; Construction</v>
          </cell>
        </row>
        <row r="3773">
          <cell r="T3773">
            <v>875398521</v>
          </cell>
          <cell r="U3773" t="str">
            <v>Astaldi Construction Corporation</v>
          </cell>
          <cell r="V3773">
            <v>134399</v>
          </cell>
          <cell r="W3773" t="str">
            <v>Astaldi S.p.A.</v>
          </cell>
          <cell r="X3773" t="str">
            <v>Existing Principal</v>
          </cell>
          <cell r="Y3773" t="str">
            <v>Score It</v>
          </cell>
          <cell r="Z3773" t="str">
            <v>CONSTRUCTION</v>
          </cell>
          <cell r="AA3773" t="str">
            <v>Italy</v>
          </cell>
          <cell r="AB3773">
            <v>134399</v>
          </cell>
          <cell r="AC3773" t="str">
            <v>W31135</v>
          </cell>
          <cell r="AD3773">
            <v>134399</v>
          </cell>
          <cell r="AE3773" t="str">
            <v>Specialty Contract</v>
          </cell>
          <cell r="AF3773" t="str">
            <v>Engineering &amp; Construction</v>
          </cell>
        </row>
        <row r="3774">
          <cell r="T3774">
            <v>986396412</v>
          </cell>
          <cell r="U3774" t="str">
            <v>OCI Enterprises, Inc.</v>
          </cell>
          <cell r="V3774">
            <v>136707</v>
          </cell>
          <cell r="W3774" t="str">
            <v>OCI Enterprises, Inc.</v>
          </cell>
          <cell r="X3774" t="str">
            <v>Existing Principal</v>
          </cell>
          <cell r="Y3774" t="str">
            <v>Score It</v>
          </cell>
          <cell r="Z3774" t="str">
            <v>CHEMICALS</v>
          </cell>
          <cell r="AA3774" t="str">
            <v>United States</v>
          </cell>
          <cell r="AB3774">
            <v>136707</v>
          </cell>
          <cell r="AC3774" t="str">
            <v>None - Private</v>
          </cell>
          <cell r="AD3774">
            <v>136707</v>
          </cell>
          <cell r="AE3774" t="str">
            <v>Core Commercial</v>
          </cell>
          <cell r="AF3774" t="str">
            <v>Chemical Industry</v>
          </cell>
        </row>
        <row r="3775">
          <cell r="T3775">
            <v>505409221</v>
          </cell>
          <cell r="U3775" t="str">
            <v>Arby's Restaurant Group, Inc.</v>
          </cell>
          <cell r="V3775">
            <v>136899</v>
          </cell>
          <cell r="W3775" t="str">
            <v>Arby's Restaurant Group, Inc.</v>
          </cell>
          <cell r="X3775" t="str">
            <v>Existing Principal</v>
          </cell>
          <cell r="Y3775" t="str">
            <v>Score It</v>
          </cell>
          <cell r="Z3775" t="str">
            <v>HOTELS &amp; RESTAURANTS</v>
          </cell>
          <cell r="AA3775" t="str">
            <v>United States</v>
          </cell>
          <cell r="AB3775">
            <v>136899</v>
          </cell>
          <cell r="AC3775" t="str">
            <v>None - Private</v>
          </cell>
          <cell r="AD3775">
            <v>136899</v>
          </cell>
          <cell r="AE3775" t="str">
            <v>Core Commercial</v>
          </cell>
          <cell r="AF3775" t="str">
            <v>Hospitality &amp; Gaming</v>
          </cell>
        </row>
        <row r="3776">
          <cell r="T3776">
            <v>289133332</v>
          </cell>
          <cell r="U3776" t="str">
            <v>Sacyr Construction USA LLC</v>
          </cell>
          <cell r="V3776">
            <v>137724</v>
          </cell>
          <cell r="W3776" t="str">
            <v>Sacyr, S.A.</v>
          </cell>
          <cell r="X3776" t="str">
            <v>Existing Principal</v>
          </cell>
          <cell r="Y3776" t="str">
            <v>Score It</v>
          </cell>
          <cell r="Z3776" t="str">
            <v>CONSTRUCTION</v>
          </cell>
          <cell r="AA3776" t="str">
            <v>United States</v>
          </cell>
          <cell r="AB3776">
            <v>137724</v>
          </cell>
          <cell r="AC3776" t="str">
            <v>G10839</v>
          </cell>
          <cell r="AD3776">
            <v>137724</v>
          </cell>
          <cell r="AE3776" t="str">
            <v>Specialty Contract</v>
          </cell>
          <cell r="AF3776" t="str">
            <v>Engineering &amp; Construction</v>
          </cell>
        </row>
        <row r="3777">
          <cell r="T3777">
            <v>289133532</v>
          </cell>
          <cell r="U3777" t="str">
            <v>Sacyr Environment USA LLC</v>
          </cell>
          <cell r="V3777">
            <v>137724</v>
          </cell>
          <cell r="W3777" t="str">
            <v>Sacyr, S.A.</v>
          </cell>
          <cell r="X3777" t="str">
            <v>Existing Principal</v>
          </cell>
          <cell r="Y3777" t="str">
            <v>Score It</v>
          </cell>
          <cell r="Z3777" t="str">
            <v>CONSTRUCTION</v>
          </cell>
          <cell r="AA3777" t="str">
            <v>United States</v>
          </cell>
          <cell r="AB3777">
            <v>137724</v>
          </cell>
          <cell r="AC3777" t="str">
            <v>G10839</v>
          </cell>
          <cell r="AD3777">
            <v>137724</v>
          </cell>
          <cell r="AE3777" t="str">
            <v>Specialty Contract</v>
          </cell>
          <cell r="AF3777" t="str">
            <v>Engineering &amp; Construction</v>
          </cell>
        </row>
        <row r="3778">
          <cell r="T3778">
            <v>289133632</v>
          </cell>
          <cell r="U3778" t="str">
            <v>Sacyr Industrial USA LLC</v>
          </cell>
          <cell r="V3778">
            <v>137724</v>
          </cell>
          <cell r="W3778" t="str">
            <v>Sacyr, S.A.</v>
          </cell>
          <cell r="X3778" t="str">
            <v>Existing Principal</v>
          </cell>
          <cell r="Y3778" t="str">
            <v>Score It</v>
          </cell>
          <cell r="Z3778" t="str">
            <v>CONSTRUCTION</v>
          </cell>
          <cell r="AA3778" t="str">
            <v>United States</v>
          </cell>
          <cell r="AB3778">
            <v>137724</v>
          </cell>
          <cell r="AC3778" t="str">
            <v>G10839</v>
          </cell>
          <cell r="AD3778">
            <v>137724</v>
          </cell>
          <cell r="AE3778" t="str">
            <v>Specialty Contract</v>
          </cell>
          <cell r="AF3778" t="str">
            <v>Engineering &amp; Construction</v>
          </cell>
        </row>
        <row r="3779">
          <cell r="T3779">
            <v>289133432</v>
          </cell>
          <cell r="U3779" t="str">
            <v>Sacyr Infrastructure USA LLC</v>
          </cell>
          <cell r="V3779">
            <v>137724</v>
          </cell>
          <cell r="W3779" t="str">
            <v>Sacyr, S.A.</v>
          </cell>
          <cell r="X3779" t="str">
            <v>Existing Principal</v>
          </cell>
          <cell r="Y3779" t="str">
            <v>Score It</v>
          </cell>
          <cell r="Z3779" t="str">
            <v>CONSTRUCTION</v>
          </cell>
          <cell r="AA3779" t="str">
            <v>United States</v>
          </cell>
          <cell r="AB3779">
            <v>137724</v>
          </cell>
          <cell r="AC3779" t="str">
            <v>G10839</v>
          </cell>
          <cell r="AD3779">
            <v>137724</v>
          </cell>
          <cell r="AE3779" t="str">
            <v>Specialty Contract</v>
          </cell>
          <cell r="AF3779" t="str">
            <v>Engineering &amp; Construction</v>
          </cell>
        </row>
        <row r="3780">
          <cell r="T3780">
            <v>986397912</v>
          </cell>
          <cell r="U3780" t="str">
            <v>EMR</v>
          </cell>
          <cell r="V3780">
            <v>139389</v>
          </cell>
          <cell r="W3780" t="str">
            <v>EMR</v>
          </cell>
          <cell r="X3780" t="str">
            <v>Existing Principal</v>
          </cell>
          <cell r="Y3780" t="str">
            <v>Score It</v>
          </cell>
          <cell r="Z3780" t="str">
            <v>STEEL &amp; METAL PRODUCTS</v>
          </cell>
          <cell r="AA3780" t="str">
            <v>United States</v>
          </cell>
          <cell r="AB3780">
            <v>139389</v>
          </cell>
          <cell r="AC3780" t="str">
            <v>None - Private</v>
          </cell>
          <cell r="AD3780">
            <v>139389</v>
          </cell>
          <cell r="AE3780" t="str">
            <v>Core Commercial</v>
          </cell>
          <cell r="AF3780" t="str">
            <v>Steel &amp; Metals Manufacturing</v>
          </cell>
        </row>
        <row r="3781">
          <cell r="T3781">
            <v>305549021</v>
          </cell>
          <cell r="U3781" t="str">
            <v>Covenant Ministries of Benevolence</v>
          </cell>
          <cell r="V3781">
            <v>140462</v>
          </cell>
          <cell r="W3781" t="str">
            <v>Covenant Ministries of Benevolence</v>
          </cell>
          <cell r="X3781" t="str">
            <v>Existing Principal</v>
          </cell>
          <cell r="Y3781" t="str">
            <v>Score It</v>
          </cell>
          <cell r="Z3781" t="str">
            <v>MEDICAL SERVICES</v>
          </cell>
          <cell r="AA3781" t="str">
            <v>United States</v>
          </cell>
          <cell r="AB3781">
            <v>140462</v>
          </cell>
          <cell r="AC3781" t="str">
            <v>None - Private</v>
          </cell>
          <cell r="AD3781">
            <v>140462</v>
          </cell>
          <cell r="AE3781" t="str">
            <v>Core Commercial</v>
          </cell>
          <cell r="AF3781" t="str">
            <v>Hospital &amp; Medical Services</v>
          </cell>
        </row>
        <row r="3782">
          <cell r="T3782">
            <v>645362912</v>
          </cell>
          <cell r="U3782" t="str">
            <v>Premera Blue Cross</v>
          </cell>
          <cell r="V3782">
            <v>142243</v>
          </cell>
          <cell r="W3782" t="str">
            <v>PREMERA</v>
          </cell>
          <cell r="X3782" t="str">
            <v>Existing Principal</v>
          </cell>
          <cell r="Y3782" t="str">
            <v>Score It</v>
          </cell>
          <cell r="Z3782" t="str">
            <v>INSURANCE - PROP/CAS/HEALTH</v>
          </cell>
          <cell r="AA3782" t="str">
            <v>United States</v>
          </cell>
          <cell r="AB3782">
            <v>142243</v>
          </cell>
          <cell r="AC3782" t="str">
            <v>None - Private</v>
          </cell>
          <cell r="AD3782">
            <v>142243</v>
          </cell>
          <cell r="AE3782" t="str">
            <v>Core Commercial</v>
          </cell>
          <cell r="AF3782" t="str">
            <v>Insurance &amp; Financial Services</v>
          </cell>
        </row>
        <row r="3783">
          <cell r="T3783">
            <v>786480612</v>
          </cell>
          <cell r="U3783" t="str">
            <v>MGF Sourcing US, LLC</v>
          </cell>
          <cell r="V3783">
            <v>142436</v>
          </cell>
          <cell r="W3783" t="str">
            <v>MGF Sourcing Holdings, Ltd</v>
          </cell>
          <cell r="X3783" t="str">
            <v>Existing Principal</v>
          </cell>
          <cell r="Y3783" t="str">
            <v>Score It</v>
          </cell>
          <cell r="Z3783" t="str">
            <v>Core Commercial - (Corporate) or (Individual, Estate, Probate)</v>
          </cell>
          <cell r="AA3783" t="str">
            <v>United States</v>
          </cell>
          <cell r="AB3783">
            <v>142436</v>
          </cell>
          <cell r="AC3783" t="str">
            <v>None - Private</v>
          </cell>
          <cell r="AD3783">
            <v>142436</v>
          </cell>
          <cell r="AE3783" t="str">
            <v>Core Commercial</v>
          </cell>
          <cell r="AF3783" t="str">
            <v>Unassigned</v>
          </cell>
        </row>
        <row r="3784">
          <cell r="T3784">
            <v>986401812</v>
          </cell>
          <cell r="U3784" t="str">
            <v>Ardent Health Services LLC</v>
          </cell>
          <cell r="V3784">
            <v>143001</v>
          </cell>
          <cell r="W3784" t="str">
            <v>Ardent Health Partners, LLC</v>
          </cell>
          <cell r="X3784" t="str">
            <v>Existing Principal</v>
          </cell>
          <cell r="Y3784" t="str">
            <v>Score It</v>
          </cell>
          <cell r="Z3784" t="str">
            <v>MEDICAL SERVICES</v>
          </cell>
          <cell r="AA3784" t="str">
            <v>United States</v>
          </cell>
          <cell r="AB3784">
            <v>143001</v>
          </cell>
          <cell r="AC3784" t="str">
            <v>None - Private</v>
          </cell>
          <cell r="AD3784">
            <v>143001</v>
          </cell>
          <cell r="AE3784" t="str">
            <v>Core Commercial</v>
          </cell>
          <cell r="AF3784" t="str">
            <v>Hospital &amp; Medical Services</v>
          </cell>
        </row>
        <row r="3785">
          <cell r="T3785">
            <v>869847932</v>
          </cell>
          <cell r="U3785" t="str">
            <v>Tri-State Generation and Transmission Association, Inc.</v>
          </cell>
          <cell r="V3785">
            <v>148739</v>
          </cell>
          <cell r="W3785" t="str">
            <v>Tri-State Generation and Transmission Association, Inc.</v>
          </cell>
          <cell r="X3785" t="str">
            <v>Existing Principal</v>
          </cell>
          <cell r="Y3785" t="str">
            <v>Score It</v>
          </cell>
          <cell r="Z3785" t="str">
            <v>UTILITIES, ELECTRIC</v>
          </cell>
          <cell r="AA3785" t="str">
            <v>United States</v>
          </cell>
          <cell r="AB3785">
            <v>148739</v>
          </cell>
          <cell r="AC3785" t="str">
            <v>None - Private</v>
          </cell>
          <cell r="AD3785">
            <v>148739</v>
          </cell>
          <cell r="AE3785" t="str">
            <v>Core Commercial</v>
          </cell>
          <cell r="AF3785" t="str">
            <v>Electric, Gas &amp; Water Utilities</v>
          </cell>
        </row>
        <row r="3786">
          <cell r="T3786">
            <v>16458812</v>
          </cell>
          <cell r="U3786" t="str">
            <v>Shikun &amp; Binui Ltd.</v>
          </cell>
          <cell r="V3786">
            <v>149149</v>
          </cell>
          <cell r="W3786" t="str">
            <v>Shikun &amp; Binui Ltd.</v>
          </cell>
          <cell r="X3786" t="str">
            <v>Existing Principal</v>
          </cell>
          <cell r="Y3786" t="str">
            <v>Score It</v>
          </cell>
          <cell r="Z3786" t="str">
            <v>CONSTRUCTION</v>
          </cell>
          <cell r="AA3786" t="str">
            <v>Israel</v>
          </cell>
          <cell r="AB3786">
            <v>149149</v>
          </cell>
          <cell r="AC3786" t="str">
            <v>W28633</v>
          </cell>
          <cell r="AD3786">
            <v>149149</v>
          </cell>
          <cell r="AE3786" t="str">
            <v>Specialty Contract</v>
          </cell>
          <cell r="AF3786" t="str">
            <v>Engineering &amp; Construction</v>
          </cell>
        </row>
        <row r="3787">
          <cell r="T3787">
            <v>753869911</v>
          </cell>
          <cell r="U3787" t="str">
            <v>Shikun &amp; Binui Real Estate Ltd.</v>
          </cell>
          <cell r="V3787">
            <v>149149</v>
          </cell>
          <cell r="W3787" t="str">
            <v>Shikun &amp; Binui Ltd.</v>
          </cell>
          <cell r="X3787" t="str">
            <v>Existing Principal</v>
          </cell>
          <cell r="Y3787" t="str">
            <v>Score It</v>
          </cell>
          <cell r="Z3787" t="str">
            <v>CONSTRUCTION</v>
          </cell>
          <cell r="AA3787" t="str">
            <v>Israel</v>
          </cell>
          <cell r="AB3787">
            <v>149149</v>
          </cell>
          <cell r="AC3787" t="str">
            <v>W28633</v>
          </cell>
          <cell r="AD3787">
            <v>149149</v>
          </cell>
          <cell r="AE3787" t="str">
            <v>Specialty Contract</v>
          </cell>
          <cell r="AF3787" t="str">
            <v>Engineering &amp; Construction</v>
          </cell>
        </row>
        <row r="3788">
          <cell r="T3788">
            <v>151740342</v>
          </cell>
          <cell r="U3788" t="str">
            <v>Shikun &amp; Binui USA</v>
          </cell>
          <cell r="V3788">
            <v>149149</v>
          </cell>
          <cell r="W3788" t="str">
            <v>Shikun &amp; Binui Ltd.</v>
          </cell>
          <cell r="X3788" t="str">
            <v>Existing Principal</v>
          </cell>
          <cell r="Y3788" t="str">
            <v>Score It</v>
          </cell>
          <cell r="Z3788" t="str">
            <v>CONSTRUCTION</v>
          </cell>
          <cell r="AA3788" t="str">
            <v>United States</v>
          </cell>
          <cell r="AB3788">
            <v>149149</v>
          </cell>
          <cell r="AC3788" t="str">
            <v>W28633</v>
          </cell>
          <cell r="AD3788">
            <v>149149</v>
          </cell>
          <cell r="AE3788" t="str">
            <v>Specialty Contract</v>
          </cell>
          <cell r="AF3788" t="str">
            <v>Engineering &amp; Construction</v>
          </cell>
        </row>
        <row r="3789">
          <cell r="T3789">
            <v>986407812</v>
          </cell>
          <cell r="U3789" t="str">
            <v>Hood Companies, Inc.</v>
          </cell>
          <cell r="V3789">
            <v>152068</v>
          </cell>
          <cell r="W3789" t="str">
            <v>Hood Companies, Inc.</v>
          </cell>
          <cell r="X3789" t="str">
            <v>Existing Principal</v>
          </cell>
          <cell r="Y3789" t="str">
            <v>Score It</v>
          </cell>
          <cell r="Z3789" t="str">
            <v>LUMBER &amp; FORESTRY</v>
          </cell>
          <cell r="AA3789" t="str">
            <v>United States</v>
          </cell>
          <cell r="AB3789">
            <v>152068</v>
          </cell>
          <cell r="AC3789" t="str">
            <v>None - Private</v>
          </cell>
          <cell r="AD3789">
            <v>152068</v>
          </cell>
          <cell r="AE3789" t="str">
            <v>Core Commercial</v>
          </cell>
          <cell r="AF3789" t="str">
            <v>Packaging Container &amp; Forest Products</v>
          </cell>
        </row>
        <row r="3790">
          <cell r="T3790">
            <v>744085911</v>
          </cell>
          <cell r="U3790" t="str">
            <v>Superior Vision Holdings, Inc.</v>
          </cell>
          <cell r="V3790">
            <v>156566</v>
          </cell>
          <cell r="W3790" t="str">
            <v>Superior Vision Holdings, Inc.</v>
          </cell>
          <cell r="X3790" t="str">
            <v>Existing Principal</v>
          </cell>
          <cell r="Y3790" t="str">
            <v>Score It</v>
          </cell>
          <cell r="Z3790" t="str">
            <v>INSURANCE - PROP/CAS/HEALTH</v>
          </cell>
          <cell r="AA3790" t="str">
            <v>United States</v>
          </cell>
          <cell r="AB3790">
            <v>156566</v>
          </cell>
          <cell r="AC3790" t="str">
            <v>None - Private</v>
          </cell>
          <cell r="AD3790">
            <v>156566</v>
          </cell>
          <cell r="AE3790" t="str">
            <v>Core Commercial</v>
          </cell>
          <cell r="AF3790" t="str">
            <v>Insurance &amp; Financial Services</v>
          </cell>
        </row>
        <row r="3791">
          <cell r="T3791">
            <v>744208911</v>
          </cell>
          <cell r="U3791" t="str">
            <v>Scott &amp; White Healthcare</v>
          </cell>
          <cell r="V3791">
            <v>156720</v>
          </cell>
          <cell r="W3791" t="str">
            <v>Scott &amp; White Healthcare</v>
          </cell>
          <cell r="X3791" t="str">
            <v>Existing Principal</v>
          </cell>
          <cell r="Y3791" t="str">
            <v>Score It</v>
          </cell>
          <cell r="Z3791" t="str">
            <v>MEDICAL SERVICES</v>
          </cell>
          <cell r="AA3791" t="str">
            <v>United States</v>
          </cell>
          <cell r="AB3791">
            <v>156720</v>
          </cell>
          <cell r="AC3791" t="str">
            <v>None - Private</v>
          </cell>
          <cell r="AD3791">
            <v>156720</v>
          </cell>
          <cell r="AE3791" t="str">
            <v>Core Commercial</v>
          </cell>
          <cell r="AF3791" t="str">
            <v>Hospital &amp; Medical Services</v>
          </cell>
        </row>
        <row r="3792">
          <cell r="T3792">
            <v>975345912</v>
          </cell>
          <cell r="U3792" t="str">
            <v>Boy Scouts of America</v>
          </cell>
          <cell r="V3792">
            <v>159994</v>
          </cell>
          <cell r="W3792" t="str">
            <v>Boy Scouts of America</v>
          </cell>
          <cell r="X3792" t="str">
            <v>Existing Principal</v>
          </cell>
          <cell r="Y3792" t="str">
            <v>Score It</v>
          </cell>
          <cell r="Z3792" t="str">
            <v>CONSUMER SERVICES</v>
          </cell>
          <cell r="AA3792" t="str">
            <v>United States</v>
          </cell>
          <cell r="AB3792">
            <v>159994</v>
          </cell>
          <cell r="AC3792" t="str">
            <v>None - Private</v>
          </cell>
          <cell r="AD3792">
            <v>159994</v>
          </cell>
          <cell r="AE3792" t="str">
            <v>Core Commercial</v>
          </cell>
          <cell r="AF3792" t="str">
            <v>Retail</v>
          </cell>
        </row>
        <row r="3793">
          <cell r="T3793">
            <v>934089811</v>
          </cell>
          <cell r="U3793" t="str">
            <v>University of Rochester</v>
          </cell>
          <cell r="V3793">
            <v>160069</v>
          </cell>
          <cell r="W3793" t="str">
            <v>University of Rochester</v>
          </cell>
          <cell r="X3793" t="str">
            <v>Existing Principal</v>
          </cell>
          <cell r="Y3793" t="str">
            <v>Score It</v>
          </cell>
          <cell r="Z3793" t="str">
            <v>CONSUMER SERVICES</v>
          </cell>
          <cell r="AA3793" t="str">
            <v>United States</v>
          </cell>
          <cell r="AB3793">
            <v>160069</v>
          </cell>
          <cell r="AC3793" t="str">
            <v>None - Private</v>
          </cell>
          <cell r="AD3793">
            <v>160069</v>
          </cell>
          <cell r="AE3793" t="str">
            <v>Core Commercial</v>
          </cell>
          <cell r="AF3793" t="str">
            <v>Retail</v>
          </cell>
        </row>
        <row r="3794">
          <cell r="T3794">
            <v>155512521</v>
          </cell>
          <cell r="U3794" t="str">
            <v>New York College &amp; University Risk Management Group (NYC&amp;URMG)</v>
          </cell>
          <cell r="V3794">
            <v>160935</v>
          </cell>
          <cell r="W3794" t="str">
            <v>New York College &amp; University Risk Management Group</v>
          </cell>
          <cell r="X3794" t="str">
            <v>Existing Principal</v>
          </cell>
          <cell r="Y3794" t="str">
            <v>Score It</v>
          </cell>
          <cell r="Z3794" t="str">
            <v>Core Commercial - (Corporate) or (Individual, Estate, Probate)</v>
          </cell>
          <cell r="AA3794" t="str">
            <v>United States</v>
          </cell>
          <cell r="AB3794">
            <v>160935</v>
          </cell>
          <cell r="AC3794" t="str">
            <v>None - Private</v>
          </cell>
          <cell r="AD3794">
            <v>160935</v>
          </cell>
          <cell r="AE3794" t="str">
            <v>Core Commercial</v>
          </cell>
          <cell r="AF3794" t="str">
            <v>Unassigned</v>
          </cell>
        </row>
        <row r="3795">
          <cell r="T3795">
            <v>986425212</v>
          </cell>
          <cell r="U3795" t="str">
            <v>Overton Moore Properties</v>
          </cell>
          <cell r="V3795">
            <v>161031</v>
          </cell>
          <cell r="W3795" t="str">
            <v>Overton Moore Properties</v>
          </cell>
          <cell r="X3795" t="str">
            <v>Existing Principal</v>
          </cell>
          <cell r="Y3795" t="str">
            <v>Score It</v>
          </cell>
          <cell r="Z3795" t="str">
            <v>REAL ESTATE</v>
          </cell>
          <cell r="AA3795" t="str">
            <v>United States</v>
          </cell>
          <cell r="AB3795">
            <v>161031</v>
          </cell>
          <cell r="AC3795" t="str">
            <v>None - Private</v>
          </cell>
          <cell r="AD3795">
            <v>161031</v>
          </cell>
          <cell r="AE3795" t="str">
            <v>Core Commercial</v>
          </cell>
          <cell r="AF3795" t="str">
            <v>Real Estate &amp; REITs</v>
          </cell>
        </row>
        <row r="3796">
          <cell r="T3796">
            <v>986426612</v>
          </cell>
          <cell r="U3796" t="str">
            <v>Dudek</v>
          </cell>
          <cell r="V3796">
            <v>161962</v>
          </cell>
          <cell r="W3796" t="str">
            <v>Dudek</v>
          </cell>
          <cell r="X3796" t="str">
            <v>Existing Principal</v>
          </cell>
          <cell r="Y3796" t="str">
            <v>Score It</v>
          </cell>
          <cell r="Z3796" t="str">
            <v>BUSINESS SERVICES</v>
          </cell>
          <cell r="AA3796" t="str">
            <v>United States</v>
          </cell>
          <cell r="AB3796">
            <v>161962</v>
          </cell>
          <cell r="AC3796" t="str">
            <v>None - Private</v>
          </cell>
          <cell r="AD3796">
            <v>161962</v>
          </cell>
          <cell r="AE3796" t="str">
            <v>Core Commercial</v>
          </cell>
          <cell r="AF3796" t="str">
            <v>Business Services</v>
          </cell>
        </row>
        <row r="3797">
          <cell r="T3797">
            <v>345424421</v>
          </cell>
          <cell r="U3797" t="str">
            <v>Hollingsworth &amp; Vose Company</v>
          </cell>
          <cell r="V3797">
            <v>162169</v>
          </cell>
          <cell r="W3797" t="str">
            <v>Hollingsworth &amp; Vose Company</v>
          </cell>
          <cell r="X3797" t="str">
            <v>Existing Principal</v>
          </cell>
          <cell r="Y3797" t="str">
            <v>Score It</v>
          </cell>
          <cell r="Z3797" t="str">
            <v>PAPER</v>
          </cell>
          <cell r="AA3797" t="str">
            <v>United States</v>
          </cell>
          <cell r="AB3797">
            <v>162169</v>
          </cell>
          <cell r="AC3797" t="str">
            <v>None - Private</v>
          </cell>
          <cell r="AD3797">
            <v>162169</v>
          </cell>
          <cell r="AE3797" t="str">
            <v>Core Commercial</v>
          </cell>
          <cell r="AF3797" t="str">
            <v>Packaging Container &amp; Forest Products</v>
          </cell>
        </row>
        <row r="3798">
          <cell r="T3798">
            <v>986427212</v>
          </cell>
          <cell r="U3798" t="str">
            <v>SLR Ventures, LLC</v>
          </cell>
          <cell r="V3798">
            <v>162439</v>
          </cell>
          <cell r="W3798" t="str">
            <v>SLR Ventures, LLC</v>
          </cell>
          <cell r="X3798" t="str">
            <v>Existing Principal</v>
          </cell>
          <cell r="Y3798" t="str">
            <v>Score It</v>
          </cell>
          <cell r="Z3798" t="str">
            <v>CONSTRUCTION</v>
          </cell>
          <cell r="AA3798" t="str">
            <v>United States</v>
          </cell>
          <cell r="AB3798">
            <v>162439</v>
          </cell>
          <cell r="AC3798" t="str">
            <v>None - Private</v>
          </cell>
          <cell r="AD3798">
            <v>162439</v>
          </cell>
          <cell r="AE3798" t="str">
            <v>Core Commercial</v>
          </cell>
          <cell r="AF3798" t="str">
            <v>Engineering &amp; Construction</v>
          </cell>
        </row>
        <row r="3799">
          <cell r="T3799">
            <v>695423621</v>
          </cell>
          <cell r="U3799" t="str">
            <v>GPPC, Inc.</v>
          </cell>
          <cell r="V3799">
            <v>162610</v>
          </cell>
          <cell r="W3799" t="str">
            <v>GPPC, Inc.</v>
          </cell>
          <cell r="X3799" t="str">
            <v>Existing Principal</v>
          </cell>
          <cell r="Y3799" t="str">
            <v>Score It</v>
          </cell>
          <cell r="Z3799" t="str">
            <v>CONSTRUCTION</v>
          </cell>
          <cell r="AA3799" t="str">
            <v>United States</v>
          </cell>
          <cell r="AB3799">
            <v>162610</v>
          </cell>
          <cell r="AC3799" t="str">
            <v>None - Private</v>
          </cell>
          <cell r="AD3799">
            <v>162610</v>
          </cell>
          <cell r="AE3799" t="str">
            <v>Specialty Contract</v>
          </cell>
          <cell r="AF3799" t="str">
            <v>Engineering &amp; Construction</v>
          </cell>
        </row>
        <row r="3800">
          <cell r="T3800">
            <v>106326512</v>
          </cell>
          <cell r="U3800" t="str">
            <v>Eni Trading &amp; Shipping, Inc.</v>
          </cell>
          <cell r="V3800">
            <v>163318</v>
          </cell>
          <cell r="W3800" t="str">
            <v>Eni Trading &amp; Shipping Inc.</v>
          </cell>
          <cell r="X3800" t="str">
            <v>Existing Principal</v>
          </cell>
          <cell r="Y3800" t="str">
            <v>Score It</v>
          </cell>
          <cell r="Z3800" t="str">
            <v>TRANSPORTATION</v>
          </cell>
          <cell r="AA3800" t="str">
            <v>United States</v>
          </cell>
          <cell r="AB3800">
            <v>163318</v>
          </cell>
          <cell r="AC3800" t="str">
            <v>None - Private</v>
          </cell>
          <cell r="AD3800">
            <v>163318</v>
          </cell>
          <cell r="AE3800" t="str">
            <v>Core Commercial</v>
          </cell>
          <cell r="AF3800" t="str">
            <v>Rail, Trucking &amp; Transport Services</v>
          </cell>
        </row>
        <row r="3801">
          <cell r="T3801">
            <v>575450521</v>
          </cell>
          <cell r="U3801" t="str">
            <v>99 Cents Only Stores</v>
          </cell>
          <cell r="V3801">
            <v>163825</v>
          </cell>
          <cell r="W3801" t="str">
            <v>99 Cents Only Stores LLC</v>
          </cell>
          <cell r="X3801" t="str">
            <v>Existing Principal</v>
          </cell>
          <cell r="Y3801" t="str">
            <v>Score It</v>
          </cell>
          <cell r="Z3801" t="str">
            <v>CONSUMER PRODUCTS RETL/WHSL</v>
          </cell>
          <cell r="AA3801" t="str">
            <v>United States</v>
          </cell>
          <cell r="AB3801">
            <v>163825</v>
          </cell>
          <cell r="AC3801" t="str">
            <v>None - Private</v>
          </cell>
          <cell r="AD3801">
            <v>163825</v>
          </cell>
          <cell r="AE3801" t="str">
            <v>Core Commercial</v>
          </cell>
          <cell r="AF3801" t="str">
            <v>Retail</v>
          </cell>
        </row>
        <row r="3802">
          <cell r="T3802">
            <v>15649921</v>
          </cell>
          <cell r="U3802" t="str">
            <v>Galls, LLC</v>
          </cell>
          <cell r="V3802">
            <v>164690</v>
          </cell>
          <cell r="W3802" t="str">
            <v>Galls, LLC</v>
          </cell>
          <cell r="X3802" t="str">
            <v>Existing Principal</v>
          </cell>
          <cell r="Y3802" t="str">
            <v>Score It</v>
          </cell>
          <cell r="Z3802" t="str">
            <v>APPAREL &amp; SHOES</v>
          </cell>
          <cell r="AA3802" t="str">
            <v>United States</v>
          </cell>
          <cell r="AB3802">
            <v>164690</v>
          </cell>
          <cell r="AC3802" t="str">
            <v>None - Private</v>
          </cell>
          <cell r="AD3802">
            <v>164690</v>
          </cell>
          <cell r="AE3802" t="str">
            <v>Core Commercial</v>
          </cell>
          <cell r="AF3802" t="str">
            <v>Retail</v>
          </cell>
        </row>
        <row r="3803">
          <cell r="T3803">
            <v>15497521</v>
          </cell>
          <cell r="U3803" t="str">
            <v>The Cook &amp; Boardman Group, LLC and Subsidiaries</v>
          </cell>
          <cell r="V3803">
            <v>168099</v>
          </cell>
          <cell r="W3803" t="str">
            <v>The Cook &amp; Boardman Group, LLC and Subsidiaries</v>
          </cell>
          <cell r="X3803" t="str">
            <v>Existing Principal</v>
          </cell>
          <cell r="Y3803" t="str">
            <v>Score It</v>
          </cell>
          <cell r="Z3803" t="str">
            <v>CONSTRUCTION</v>
          </cell>
          <cell r="AA3803" t="str">
            <v>United States</v>
          </cell>
          <cell r="AB3803">
            <v>168099</v>
          </cell>
          <cell r="AC3803" t="str">
            <v>None - Private</v>
          </cell>
          <cell r="AD3803">
            <v>168099</v>
          </cell>
          <cell r="AE3803" t="str">
            <v>Core Commercial</v>
          </cell>
          <cell r="AF3803" t="str">
            <v>Engineering &amp; Construction</v>
          </cell>
        </row>
        <row r="3804">
          <cell r="T3804">
            <v>996367312</v>
          </cell>
          <cell r="U3804" t="str">
            <v>Linebarger Goggan Blair &amp; Sampson, LLP</v>
          </cell>
          <cell r="V3804">
            <v>169010</v>
          </cell>
          <cell r="W3804" t="str">
            <v>Linebarger Goggan Blair &amp; Sampson</v>
          </cell>
          <cell r="X3804" t="str">
            <v>Existing Principal</v>
          </cell>
          <cell r="Y3804" t="str">
            <v>Score It</v>
          </cell>
          <cell r="Z3804" t="str">
            <v>Core Commercial - (Corporate) or (Individual, Estate, Probate)</v>
          </cell>
          <cell r="AA3804" t="str">
            <v>United States</v>
          </cell>
          <cell r="AB3804">
            <v>169010</v>
          </cell>
          <cell r="AC3804" t="str">
            <v>None - Private</v>
          </cell>
          <cell r="AD3804">
            <v>169010</v>
          </cell>
          <cell r="AE3804" t="str">
            <v>Core Commercial</v>
          </cell>
          <cell r="AF3804" t="str">
            <v>Unassigned</v>
          </cell>
        </row>
        <row r="3805">
          <cell r="T3805">
            <v>206555612</v>
          </cell>
          <cell r="U3805" t="str">
            <v>Albertsons Companies, Inc.</v>
          </cell>
          <cell r="V3805">
            <v>170428</v>
          </cell>
          <cell r="W3805" t="str">
            <v>Albertsons Companies, Inc.</v>
          </cell>
          <cell r="X3805" t="str">
            <v>Existing Principal</v>
          </cell>
          <cell r="Y3805" t="str">
            <v>Score It</v>
          </cell>
          <cell r="Z3805" t="str">
            <v>FOOD &amp; BEVERAGE RETL/WHSL</v>
          </cell>
          <cell r="AA3805" t="str">
            <v>United States</v>
          </cell>
          <cell r="AB3805">
            <v>170428</v>
          </cell>
          <cell r="AC3805" t="str">
            <v>None - Private</v>
          </cell>
          <cell r="AD3805">
            <v>170428</v>
          </cell>
          <cell r="AE3805" t="str">
            <v>Core Commercial</v>
          </cell>
          <cell r="AF3805" t="str">
            <v>Beverage Industry</v>
          </cell>
        </row>
        <row r="3806">
          <cell r="T3806">
            <v>455532021</v>
          </cell>
          <cell r="U3806" t="str">
            <v>COLE HAAN LLC</v>
          </cell>
          <cell r="V3806">
            <v>170794</v>
          </cell>
          <cell r="W3806" t="str">
            <v>Cole Haan LLC</v>
          </cell>
          <cell r="X3806" t="str">
            <v>Existing Principal</v>
          </cell>
          <cell r="Y3806" t="str">
            <v>Score It</v>
          </cell>
          <cell r="Z3806" t="str">
            <v>APPAREL &amp; SHOES</v>
          </cell>
          <cell r="AA3806" t="str">
            <v>United States</v>
          </cell>
          <cell r="AB3806">
            <v>170794</v>
          </cell>
          <cell r="AC3806" t="str">
            <v>None - Private</v>
          </cell>
          <cell r="AD3806">
            <v>170794</v>
          </cell>
          <cell r="AE3806" t="str">
            <v>Core Commercial</v>
          </cell>
          <cell r="AF3806" t="str">
            <v>Retail</v>
          </cell>
        </row>
        <row r="3807">
          <cell r="T3807">
            <v>996371312</v>
          </cell>
          <cell r="U3807" t="str">
            <v>Southwest Catholic Health Network/Mercy Maricopa Integrated Care</v>
          </cell>
          <cell r="V3807">
            <v>172105</v>
          </cell>
          <cell r="W3807" t="str">
            <v>Southwest Catholic Health Network/Mercy Maricopa Integrated Care</v>
          </cell>
          <cell r="X3807" t="str">
            <v>Existing Principal</v>
          </cell>
          <cell r="Y3807" t="str">
            <v>Score It</v>
          </cell>
          <cell r="Z3807" t="str">
            <v>MEDICAL SERVICES</v>
          </cell>
          <cell r="AA3807" t="str">
            <v>United States</v>
          </cell>
          <cell r="AB3807">
            <v>172105</v>
          </cell>
          <cell r="AC3807" t="str">
            <v>None - Private</v>
          </cell>
          <cell r="AD3807">
            <v>172105</v>
          </cell>
          <cell r="AE3807" t="str">
            <v>Core Commercial</v>
          </cell>
          <cell r="AF3807" t="str">
            <v>Hospital &amp; Medical Services</v>
          </cell>
        </row>
        <row r="3808">
          <cell r="T3808">
            <v>996377812</v>
          </cell>
          <cell r="U3808" t="str">
            <v>US LBM Holdings, LLC</v>
          </cell>
          <cell r="V3808">
            <v>174831</v>
          </cell>
          <cell r="W3808" t="str">
            <v>US LBM Holdings, LLC</v>
          </cell>
          <cell r="X3808" t="str">
            <v>Existing Principal</v>
          </cell>
          <cell r="Y3808" t="str">
            <v>Score It</v>
          </cell>
          <cell r="Z3808" t="str">
            <v>BUSINESS PRODUCTS WHSL</v>
          </cell>
          <cell r="AA3808" t="str">
            <v>United States</v>
          </cell>
          <cell r="AB3808">
            <v>174831</v>
          </cell>
          <cell r="AC3808" t="str">
            <v>None - Private</v>
          </cell>
          <cell r="AD3808">
            <v>174831</v>
          </cell>
          <cell r="AE3808" t="str">
            <v>Core Commercial</v>
          </cell>
          <cell r="AF3808" t="str">
            <v>Machinery &amp; Industrial</v>
          </cell>
        </row>
        <row r="3809">
          <cell r="T3809">
            <v>795591821</v>
          </cell>
          <cell r="U3809" t="str">
            <v>APM Terminals North America Inc.</v>
          </cell>
          <cell r="V3809">
            <v>175448</v>
          </cell>
          <cell r="W3809" t="str">
            <v>APM Terminals North America, Inc.</v>
          </cell>
          <cell r="X3809" t="str">
            <v>Existing Principal</v>
          </cell>
          <cell r="Y3809" t="str">
            <v>Score It</v>
          </cell>
          <cell r="Z3809" t="str">
            <v>TRANSPORTATION</v>
          </cell>
          <cell r="AA3809" t="str">
            <v>United States</v>
          </cell>
          <cell r="AB3809">
            <v>175448</v>
          </cell>
          <cell r="AC3809" t="str">
            <v>None - Private</v>
          </cell>
          <cell r="AD3809">
            <v>175448</v>
          </cell>
          <cell r="AE3809" t="str">
            <v>Core Commercial</v>
          </cell>
          <cell r="AF3809" t="str">
            <v>Rail, Trucking &amp; Transport Services</v>
          </cell>
        </row>
        <row r="3810">
          <cell r="T3810">
            <v>885608021</v>
          </cell>
          <cell r="U3810" t="str">
            <v>Thorntons Inc.</v>
          </cell>
          <cell r="V3810">
            <v>177008</v>
          </cell>
          <cell r="W3810" t="str">
            <v>Thorntons Inc.</v>
          </cell>
          <cell r="X3810" t="str">
            <v>Existing Principal</v>
          </cell>
          <cell r="Y3810" t="str">
            <v>Score It</v>
          </cell>
          <cell r="Z3810" t="str">
            <v>CONSUMER DURABLES RETL/WHSL</v>
          </cell>
          <cell r="AA3810" t="str">
            <v>United States</v>
          </cell>
          <cell r="AB3810">
            <v>177008</v>
          </cell>
          <cell r="AC3810" t="str">
            <v>None - Private</v>
          </cell>
          <cell r="AD3810">
            <v>177008</v>
          </cell>
          <cell r="AE3810" t="str">
            <v>Core Commercial</v>
          </cell>
          <cell r="AF3810" t="str">
            <v>Retail</v>
          </cell>
        </row>
        <row r="3811">
          <cell r="T3811">
            <v>245677321</v>
          </cell>
          <cell r="U3811" t="str">
            <v>Equity Trust Company</v>
          </cell>
          <cell r="V3811">
            <v>179657</v>
          </cell>
          <cell r="W3811" t="str">
            <v>Equity Trust Company</v>
          </cell>
          <cell r="X3811" t="str">
            <v>Existing Principal</v>
          </cell>
          <cell r="Y3811" t="str">
            <v>Score It</v>
          </cell>
          <cell r="Z3811" t="str">
            <v>FINANCE NEC</v>
          </cell>
          <cell r="AA3811" t="str">
            <v>United States</v>
          </cell>
          <cell r="AB3811">
            <v>179657</v>
          </cell>
          <cell r="AC3811" t="str">
            <v>None - Private</v>
          </cell>
          <cell r="AD3811">
            <v>179657</v>
          </cell>
          <cell r="AE3811" t="str">
            <v>Core Commercial</v>
          </cell>
          <cell r="AF3811" t="str">
            <v>Insurance &amp; Financial Services</v>
          </cell>
        </row>
        <row r="3812">
          <cell r="T3812">
            <v>116329512</v>
          </cell>
          <cell r="U3812" t="str">
            <v>HORNADY MANUFACTURING CO. INC.</v>
          </cell>
          <cell r="V3812">
            <v>180421</v>
          </cell>
          <cell r="W3812" t="str">
            <v>Hornady Manufacturing Company</v>
          </cell>
          <cell r="X3812" t="str">
            <v>Existing Principal</v>
          </cell>
          <cell r="Y3812" t="str">
            <v>Score It</v>
          </cell>
          <cell r="Z3812" t="str">
            <v>MACHINERY &amp; EQUIPMENT</v>
          </cell>
          <cell r="AA3812" t="str">
            <v>United States</v>
          </cell>
          <cell r="AB3812">
            <v>180421</v>
          </cell>
          <cell r="AC3812" t="str">
            <v>None - Private</v>
          </cell>
          <cell r="AD3812">
            <v>180421</v>
          </cell>
          <cell r="AE3812" t="str">
            <v>Core Commercial</v>
          </cell>
          <cell r="AF3812" t="str">
            <v>Machinery &amp; Industrial</v>
          </cell>
        </row>
        <row r="3813">
          <cell r="T3813">
            <v>996392512</v>
          </cell>
          <cell r="U3813" t="str">
            <v>Ardent Mills, S.a.r.I</v>
          </cell>
          <cell r="V3813">
            <v>181103</v>
          </cell>
          <cell r="W3813" t="str">
            <v>Ardent Mills, S.a.r.I</v>
          </cell>
          <cell r="X3813" t="str">
            <v>Existing Principal</v>
          </cell>
          <cell r="Y3813" t="str">
            <v>Score It</v>
          </cell>
          <cell r="Z3813" t="str">
            <v>FOOD &amp; BEVERAGE</v>
          </cell>
          <cell r="AA3813" t="str">
            <v>United States</v>
          </cell>
          <cell r="AB3813">
            <v>181103</v>
          </cell>
          <cell r="AC3813" t="str">
            <v>None - Private</v>
          </cell>
          <cell r="AD3813">
            <v>181103</v>
          </cell>
          <cell r="AE3813" t="str">
            <v>Core Commercial</v>
          </cell>
          <cell r="AF3813" t="str">
            <v>Food Processing &amp; Distribution</v>
          </cell>
        </row>
        <row r="3814">
          <cell r="T3814">
            <v>696327512</v>
          </cell>
          <cell r="U3814" t="str">
            <v>Damco USA Inc.</v>
          </cell>
          <cell r="V3814">
            <v>181232</v>
          </cell>
          <cell r="W3814" t="str">
            <v>Damco USA Inc.</v>
          </cell>
          <cell r="X3814" t="str">
            <v>Existing Principal</v>
          </cell>
          <cell r="Y3814" t="str">
            <v>Score It</v>
          </cell>
          <cell r="Z3814" t="str">
            <v>TRANSPORTATION</v>
          </cell>
          <cell r="AA3814" t="str">
            <v>United States</v>
          </cell>
          <cell r="AB3814">
            <v>181232</v>
          </cell>
          <cell r="AC3814" t="str">
            <v>None - Private</v>
          </cell>
          <cell r="AD3814">
            <v>181232</v>
          </cell>
          <cell r="AE3814" t="str">
            <v>Core Commercial</v>
          </cell>
          <cell r="AF3814" t="str">
            <v>Rail, Trucking &amp; Transport Services</v>
          </cell>
        </row>
        <row r="3815">
          <cell r="T3815">
            <v>996393812</v>
          </cell>
          <cell r="U3815" t="str">
            <v>McGraw-Hill Global Education Intermediate Holdings, LLC</v>
          </cell>
          <cell r="V3815">
            <v>181595</v>
          </cell>
          <cell r="W3815" t="str">
            <v>McGraw-Hill Global Education Intermediate Holdings, LLC</v>
          </cell>
          <cell r="X3815" t="str">
            <v>Existing Principal</v>
          </cell>
          <cell r="Y3815" t="str">
            <v>Score It</v>
          </cell>
          <cell r="Z3815" t="str">
            <v>PUBLISHING</v>
          </cell>
          <cell r="AA3815" t="str">
            <v>United States</v>
          </cell>
          <cell r="AB3815">
            <v>181596</v>
          </cell>
          <cell r="AC3815" t="str">
            <v>None - Private</v>
          </cell>
          <cell r="AD3815">
            <v>181596</v>
          </cell>
          <cell r="AE3815" t="str">
            <v>Core Commercial</v>
          </cell>
          <cell r="AF3815" t="str">
            <v>Publishing</v>
          </cell>
        </row>
        <row r="3816">
          <cell r="T3816">
            <v>996393912</v>
          </cell>
          <cell r="U3816" t="str">
            <v>McGraw-Hill School Education Holdings, LLC</v>
          </cell>
          <cell r="V3816">
            <v>181596</v>
          </cell>
          <cell r="W3816" t="str">
            <v>McGraw-Hill Global Education Holdings, LLC</v>
          </cell>
          <cell r="X3816" t="str">
            <v>Existing Principal</v>
          </cell>
          <cell r="Y3816" t="str">
            <v>Score It</v>
          </cell>
          <cell r="Z3816" t="str">
            <v>PUBLISHING</v>
          </cell>
          <cell r="AA3816" t="str">
            <v>United States</v>
          </cell>
          <cell r="AB3816">
            <v>181596</v>
          </cell>
          <cell r="AC3816" t="str">
            <v>None - Private</v>
          </cell>
          <cell r="AD3816">
            <v>181596</v>
          </cell>
          <cell r="AE3816" t="str">
            <v>Core Commercial</v>
          </cell>
          <cell r="AF3816" t="str">
            <v>Publishing</v>
          </cell>
        </row>
        <row r="3817">
          <cell r="T3817">
            <v>296340212</v>
          </cell>
          <cell r="U3817" t="str">
            <v>Petrochem Materials Innovation, LLC</v>
          </cell>
          <cell r="V3817">
            <v>181709</v>
          </cell>
          <cell r="W3817" t="str">
            <v>Petrochem Materials Innovation, LLC</v>
          </cell>
          <cell r="X3817" t="str">
            <v>Existing Principal</v>
          </cell>
          <cell r="Y3817" t="str">
            <v>Score It</v>
          </cell>
          <cell r="Z3817" t="str">
            <v>CONSTRUCTION</v>
          </cell>
          <cell r="AA3817" t="str">
            <v>United States</v>
          </cell>
          <cell r="AB3817">
            <v>181709</v>
          </cell>
          <cell r="AC3817" t="str">
            <v>None - Private</v>
          </cell>
          <cell r="AD3817">
            <v>181709</v>
          </cell>
          <cell r="AE3817" t="str">
            <v>Core Commercial</v>
          </cell>
          <cell r="AF3817" t="str">
            <v>Engineering &amp; Construction</v>
          </cell>
        </row>
        <row r="3818">
          <cell r="T3818">
            <v>296340112</v>
          </cell>
          <cell r="U3818" t="str">
            <v>Petrochem Manufacturing, Inc.</v>
          </cell>
          <cell r="V3818">
            <v>181709</v>
          </cell>
          <cell r="W3818" t="str">
            <v>Petrochem Materials Innovation, LLC</v>
          </cell>
          <cell r="X3818" t="str">
            <v>Existing Principal</v>
          </cell>
          <cell r="Y3818" t="str">
            <v>Score It</v>
          </cell>
          <cell r="Z3818" t="str">
            <v>CONSTRUCTION</v>
          </cell>
          <cell r="AA3818" t="str">
            <v>United States</v>
          </cell>
          <cell r="AB3818">
            <v>181709</v>
          </cell>
          <cell r="AC3818" t="str">
            <v>None - Private</v>
          </cell>
          <cell r="AD3818">
            <v>181709</v>
          </cell>
          <cell r="AE3818" t="str">
            <v>Core Commercial</v>
          </cell>
          <cell r="AF3818" t="str">
            <v>Engineering &amp; Construction</v>
          </cell>
        </row>
        <row r="3819">
          <cell r="T3819">
            <v>25405912</v>
          </cell>
          <cell r="U3819" t="str">
            <v>ENTERGY ARKANSAS INCORPORATED</v>
          </cell>
          <cell r="V3819">
            <v>182049</v>
          </cell>
          <cell r="W3819" t="str">
            <v>Entergy Arkansas, Inc.</v>
          </cell>
          <cell r="X3819" t="str">
            <v>Existing Principal</v>
          </cell>
          <cell r="Y3819" t="str">
            <v>Score It</v>
          </cell>
          <cell r="Z3819" t="str">
            <v>UTILITIES, ELECTRIC</v>
          </cell>
          <cell r="AA3819" t="str">
            <v>United States</v>
          </cell>
          <cell r="AB3819">
            <v>182049</v>
          </cell>
          <cell r="AC3819" t="str">
            <v>None - Private</v>
          </cell>
          <cell r="AD3819">
            <v>182049</v>
          </cell>
          <cell r="AE3819" t="str">
            <v>Core Commercial</v>
          </cell>
          <cell r="AF3819" t="str">
            <v>Electric, Gas &amp; Water Utilities</v>
          </cell>
        </row>
        <row r="3820">
          <cell r="T3820">
            <v>25406912</v>
          </cell>
          <cell r="U3820" t="str">
            <v>ENTERGY MISSISSIPPI, INC.</v>
          </cell>
          <cell r="V3820">
            <v>182054</v>
          </cell>
          <cell r="W3820" t="str">
            <v>Entergy Mississippi, Inc.</v>
          </cell>
          <cell r="X3820" t="str">
            <v>Existing Principal</v>
          </cell>
          <cell r="Y3820" t="str">
            <v>Score It</v>
          </cell>
          <cell r="Z3820" t="str">
            <v>UTILITIES, ELECTRIC</v>
          </cell>
          <cell r="AA3820" t="str">
            <v>United States</v>
          </cell>
          <cell r="AB3820">
            <v>182054</v>
          </cell>
          <cell r="AC3820" t="str">
            <v>None - Private</v>
          </cell>
          <cell r="AD3820">
            <v>182054</v>
          </cell>
          <cell r="AE3820" t="str">
            <v>Core Commercial</v>
          </cell>
          <cell r="AF3820" t="str">
            <v>Electric, Gas &amp; Water Utilities</v>
          </cell>
        </row>
        <row r="3821">
          <cell r="T3821">
            <v>336354812</v>
          </cell>
          <cell r="U3821" t="str">
            <v>Halyard Health</v>
          </cell>
          <cell r="V3821">
            <v>182089</v>
          </cell>
          <cell r="W3821" t="str">
            <v>Halyard Health</v>
          </cell>
          <cell r="X3821" t="str">
            <v>Existing Principal</v>
          </cell>
          <cell r="Y3821" t="str">
            <v>Score It</v>
          </cell>
          <cell r="Z3821" t="str">
            <v>MEDICAL SERVICES</v>
          </cell>
          <cell r="AA3821" t="str">
            <v>United States</v>
          </cell>
          <cell r="AB3821">
            <v>182089</v>
          </cell>
          <cell r="AC3821" t="str">
            <v>None - Private</v>
          </cell>
          <cell r="AD3821">
            <v>182089</v>
          </cell>
          <cell r="AE3821" t="str">
            <v>Core Commercial</v>
          </cell>
          <cell r="AF3821" t="str">
            <v>Hospital &amp; Medical Services</v>
          </cell>
        </row>
        <row r="3822">
          <cell r="T3822">
            <v>996396012</v>
          </cell>
          <cell r="U3822" t="str">
            <v>Red Lobster Management LLC</v>
          </cell>
          <cell r="V3822">
            <v>182092</v>
          </cell>
          <cell r="W3822" t="str">
            <v>Red Lobster Management LLC</v>
          </cell>
          <cell r="X3822" t="str">
            <v>Existing Principal</v>
          </cell>
          <cell r="Y3822" t="str">
            <v>Score It</v>
          </cell>
          <cell r="Z3822" t="str">
            <v>HOTELS &amp; RESTAURANTS</v>
          </cell>
          <cell r="AA3822" t="str">
            <v>United States</v>
          </cell>
          <cell r="AB3822">
            <v>182092</v>
          </cell>
          <cell r="AC3822" t="str">
            <v>None - Private</v>
          </cell>
          <cell r="AD3822">
            <v>182092</v>
          </cell>
          <cell r="AE3822" t="str">
            <v>Core Commercial</v>
          </cell>
          <cell r="AF3822" t="str">
            <v>Hospitality &amp; Gaming</v>
          </cell>
        </row>
        <row r="3823">
          <cell r="T3823">
            <v>516350112</v>
          </cell>
          <cell r="U3823" t="str">
            <v>Paramount Equity Mortgage LLC</v>
          </cell>
          <cell r="V3823">
            <v>182114</v>
          </cell>
          <cell r="W3823" t="str">
            <v>Paramount Equity Mortgage LLC</v>
          </cell>
          <cell r="X3823" t="str">
            <v>Existing Principal</v>
          </cell>
          <cell r="Y3823" t="str">
            <v>Score It</v>
          </cell>
          <cell r="Z3823" t="str">
            <v>FINANCE NEC</v>
          </cell>
          <cell r="AA3823" t="str">
            <v>United States</v>
          </cell>
          <cell r="AB3823">
            <v>182114</v>
          </cell>
          <cell r="AC3823" t="str">
            <v>None - Private</v>
          </cell>
          <cell r="AD3823">
            <v>182114</v>
          </cell>
          <cell r="AE3823" t="str">
            <v>Core Commercial</v>
          </cell>
          <cell r="AF3823" t="str">
            <v>Insurance &amp; Financial Services</v>
          </cell>
        </row>
        <row r="3824">
          <cell r="T3824">
            <v>336380912</v>
          </cell>
          <cell r="U3824" t="str">
            <v>Pediatric Specialty Group, Inc.</v>
          </cell>
          <cell r="V3824">
            <v>183228</v>
          </cell>
          <cell r="W3824" t="str">
            <v>Variety Children's Hospital, Inc. d/b/a Miami Children's Hospital</v>
          </cell>
          <cell r="X3824" t="str">
            <v>Existing Principal</v>
          </cell>
          <cell r="Y3824" t="str">
            <v>Score It</v>
          </cell>
          <cell r="Z3824" t="str">
            <v>MEDICAL SERVICES</v>
          </cell>
          <cell r="AA3824" t="str">
            <v>United States</v>
          </cell>
          <cell r="AB3824">
            <v>183228</v>
          </cell>
          <cell r="AC3824" t="str">
            <v>None - Private</v>
          </cell>
          <cell r="AD3824">
            <v>183228</v>
          </cell>
          <cell r="AE3824" t="str">
            <v>Core Commercial</v>
          </cell>
          <cell r="AF3824" t="str">
            <v>Hospital &amp; Medical Services</v>
          </cell>
        </row>
        <row r="3825">
          <cell r="T3825">
            <v>456383812</v>
          </cell>
          <cell r="U3825" t="str">
            <v>Passavant Memorial Homes, Inc.</v>
          </cell>
          <cell r="V3825">
            <v>183316</v>
          </cell>
          <cell r="W3825" t="str">
            <v>Passavant Memorial Homes, Inc. and Subsidiaries</v>
          </cell>
          <cell r="X3825" t="str">
            <v>Existing Principal</v>
          </cell>
          <cell r="Y3825" t="str">
            <v>Score It</v>
          </cell>
          <cell r="Z3825" t="str">
            <v>CONSUMER SERVICES</v>
          </cell>
          <cell r="AA3825" t="str">
            <v>United States</v>
          </cell>
          <cell r="AB3825">
            <v>183316</v>
          </cell>
          <cell r="AC3825" t="str">
            <v>None - Private</v>
          </cell>
          <cell r="AD3825">
            <v>183316</v>
          </cell>
          <cell r="AE3825" t="str">
            <v>Core Commercial</v>
          </cell>
          <cell r="AF3825" t="str">
            <v>Retail</v>
          </cell>
        </row>
        <row r="3826">
          <cell r="T3826">
            <v>506385312</v>
          </cell>
          <cell r="U3826" t="str">
            <v>Itineris NA, Inc.</v>
          </cell>
          <cell r="V3826">
            <v>183339</v>
          </cell>
          <cell r="W3826" t="str">
            <v>Itineris NA, Inc.</v>
          </cell>
          <cell r="X3826" t="str">
            <v>Existing Principal</v>
          </cell>
          <cell r="Y3826" t="str">
            <v>Score It</v>
          </cell>
          <cell r="Z3826" t="str">
            <v>BUSINESS PRODUCTS WHSL</v>
          </cell>
          <cell r="AA3826" t="str">
            <v>United States</v>
          </cell>
          <cell r="AB3826">
            <v>183339</v>
          </cell>
          <cell r="AC3826" t="str">
            <v>None - Private</v>
          </cell>
          <cell r="AD3826">
            <v>183339</v>
          </cell>
          <cell r="AE3826" t="str">
            <v>Core Commercial</v>
          </cell>
          <cell r="AF3826" t="str">
            <v>Retail</v>
          </cell>
        </row>
        <row r="3827">
          <cell r="T3827">
            <v>996399812</v>
          </cell>
          <cell r="U3827" t="str">
            <v>PCCR USA, Inc.</v>
          </cell>
          <cell r="V3827">
            <v>183583</v>
          </cell>
          <cell r="W3827" t="str">
            <v>PCCR USA, Inc.</v>
          </cell>
          <cell r="X3827" t="str">
            <v>Existing Principal</v>
          </cell>
          <cell r="Y3827" t="str">
            <v>Score It</v>
          </cell>
          <cell r="Z3827" t="str">
            <v>CHEMICALS</v>
          </cell>
          <cell r="AA3827" t="str">
            <v>United States</v>
          </cell>
          <cell r="AB3827">
            <v>183583</v>
          </cell>
          <cell r="AC3827" t="str">
            <v>None - Private</v>
          </cell>
          <cell r="AD3827">
            <v>183583</v>
          </cell>
          <cell r="AE3827" t="str">
            <v>Core Commercial</v>
          </cell>
          <cell r="AF3827" t="str">
            <v>Chemical Industry</v>
          </cell>
        </row>
        <row r="3828">
          <cell r="T3828">
            <v>839172832</v>
          </cell>
          <cell r="U3828" t="str">
            <v>Eurovia S.A.</v>
          </cell>
          <cell r="V3828">
            <v>183585</v>
          </cell>
          <cell r="W3828" t="str">
            <v>The Hubbard Group, Inc.</v>
          </cell>
          <cell r="X3828" t="str">
            <v>Existing Principal</v>
          </cell>
          <cell r="Y3828" t="str">
            <v>Score It</v>
          </cell>
          <cell r="Z3828" t="str">
            <v>CONSTRUCTION</v>
          </cell>
          <cell r="AA3828" t="str">
            <v>United States</v>
          </cell>
          <cell r="AB3828">
            <v>183585</v>
          </cell>
          <cell r="AC3828" t="str">
            <v>G11504</v>
          </cell>
          <cell r="AD3828">
            <v>183585</v>
          </cell>
          <cell r="AE3828" t="str">
            <v>Specialty Contract</v>
          </cell>
          <cell r="AF3828" t="str">
            <v>Engineering &amp; Construction</v>
          </cell>
        </row>
        <row r="3829">
          <cell r="T3829">
            <v>456451212</v>
          </cell>
          <cell r="U3829" t="str">
            <v>Mercuria Energy America, Inc.</v>
          </cell>
          <cell r="V3829">
            <v>185728</v>
          </cell>
          <cell r="W3829" t="str">
            <v>Mercuria Energy America, Inc.</v>
          </cell>
          <cell r="X3829" t="str">
            <v>Existing Principal</v>
          </cell>
          <cell r="Y3829" t="str">
            <v>Score It</v>
          </cell>
          <cell r="Z3829" t="str">
            <v>UTILITIES, GAS</v>
          </cell>
          <cell r="AA3829" t="str">
            <v>United States</v>
          </cell>
          <cell r="AB3829">
            <v>185728</v>
          </cell>
          <cell r="AC3829" t="str">
            <v>None - Private</v>
          </cell>
          <cell r="AD3829">
            <v>185728</v>
          </cell>
          <cell r="AE3829" t="str">
            <v>Core Commercial</v>
          </cell>
          <cell r="AF3829" t="str">
            <v>Electric, Gas &amp; Water Utilities</v>
          </cell>
        </row>
        <row r="3830">
          <cell r="T3830">
            <v>636439412</v>
          </cell>
          <cell r="U3830" t="str">
            <v>Confluent Health, LLC</v>
          </cell>
          <cell r="V3830">
            <v>186012</v>
          </cell>
          <cell r="W3830" t="str">
            <v>Confluent Health, LLC</v>
          </cell>
          <cell r="X3830" t="str">
            <v>Existing Principal</v>
          </cell>
          <cell r="Y3830" t="str">
            <v>Score It</v>
          </cell>
          <cell r="Z3830" t="str">
            <v>MEDICAL SERVICES</v>
          </cell>
          <cell r="AA3830" t="str">
            <v>United States</v>
          </cell>
          <cell r="AB3830">
            <v>186012</v>
          </cell>
          <cell r="AC3830" t="str">
            <v>None - Private</v>
          </cell>
          <cell r="AD3830">
            <v>186012</v>
          </cell>
          <cell r="AE3830" t="str">
            <v>Core Commercial</v>
          </cell>
          <cell r="AF3830" t="str">
            <v>Hospital &amp; Medical Services</v>
          </cell>
        </row>
        <row r="3831">
          <cell r="T3831">
            <v>16468612</v>
          </cell>
          <cell r="U3831" t="str">
            <v>Preferred Freezer Services, LLC</v>
          </cell>
          <cell r="V3831">
            <v>186376</v>
          </cell>
          <cell r="W3831" t="str">
            <v>Preferred Freezer Services, LLC</v>
          </cell>
          <cell r="X3831" t="str">
            <v>Existing Principal</v>
          </cell>
          <cell r="Y3831" t="str">
            <v>Score It</v>
          </cell>
          <cell r="Z3831" t="str">
            <v>CONSUMER SERVICES</v>
          </cell>
          <cell r="AA3831" t="str">
            <v>United States</v>
          </cell>
          <cell r="AB3831">
            <v>186376</v>
          </cell>
          <cell r="AC3831" t="str">
            <v>None - Private</v>
          </cell>
          <cell r="AD3831">
            <v>186376</v>
          </cell>
          <cell r="AE3831" t="str">
            <v>Core Commercial</v>
          </cell>
          <cell r="AF3831" t="str">
            <v>Retail</v>
          </cell>
        </row>
        <row r="3832">
          <cell r="T3832">
            <v>564572152</v>
          </cell>
          <cell r="U3832" t="str">
            <v>HC Group III, Inc.</v>
          </cell>
          <cell r="V3832">
            <v>186890</v>
          </cell>
          <cell r="W3832" t="str">
            <v>HC Group Holdings III, Inc.</v>
          </cell>
          <cell r="X3832" t="str">
            <v>Existing Principal</v>
          </cell>
          <cell r="Y3832" t="str">
            <v>Score It</v>
          </cell>
          <cell r="Z3832" t="str">
            <v>CONSUMER SERVICES</v>
          </cell>
          <cell r="AA3832" t="str">
            <v>United States</v>
          </cell>
          <cell r="AB3832">
            <v>186890</v>
          </cell>
          <cell r="AC3832" t="str">
            <v>None - Private</v>
          </cell>
          <cell r="AD3832">
            <v>186890</v>
          </cell>
          <cell r="AE3832" t="str">
            <v>Core Commercial</v>
          </cell>
          <cell r="AF3832" t="str">
            <v>Retail</v>
          </cell>
        </row>
        <row r="3833">
          <cell r="T3833">
            <v>136485412</v>
          </cell>
          <cell r="U3833" t="str">
            <v>New York University</v>
          </cell>
          <cell r="V3833">
            <v>186937</v>
          </cell>
          <cell r="W3833" t="str">
            <v>New York University</v>
          </cell>
          <cell r="X3833" t="str">
            <v>Existing Principal</v>
          </cell>
          <cell r="Y3833" t="str">
            <v>Score It</v>
          </cell>
          <cell r="Z3833" t="str">
            <v>Core Commercial - (Corporate) or (Individual, Estate, Probate)</v>
          </cell>
          <cell r="AA3833" t="str">
            <v>United States</v>
          </cell>
          <cell r="AB3833">
            <v>186937</v>
          </cell>
          <cell r="AC3833" t="str">
            <v>None - Private</v>
          </cell>
          <cell r="AD3833">
            <v>186937</v>
          </cell>
          <cell r="AE3833" t="str">
            <v>Core Commercial</v>
          </cell>
          <cell r="AF3833" t="str">
            <v>Unassigned</v>
          </cell>
        </row>
        <row r="3834">
          <cell r="T3834">
            <v>246487312</v>
          </cell>
          <cell r="U3834" t="str">
            <v>CMC</v>
          </cell>
          <cell r="V3834">
            <v>186988</v>
          </cell>
          <cell r="W3834" t="str">
            <v>Cooperativa Muratori &amp; Cementisti CMC di Ravenna</v>
          </cell>
          <cell r="X3834" t="str">
            <v>Existing Principal</v>
          </cell>
          <cell r="Y3834" t="str">
            <v>Score It</v>
          </cell>
          <cell r="Z3834" t="str">
            <v>CONSTRUCTION</v>
          </cell>
          <cell r="AA3834" t="str">
            <v>Italy</v>
          </cell>
          <cell r="AB3834">
            <v>186988</v>
          </cell>
          <cell r="AD3834">
            <v>186988</v>
          </cell>
          <cell r="AE3834" t="str">
            <v>Specialty Contract</v>
          </cell>
          <cell r="AF3834" t="str">
            <v>Engineering &amp; Construction</v>
          </cell>
        </row>
        <row r="3835">
          <cell r="T3835">
            <v>156501912</v>
          </cell>
          <cell r="U3835" t="str">
            <v>Shamrock Foods Company</v>
          </cell>
          <cell r="V3835">
            <v>187575</v>
          </cell>
          <cell r="W3835" t="str">
            <v>Shamrock Foods Company</v>
          </cell>
          <cell r="X3835" t="str">
            <v>Existing Principal</v>
          </cell>
          <cell r="Y3835" t="str">
            <v>Score It</v>
          </cell>
          <cell r="Z3835" t="str">
            <v>FOOD &amp; BEVERAGE</v>
          </cell>
          <cell r="AA3835" t="str">
            <v>United States</v>
          </cell>
          <cell r="AB3835">
            <v>187575</v>
          </cell>
          <cell r="AC3835" t="str">
            <v>None - Private</v>
          </cell>
          <cell r="AD3835">
            <v>187575</v>
          </cell>
          <cell r="AE3835" t="str">
            <v>Core Commercial</v>
          </cell>
          <cell r="AF3835" t="str">
            <v>Food Processing &amp; Distribution</v>
          </cell>
        </row>
        <row r="3836">
          <cell r="T3836">
            <v>789281532</v>
          </cell>
          <cell r="U3836" t="str">
            <v>EPC CC SA de CV</v>
          </cell>
          <cell r="V3836">
            <v>187710</v>
          </cell>
          <cell r="W3836" t="str">
            <v>Constructora y Edificadora GIA S.A. de CV</v>
          </cell>
          <cell r="X3836" t="str">
            <v>Existing Principal</v>
          </cell>
          <cell r="Y3836" t="str">
            <v>Score It</v>
          </cell>
          <cell r="Z3836" t="str">
            <v>CONSTRUCTION</v>
          </cell>
          <cell r="AA3836" t="str">
            <v>Honduras</v>
          </cell>
          <cell r="AB3836">
            <v>187710</v>
          </cell>
          <cell r="AD3836">
            <v>187710</v>
          </cell>
          <cell r="AE3836" t="str">
            <v>Specialty Contract</v>
          </cell>
          <cell r="AF3836" t="str">
            <v>Engineering &amp; Construction</v>
          </cell>
        </row>
        <row r="3837">
          <cell r="T3837">
            <v>96515012</v>
          </cell>
          <cell r="U3837" t="str">
            <v>Constructora y Edificadora GIA S.A. de CV</v>
          </cell>
          <cell r="V3837">
            <v>187710</v>
          </cell>
          <cell r="W3837" t="str">
            <v>Constructora y Edificadora GIA S.A. de CV</v>
          </cell>
          <cell r="X3837" t="str">
            <v>Existing Principal</v>
          </cell>
          <cell r="Y3837" t="str">
            <v>Score It</v>
          </cell>
          <cell r="Z3837" t="str">
            <v>CONSTRUCTION</v>
          </cell>
          <cell r="AA3837" t="str">
            <v>Mexico</v>
          </cell>
          <cell r="AB3837">
            <v>187710</v>
          </cell>
          <cell r="AD3837">
            <v>187710</v>
          </cell>
          <cell r="AE3837" t="str">
            <v>Specialty Contract</v>
          </cell>
          <cell r="AF3837" t="str">
            <v>Engineering &amp; Construction</v>
          </cell>
        </row>
        <row r="3838">
          <cell r="T3838">
            <v>789281432</v>
          </cell>
          <cell r="U3838" t="str">
            <v>Controladora de Arquitectura, Ingenieria y Asociados SA de CV</v>
          </cell>
          <cell r="V3838">
            <v>187710</v>
          </cell>
          <cell r="W3838" t="str">
            <v>Constructora y Edificadora GIA S.A. de CV</v>
          </cell>
          <cell r="X3838" t="str">
            <v>Existing Principal</v>
          </cell>
          <cell r="Y3838" t="str">
            <v>Score It</v>
          </cell>
          <cell r="Z3838" t="str">
            <v>CONSTRUCTION</v>
          </cell>
          <cell r="AA3838" t="str">
            <v>Mexico</v>
          </cell>
          <cell r="AB3838">
            <v>187710</v>
          </cell>
          <cell r="AD3838">
            <v>187710</v>
          </cell>
          <cell r="AE3838" t="str">
            <v>Specialty Contract</v>
          </cell>
          <cell r="AF3838" t="str">
            <v>Engineering &amp; Construction</v>
          </cell>
        </row>
        <row r="3839">
          <cell r="T3839">
            <v>696515412</v>
          </cell>
          <cell r="U3839" t="str">
            <v>DeAngelo Brothers LLC</v>
          </cell>
          <cell r="V3839">
            <v>188130</v>
          </cell>
          <cell r="W3839" t="str">
            <v>DBi Parent, LLC</v>
          </cell>
          <cell r="X3839" t="str">
            <v>Existing Principal</v>
          </cell>
          <cell r="Y3839" t="str">
            <v>Score It</v>
          </cell>
          <cell r="Z3839" t="str">
            <v>BUSINESS SERVICES</v>
          </cell>
          <cell r="AA3839" t="str">
            <v>United States</v>
          </cell>
          <cell r="AB3839">
            <v>188130</v>
          </cell>
          <cell r="AC3839" t="str">
            <v>None - Private</v>
          </cell>
          <cell r="AD3839">
            <v>188130</v>
          </cell>
          <cell r="AE3839" t="str">
            <v>Core Commercial</v>
          </cell>
          <cell r="AF3839" t="str">
            <v>Business Services</v>
          </cell>
        </row>
        <row r="3840">
          <cell r="T3840">
            <v>846506512</v>
          </cell>
          <cell r="U3840" t="str">
            <v>Aldi, Inc.</v>
          </cell>
          <cell r="V3840">
            <v>188510</v>
          </cell>
          <cell r="W3840" t="str">
            <v>Aldi, Inc.</v>
          </cell>
          <cell r="X3840" t="str">
            <v>Existing Principal</v>
          </cell>
          <cell r="Y3840" t="str">
            <v>Score It</v>
          </cell>
          <cell r="Z3840" t="str">
            <v>FOOD &amp; BEVERAGE RETL/WHSL</v>
          </cell>
          <cell r="AA3840" t="str">
            <v>United States</v>
          </cell>
          <cell r="AB3840">
            <v>188510</v>
          </cell>
          <cell r="AC3840" t="str">
            <v>None - Private</v>
          </cell>
          <cell r="AD3840">
            <v>188510</v>
          </cell>
          <cell r="AE3840" t="str">
            <v>Core Commercial</v>
          </cell>
          <cell r="AF3840" t="str">
            <v>Beverage Industry</v>
          </cell>
        </row>
        <row r="3841">
          <cell r="T3841">
            <v>136545412</v>
          </cell>
          <cell r="U3841" t="str">
            <v>Moran Foods, LLC</v>
          </cell>
          <cell r="V3841">
            <v>189210</v>
          </cell>
          <cell r="W3841" t="str">
            <v>Moran Foods, LLC dba Save-A-Lot</v>
          </cell>
          <cell r="X3841" t="str">
            <v>Existing Principal</v>
          </cell>
          <cell r="Y3841" t="str">
            <v>Score It</v>
          </cell>
          <cell r="Z3841" t="str">
            <v>FOOD &amp; BEVERAGE RETL/WHSL</v>
          </cell>
          <cell r="AA3841" t="str">
            <v>United States</v>
          </cell>
          <cell r="AB3841">
            <v>189210</v>
          </cell>
          <cell r="AC3841" t="str">
            <v>None - Private</v>
          </cell>
          <cell r="AD3841">
            <v>189210</v>
          </cell>
          <cell r="AE3841" t="str">
            <v>Core Commercial</v>
          </cell>
          <cell r="AF3841" t="str">
            <v>Beverage Industry</v>
          </cell>
        </row>
        <row r="3842">
          <cell r="T3842">
            <v>816542012</v>
          </cell>
          <cell r="U3842" t="str">
            <v>Cook-Illinois Corp.</v>
          </cell>
          <cell r="V3842">
            <v>189429</v>
          </cell>
          <cell r="W3842" t="str">
            <v>Cook-Illinois Corp.</v>
          </cell>
          <cell r="X3842" t="str">
            <v>Existing Principal</v>
          </cell>
          <cell r="Y3842" t="str">
            <v>Score It</v>
          </cell>
          <cell r="Z3842" t="str">
            <v>BUSINESS SERVICES</v>
          </cell>
          <cell r="AA3842" t="str">
            <v>United States</v>
          </cell>
          <cell r="AB3842">
            <v>189429</v>
          </cell>
          <cell r="AC3842" t="str">
            <v>None - Private</v>
          </cell>
          <cell r="AD3842">
            <v>189429</v>
          </cell>
          <cell r="AE3842" t="str">
            <v>Core Commercial</v>
          </cell>
          <cell r="AF3842" t="str">
            <v>Business Services</v>
          </cell>
        </row>
        <row r="3843">
          <cell r="T3843">
            <v>279139532</v>
          </cell>
          <cell r="U3843" t="str">
            <v>Mountain Valley Pipeline, LLC</v>
          </cell>
          <cell r="V3843">
            <v>190276</v>
          </cell>
          <cell r="W3843" t="str">
            <v>Mountain Valley Pipeline, LLC</v>
          </cell>
          <cell r="X3843" t="str">
            <v>Existing Principal</v>
          </cell>
          <cell r="Y3843" t="str">
            <v>Score It</v>
          </cell>
          <cell r="Z3843" t="str">
            <v>UTILITIES, GAS</v>
          </cell>
          <cell r="AA3843" t="str">
            <v>United States</v>
          </cell>
          <cell r="AB3843">
            <v>190276</v>
          </cell>
          <cell r="AC3843" t="str">
            <v>None - Private</v>
          </cell>
          <cell r="AD3843">
            <v>190276</v>
          </cell>
          <cell r="AE3843" t="str">
            <v>Core Commercial</v>
          </cell>
          <cell r="AF3843" t="str">
            <v>Electric, Gas &amp; Water Utilities</v>
          </cell>
        </row>
        <row r="3844">
          <cell r="T3844">
            <v>199164132</v>
          </cell>
          <cell r="U3844" t="str">
            <v>Lennar Multifamily Venture, LP</v>
          </cell>
          <cell r="V3844">
            <v>191580</v>
          </cell>
          <cell r="W3844" t="str">
            <v>Lennar Multifamily Venture, LP</v>
          </cell>
          <cell r="X3844" t="str">
            <v>Existing Principal</v>
          </cell>
          <cell r="Y3844" t="str">
            <v>Score It</v>
          </cell>
          <cell r="Z3844" t="str">
            <v>CONSTRUCTION</v>
          </cell>
          <cell r="AA3844" t="str">
            <v>United States</v>
          </cell>
          <cell r="AB3844">
            <v>191580</v>
          </cell>
          <cell r="AD3844">
            <v>191580</v>
          </cell>
          <cell r="AE3844" t="str">
            <v>Specialty Contract</v>
          </cell>
          <cell r="AF3844" t="str">
            <v>Engineering &amp; Construction</v>
          </cell>
        </row>
        <row r="3845">
          <cell r="T3845">
            <v>769173832</v>
          </cell>
          <cell r="U3845" t="str">
            <v>Ikea Supply AG</v>
          </cell>
          <cell r="V3845">
            <v>192190</v>
          </cell>
          <cell r="W3845" t="str">
            <v>Ikea Supply AG</v>
          </cell>
          <cell r="X3845" t="str">
            <v>Existing Principal</v>
          </cell>
          <cell r="Y3845" t="str">
            <v>Score It</v>
          </cell>
          <cell r="Z3845" t="str">
            <v>FURNITURE &amp; APPLIANCES</v>
          </cell>
          <cell r="AA3845" t="str">
            <v>Switzerland</v>
          </cell>
          <cell r="AB3845">
            <v>192190</v>
          </cell>
          <cell r="AC3845" t="str">
            <v>None - Private</v>
          </cell>
          <cell r="AD3845">
            <v>192190</v>
          </cell>
          <cell r="AE3845" t="str">
            <v>Core Commercial</v>
          </cell>
          <cell r="AF3845" t="str">
            <v>Retail</v>
          </cell>
        </row>
        <row r="3846">
          <cell r="T3846">
            <v>631784942</v>
          </cell>
          <cell r="U3846" t="str">
            <v>Southwire Company, LLC</v>
          </cell>
          <cell r="V3846">
            <v>192209</v>
          </cell>
          <cell r="W3846" t="str">
            <v>Southwire Holding Company</v>
          </cell>
          <cell r="X3846" t="str">
            <v>Existing Principal</v>
          </cell>
          <cell r="Y3846" t="str">
            <v>Score It</v>
          </cell>
          <cell r="Z3846" t="str">
            <v>MACHINERY &amp; EQUIPMENT</v>
          </cell>
          <cell r="AA3846" t="str">
            <v>United States</v>
          </cell>
          <cell r="AB3846">
            <v>192209</v>
          </cell>
          <cell r="AC3846" t="str">
            <v>None - Private</v>
          </cell>
          <cell r="AD3846">
            <v>192209</v>
          </cell>
          <cell r="AE3846" t="str">
            <v>Core Commercial</v>
          </cell>
          <cell r="AF3846" t="str">
            <v>Machinery &amp; Industrial</v>
          </cell>
        </row>
        <row r="3847">
          <cell r="T3847">
            <v>19190032</v>
          </cell>
          <cell r="U3847" t="str">
            <v>Gulf Oil</v>
          </cell>
          <cell r="V3847">
            <v>192512</v>
          </cell>
          <cell r="W3847" t="str">
            <v>Gulf Finance, LLC</v>
          </cell>
          <cell r="X3847" t="str">
            <v>Existing Principal</v>
          </cell>
          <cell r="Y3847" t="str">
            <v>Score It</v>
          </cell>
          <cell r="Z3847" t="str">
            <v>FINANCE NEC</v>
          </cell>
          <cell r="AA3847" t="str">
            <v>United States</v>
          </cell>
          <cell r="AB3847">
            <v>192512</v>
          </cell>
          <cell r="AC3847" t="str">
            <v>None - Private</v>
          </cell>
          <cell r="AD3847">
            <v>192512</v>
          </cell>
          <cell r="AE3847" t="str">
            <v>Core Commercial</v>
          </cell>
          <cell r="AF3847" t="str">
            <v>Insurance &amp; Financial Services</v>
          </cell>
        </row>
        <row r="3848">
          <cell r="T3848">
            <v>769216132</v>
          </cell>
          <cell r="U3848" t="str">
            <v>Sacyr Chile S.A.</v>
          </cell>
          <cell r="V3848">
            <v>192531</v>
          </cell>
          <cell r="W3848" t="str">
            <v>Sacyr, S.A.</v>
          </cell>
          <cell r="X3848" t="str">
            <v>Existing Principal</v>
          </cell>
          <cell r="Y3848" t="str">
            <v>Score It</v>
          </cell>
          <cell r="Z3848" t="str">
            <v>CONSTRUCTION</v>
          </cell>
          <cell r="AA3848" t="str">
            <v>Chile</v>
          </cell>
          <cell r="AB3848">
            <v>192531</v>
          </cell>
          <cell r="AC3848" t="str">
            <v>G10839</v>
          </cell>
          <cell r="AD3848">
            <v>137724</v>
          </cell>
          <cell r="AE3848" t="str">
            <v>Specialty Contract</v>
          </cell>
          <cell r="AF3848" t="str">
            <v>Engineering &amp; Construction</v>
          </cell>
        </row>
        <row r="3849">
          <cell r="T3849">
            <v>89192932</v>
          </cell>
          <cell r="U3849" t="str">
            <v>Sacyr Construcci n Group</v>
          </cell>
          <cell r="V3849">
            <v>192531</v>
          </cell>
          <cell r="W3849" t="str">
            <v>Sacyr, S.A.</v>
          </cell>
          <cell r="X3849" t="str">
            <v>Existing Principal</v>
          </cell>
          <cell r="Y3849" t="str">
            <v>Score It</v>
          </cell>
          <cell r="Z3849" t="str">
            <v>CONSTRUCTION</v>
          </cell>
          <cell r="AA3849" t="str">
            <v>Spain</v>
          </cell>
          <cell r="AB3849">
            <v>192531</v>
          </cell>
          <cell r="AC3849" t="str">
            <v>G10839</v>
          </cell>
          <cell r="AD3849">
            <v>137724</v>
          </cell>
          <cell r="AE3849" t="str">
            <v>Specialty Contract</v>
          </cell>
          <cell r="AF3849" t="str">
            <v>Engineering &amp; Construction</v>
          </cell>
        </row>
        <row r="3850">
          <cell r="T3850">
            <v>569190232</v>
          </cell>
          <cell r="U3850" t="str">
            <v>Eurofinsa, S.A. and Subsidiaries</v>
          </cell>
          <cell r="V3850">
            <v>192700</v>
          </cell>
          <cell r="W3850" t="str">
            <v>Eurofinsa S.A.</v>
          </cell>
          <cell r="X3850" t="str">
            <v>Existing Principal</v>
          </cell>
          <cell r="Y3850" t="str">
            <v>Score It</v>
          </cell>
          <cell r="Z3850" t="str">
            <v>CONSTRUCTION</v>
          </cell>
          <cell r="AA3850" t="str">
            <v>Spain</v>
          </cell>
          <cell r="AB3850">
            <v>192700</v>
          </cell>
          <cell r="AD3850">
            <v>192700</v>
          </cell>
          <cell r="AE3850" t="str">
            <v>Specialty Contract</v>
          </cell>
          <cell r="AF3850" t="str">
            <v>Engineering &amp; Construction</v>
          </cell>
        </row>
        <row r="3851">
          <cell r="T3851">
            <v>779228332</v>
          </cell>
          <cell r="U3851" t="str">
            <v>IBT Group</v>
          </cell>
          <cell r="V3851">
            <v>192700</v>
          </cell>
          <cell r="W3851" t="str">
            <v>Eurofinsa S.A.</v>
          </cell>
          <cell r="X3851" t="str">
            <v>Existing Principal</v>
          </cell>
          <cell r="Y3851" t="str">
            <v>Score It</v>
          </cell>
          <cell r="Z3851" t="str">
            <v>CONSTRUCTION</v>
          </cell>
          <cell r="AA3851" t="str">
            <v>Spain</v>
          </cell>
          <cell r="AB3851">
            <v>192700</v>
          </cell>
          <cell r="AD3851">
            <v>192700</v>
          </cell>
          <cell r="AE3851" t="str">
            <v>Specialty Contract</v>
          </cell>
          <cell r="AF3851" t="str">
            <v>Engineering &amp; Construction</v>
          </cell>
        </row>
        <row r="3852">
          <cell r="T3852">
            <v>771663242</v>
          </cell>
          <cell r="U3852" t="str">
            <v>IBT Group LLC</v>
          </cell>
          <cell r="V3852">
            <v>192700</v>
          </cell>
          <cell r="W3852" t="str">
            <v>Eurofinsa S.A.</v>
          </cell>
          <cell r="X3852" t="str">
            <v>Existing Principal</v>
          </cell>
          <cell r="Y3852" t="str">
            <v>Score It</v>
          </cell>
          <cell r="Z3852" t="str">
            <v>CONSTRUCTION</v>
          </cell>
          <cell r="AA3852" t="str">
            <v>Spain</v>
          </cell>
          <cell r="AB3852">
            <v>192700</v>
          </cell>
          <cell r="AD3852">
            <v>192700</v>
          </cell>
          <cell r="AE3852" t="str">
            <v>Specialty Contract</v>
          </cell>
          <cell r="AF3852" t="str">
            <v>Engineering &amp; Construction</v>
          </cell>
        </row>
        <row r="3853">
          <cell r="T3853">
            <v>216485312</v>
          </cell>
          <cell r="U3853" t="str">
            <v>Eurofinsa, S.A.</v>
          </cell>
          <cell r="V3853">
            <v>177892</v>
          </cell>
          <cell r="W3853" t="str">
            <v>Eurofinsa, S.A.</v>
          </cell>
          <cell r="X3853" t="str">
            <v>Existing Principal</v>
          </cell>
          <cell r="Y3853" t="str">
            <v>Score It</v>
          </cell>
          <cell r="Z3853" t="str">
            <v>CONSTRUCTION</v>
          </cell>
          <cell r="AA3853" t="str">
            <v>Spain</v>
          </cell>
          <cell r="AB3853">
            <v>192700</v>
          </cell>
          <cell r="AD3853">
            <v>192700</v>
          </cell>
          <cell r="AE3853" t="str">
            <v>Specialty Contract</v>
          </cell>
          <cell r="AF3853" t="str">
            <v>Engineering &amp; Construction</v>
          </cell>
        </row>
        <row r="3854">
          <cell r="T3854">
            <v>809203932</v>
          </cell>
          <cell r="U3854" t="str">
            <v>South Coast Lumber Holding Co.</v>
          </cell>
          <cell r="V3854">
            <v>193343</v>
          </cell>
          <cell r="W3854" t="str">
            <v>South Coast Lumber Holding Co.</v>
          </cell>
          <cell r="X3854" t="str">
            <v>Existing Principal</v>
          </cell>
          <cell r="Y3854" t="str">
            <v>Score It</v>
          </cell>
          <cell r="Z3854" t="str">
            <v>LUMBER &amp; FORESTRY</v>
          </cell>
          <cell r="AA3854" t="str">
            <v>United States</v>
          </cell>
          <cell r="AB3854">
            <v>193343</v>
          </cell>
          <cell r="AC3854" t="str">
            <v>None - Private</v>
          </cell>
          <cell r="AD3854">
            <v>193343</v>
          </cell>
          <cell r="AE3854" t="str">
            <v>Core Commercial</v>
          </cell>
          <cell r="AF3854" t="str">
            <v>Packaging Container &amp; Forest Products</v>
          </cell>
        </row>
        <row r="3855">
          <cell r="T3855">
            <v>149223232</v>
          </cell>
          <cell r="U3855" t="str">
            <v>OSF Healthcare</v>
          </cell>
          <cell r="V3855">
            <v>193765</v>
          </cell>
          <cell r="W3855" t="str">
            <v>OSF Healthcare System</v>
          </cell>
          <cell r="X3855" t="str">
            <v>Existing Principal</v>
          </cell>
          <cell r="Y3855" t="str">
            <v>Score It</v>
          </cell>
          <cell r="Z3855" t="str">
            <v>MEDICAL SERVICES</v>
          </cell>
          <cell r="AA3855" t="str">
            <v>United States</v>
          </cell>
          <cell r="AB3855">
            <v>193765</v>
          </cell>
          <cell r="AC3855" t="str">
            <v>None - Private</v>
          </cell>
          <cell r="AD3855">
            <v>193765</v>
          </cell>
          <cell r="AE3855" t="str">
            <v>Core Commercial</v>
          </cell>
          <cell r="AF3855" t="str">
            <v>Hospital &amp; Medical Services</v>
          </cell>
        </row>
        <row r="3856">
          <cell r="T3856">
            <v>569226632</v>
          </cell>
          <cell r="U3856" t="str">
            <v>Foster Poultry Farms</v>
          </cell>
          <cell r="V3856">
            <v>194244</v>
          </cell>
          <cell r="W3856" t="str">
            <v>Foster Poultry Farms</v>
          </cell>
          <cell r="X3856" t="str">
            <v>Existing Principal</v>
          </cell>
          <cell r="Y3856" t="str">
            <v>Score It</v>
          </cell>
          <cell r="Z3856" t="str">
            <v>FOOD &amp; BEVERAGE</v>
          </cell>
          <cell r="AA3856" t="str">
            <v>United States</v>
          </cell>
          <cell r="AB3856">
            <v>194244</v>
          </cell>
          <cell r="AC3856" t="str">
            <v>None - Private</v>
          </cell>
          <cell r="AD3856">
            <v>194244</v>
          </cell>
          <cell r="AE3856" t="str">
            <v>Core Commercial</v>
          </cell>
          <cell r="AF3856" t="str">
            <v>Food Processing &amp; Distribution</v>
          </cell>
        </row>
        <row r="3857">
          <cell r="T3857">
            <v>639227632</v>
          </cell>
          <cell r="U3857" t="str">
            <v>Empyrean Benefit Solutions, Inc.</v>
          </cell>
          <cell r="V3857">
            <v>194266</v>
          </cell>
          <cell r="W3857" t="str">
            <v>Empyrean Benefit Solutions, Inc.</v>
          </cell>
          <cell r="X3857" t="str">
            <v>Existing Principal</v>
          </cell>
          <cell r="Y3857" t="str">
            <v>Score It</v>
          </cell>
          <cell r="Z3857" t="str">
            <v>Core Commercial - (Corporate) or (Individual, Estate, Probate)</v>
          </cell>
          <cell r="AA3857" t="str">
            <v>United States</v>
          </cell>
          <cell r="AB3857">
            <v>194266</v>
          </cell>
          <cell r="AC3857" t="str">
            <v>None - Private</v>
          </cell>
          <cell r="AD3857">
            <v>194266</v>
          </cell>
          <cell r="AE3857" t="str">
            <v>Core Commercial</v>
          </cell>
          <cell r="AF3857" t="str">
            <v>Unassigned</v>
          </cell>
        </row>
        <row r="3858">
          <cell r="T3858">
            <v>649230032</v>
          </cell>
          <cell r="U3858" t="str">
            <v>Empire Petroleum Partners</v>
          </cell>
          <cell r="V3858">
            <v>194270</v>
          </cell>
          <cell r="W3858" t="str">
            <v>Empire Petroleum Partners, LLC</v>
          </cell>
          <cell r="X3858" t="str">
            <v>Existing Principal</v>
          </cell>
          <cell r="Y3858" t="str">
            <v>Score It</v>
          </cell>
          <cell r="Z3858" t="str">
            <v>UTILITIES, GAS</v>
          </cell>
          <cell r="AA3858" t="str">
            <v>United States</v>
          </cell>
          <cell r="AB3858">
            <v>194270</v>
          </cell>
          <cell r="AC3858" t="str">
            <v>None - Private</v>
          </cell>
          <cell r="AD3858">
            <v>194270</v>
          </cell>
          <cell r="AE3858" t="str">
            <v>Core Commercial</v>
          </cell>
          <cell r="AF3858" t="str">
            <v>Electric, Gas &amp; Water Utilities</v>
          </cell>
        </row>
        <row r="3859">
          <cell r="T3859">
            <v>519250332</v>
          </cell>
          <cell r="U3859" t="str">
            <v>Grupo Seguritech</v>
          </cell>
          <cell r="V3859">
            <v>195281</v>
          </cell>
          <cell r="W3859" t="str">
            <v>Grupo Seguritech</v>
          </cell>
          <cell r="X3859" t="str">
            <v>Existing Principal</v>
          </cell>
          <cell r="Y3859" t="str">
            <v>Score It</v>
          </cell>
          <cell r="Z3859" t="str">
            <v>BUSINESS SERVICES</v>
          </cell>
          <cell r="AA3859" t="str">
            <v>Mexico</v>
          </cell>
          <cell r="AB3859">
            <v>195281</v>
          </cell>
          <cell r="AC3859" t="str">
            <v>None - Private</v>
          </cell>
          <cell r="AD3859">
            <v>195281</v>
          </cell>
          <cell r="AE3859" t="str">
            <v>Specialty Commercial</v>
          </cell>
          <cell r="AF3859" t="str">
            <v>Business Services</v>
          </cell>
        </row>
        <row r="3860">
          <cell r="T3860">
            <v>249266932</v>
          </cell>
          <cell r="U3860" t="str">
            <v>Doylestown Hospital</v>
          </cell>
          <cell r="V3860">
            <v>195860</v>
          </cell>
          <cell r="W3860" t="str">
            <v>Village Improvement Association of Doylestown</v>
          </cell>
          <cell r="X3860" t="str">
            <v>Existing Principal</v>
          </cell>
          <cell r="Y3860" t="str">
            <v>Score It</v>
          </cell>
          <cell r="Z3860" t="str">
            <v>Core Commercial - (Corporate) or (Individual, Estate, Probate)</v>
          </cell>
          <cell r="AA3860" t="str">
            <v>United States</v>
          </cell>
          <cell r="AB3860">
            <v>195860</v>
          </cell>
          <cell r="AC3860" t="str">
            <v>None - Private</v>
          </cell>
          <cell r="AD3860">
            <v>195860</v>
          </cell>
          <cell r="AE3860" t="str">
            <v>Core Commercial</v>
          </cell>
          <cell r="AF3860" t="str">
            <v>Unassigned</v>
          </cell>
        </row>
        <row r="3861">
          <cell r="T3861">
            <v>59275432</v>
          </cell>
          <cell r="U3861" t="str">
            <v>Tempo Acquisition, LLC</v>
          </cell>
          <cell r="V3861">
            <v>196161</v>
          </cell>
          <cell r="W3861" t="str">
            <v>Tempo Holding Company, LLC</v>
          </cell>
          <cell r="X3861" t="str">
            <v>Existing Principal</v>
          </cell>
          <cell r="Y3861" t="str">
            <v>Score It</v>
          </cell>
          <cell r="Z3861" t="str">
            <v>BUSINESS SERVICES</v>
          </cell>
          <cell r="AA3861" t="str">
            <v>United States</v>
          </cell>
          <cell r="AB3861">
            <v>196161</v>
          </cell>
          <cell r="AC3861" t="str">
            <v>None - Private</v>
          </cell>
          <cell r="AD3861">
            <v>196161</v>
          </cell>
          <cell r="AE3861" t="str">
            <v>Core Commercial</v>
          </cell>
          <cell r="AF3861" t="str">
            <v>Business Services</v>
          </cell>
        </row>
        <row r="3862">
          <cell r="T3862">
            <v>629273132</v>
          </cell>
          <cell r="U3862" t="str">
            <v>Coinstar, LLC</v>
          </cell>
          <cell r="V3862">
            <v>196423</v>
          </cell>
          <cell r="W3862" t="str">
            <v>Coinstar, LLC</v>
          </cell>
          <cell r="X3862" t="str">
            <v>Existing Principal</v>
          </cell>
          <cell r="Y3862" t="str">
            <v>Score It</v>
          </cell>
          <cell r="Z3862" t="str">
            <v>BUSINESS SERVICES</v>
          </cell>
          <cell r="AA3862" t="str">
            <v>United States</v>
          </cell>
          <cell r="AB3862">
            <v>196423</v>
          </cell>
          <cell r="AC3862" t="str">
            <v>None - Private</v>
          </cell>
          <cell r="AD3862">
            <v>196423</v>
          </cell>
          <cell r="AE3862" t="str">
            <v>Core Commercial</v>
          </cell>
          <cell r="AF3862" t="str">
            <v>Business Services</v>
          </cell>
        </row>
        <row r="3863">
          <cell r="T3863">
            <v>699278132</v>
          </cell>
          <cell r="U3863" t="str">
            <v>Cyxtera Technologies, Inc.</v>
          </cell>
          <cell r="V3863">
            <v>196455</v>
          </cell>
          <cell r="W3863" t="str">
            <v>Cyxtera Technologies, Inc.</v>
          </cell>
          <cell r="X3863" t="str">
            <v>Existing Principal</v>
          </cell>
          <cell r="Y3863" t="str">
            <v>Score It</v>
          </cell>
          <cell r="Z3863" t="str">
            <v>REAL ESTATE INVESTMENT TRUSTS</v>
          </cell>
          <cell r="AA3863" t="str">
            <v>United States</v>
          </cell>
          <cell r="AB3863">
            <v>196455</v>
          </cell>
          <cell r="AC3863" t="str">
            <v>None - Private</v>
          </cell>
          <cell r="AD3863">
            <v>196455</v>
          </cell>
          <cell r="AE3863" t="str">
            <v>Core Commercial</v>
          </cell>
          <cell r="AF3863" t="str">
            <v>Real Estate &amp; REITs</v>
          </cell>
        </row>
        <row r="3864">
          <cell r="T3864">
            <v>729288332</v>
          </cell>
          <cell r="U3864" t="str">
            <v>Allied Aviation, LLC</v>
          </cell>
          <cell r="V3864">
            <v>196818</v>
          </cell>
          <cell r="W3864" t="str">
            <v>Allied Aviation, LLC</v>
          </cell>
          <cell r="X3864" t="str">
            <v>Existing Principal</v>
          </cell>
          <cell r="Y3864" t="str">
            <v>Score It</v>
          </cell>
          <cell r="Z3864" t="str">
            <v>UTILITIES, GAS</v>
          </cell>
          <cell r="AA3864" t="str">
            <v>United States</v>
          </cell>
          <cell r="AB3864">
            <v>196818</v>
          </cell>
          <cell r="AC3864" t="str">
            <v>None - Private</v>
          </cell>
          <cell r="AD3864">
            <v>196818</v>
          </cell>
          <cell r="AE3864" t="str">
            <v>Core Commercial</v>
          </cell>
          <cell r="AF3864" t="str">
            <v>Electric, Gas &amp; Water Utilities</v>
          </cell>
        </row>
        <row r="3865">
          <cell r="T3865">
            <v>91664442</v>
          </cell>
          <cell r="U3865" t="str">
            <v>Redbox Automated Retail, LLC</v>
          </cell>
          <cell r="V3865">
            <v>197274</v>
          </cell>
          <cell r="W3865" t="str">
            <v>Redbox Automated Retail, LLC</v>
          </cell>
          <cell r="X3865" t="str">
            <v>Existing Principal</v>
          </cell>
          <cell r="Y3865" t="str">
            <v>Score It</v>
          </cell>
          <cell r="Z3865" t="str">
            <v>ENTERTAINMENT &amp; LEISURE</v>
          </cell>
          <cell r="AA3865" t="str">
            <v>United States</v>
          </cell>
          <cell r="AB3865">
            <v>197274</v>
          </cell>
          <cell r="AC3865" t="str">
            <v>None - Private</v>
          </cell>
          <cell r="AD3865">
            <v>197274</v>
          </cell>
          <cell r="AE3865" t="str">
            <v>Core Commercial</v>
          </cell>
          <cell r="AF3865" t="str">
            <v>Hospitality &amp; Gaming</v>
          </cell>
        </row>
        <row r="3866">
          <cell r="T3866">
            <v>899280532</v>
          </cell>
          <cell r="U3866" t="str">
            <v>Pacific Commons Owner, LP</v>
          </cell>
          <cell r="V3866">
            <v>197555</v>
          </cell>
          <cell r="W3866" t="str">
            <v>Pacific Commons Owner, LP</v>
          </cell>
          <cell r="X3866" t="str">
            <v>Existing Principal</v>
          </cell>
          <cell r="Y3866" t="str">
            <v>Score It</v>
          </cell>
          <cell r="Z3866" t="str">
            <v>REAL ESTATE</v>
          </cell>
          <cell r="AA3866" t="str">
            <v>United States</v>
          </cell>
          <cell r="AB3866">
            <v>197555</v>
          </cell>
          <cell r="AC3866" t="str">
            <v>None - Private</v>
          </cell>
          <cell r="AD3866">
            <v>197555</v>
          </cell>
          <cell r="AE3866" t="str">
            <v>Core Commercial</v>
          </cell>
          <cell r="AF3866" t="str">
            <v>Real Estate &amp; REITs</v>
          </cell>
        </row>
        <row r="3867">
          <cell r="T3867">
            <v>431715342</v>
          </cell>
          <cell r="U3867" t="str">
            <v>Orano SA</v>
          </cell>
          <cell r="V3867">
            <v>199142</v>
          </cell>
          <cell r="W3867" t="str">
            <v>Orano SA</v>
          </cell>
          <cell r="X3867" t="str">
            <v>Existing Principal</v>
          </cell>
          <cell r="Y3867" t="str">
            <v>Score It</v>
          </cell>
          <cell r="Z3867" t="str">
            <v>CONSTRUCTION</v>
          </cell>
          <cell r="AA3867" t="str">
            <v>France</v>
          </cell>
          <cell r="AB3867">
            <v>199142</v>
          </cell>
          <cell r="AC3867" t="str">
            <v>Research Next Quarter</v>
          </cell>
          <cell r="AD3867">
            <v>199142</v>
          </cell>
          <cell r="AE3867" t="str">
            <v>Specialty Contract</v>
          </cell>
          <cell r="AF3867" t="str">
            <v>Engineering &amp; Construction</v>
          </cell>
        </row>
        <row r="3868">
          <cell r="T3868">
            <v>491716642</v>
          </cell>
          <cell r="U3868" t="str">
            <v>Benefit Harbor, LP</v>
          </cell>
          <cell r="V3868">
            <v>199183</v>
          </cell>
          <cell r="W3868" t="str">
            <v>Benefit Harbor, LP</v>
          </cell>
          <cell r="X3868" t="str">
            <v>Existing Principal</v>
          </cell>
          <cell r="Y3868" t="str">
            <v>Score It</v>
          </cell>
          <cell r="Z3868" t="str">
            <v>BUSINESS SERVICES</v>
          </cell>
          <cell r="AA3868" t="str">
            <v>United States</v>
          </cell>
          <cell r="AB3868">
            <v>199183</v>
          </cell>
          <cell r="AC3868" t="str">
            <v>None - Private</v>
          </cell>
          <cell r="AD3868">
            <v>199183</v>
          </cell>
          <cell r="AE3868" t="str">
            <v>Core Commercial</v>
          </cell>
          <cell r="AF3868" t="str">
            <v>Business Services</v>
          </cell>
        </row>
        <row r="3869">
          <cell r="T3869">
            <v>811717042</v>
          </cell>
          <cell r="U3869" t="str">
            <v>Crouse Health System, Inc.</v>
          </cell>
          <cell r="V3869">
            <v>199383</v>
          </cell>
          <cell r="W3869" t="str">
            <v>Crouse Health System, Inc.</v>
          </cell>
          <cell r="X3869" t="str">
            <v>Existing Principal</v>
          </cell>
          <cell r="Y3869" t="str">
            <v>Score It</v>
          </cell>
          <cell r="Z3869" t="str">
            <v>MEDICAL SERVICES</v>
          </cell>
          <cell r="AA3869" t="str">
            <v>United States</v>
          </cell>
          <cell r="AB3869">
            <v>199383</v>
          </cell>
          <cell r="AC3869" t="str">
            <v>None - Private</v>
          </cell>
          <cell r="AD3869">
            <v>199383</v>
          </cell>
          <cell r="AE3869" t="str">
            <v>Core Commercial</v>
          </cell>
          <cell r="AF3869" t="str">
            <v>Hospital &amp; Medical Services</v>
          </cell>
        </row>
        <row r="3870">
          <cell r="T3870">
            <v>631741242</v>
          </cell>
          <cell r="U3870" t="str">
            <v>Munilla Construction Management, LLC</v>
          </cell>
          <cell r="V3870">
            <v>199863</v>
          </cell>
          <cell r="W3870" t="str">
            <v>Munilla Construction Management, LLC</v>
          </cell>
          <cell r="X3870" t="str">
            <v>Existing Principal</v>
          </cell>
          <cell r="Y3870" t="str">
            <v>Score It</v>
          </cell>
          <cell r="Z3870" t="str">
            <v>CONSTRUCTION</v>
          </cell>
          <cell r="AA3870" t="str">
            <v>United States</v>
          </cell>
          <cell r="AB3870">
            <v>199863</v>
          </cell>
          <cell r="AC3870" t="str">
            <v>None - Private</v>
          </cell>
          <cell r="AD3870">
            <v>199863</v>
          </cell>
          <cell r="AE3870" t="str">
            <v>Specialty Contract</v>
          </cell>
          <cell r="AF3870" t="str">
            <v>Engineering &amp; Construction</v>
          </cell>
        </row>
        <row r="3871">
          <cell r="T3871">
            <v>361761542</v>
          </cell>
          <cell r="U3871" t="str">
            <v>Luther Family LLLP</v>
          </cell>
          <cell r="V3871">
            <v>200430</v>
          </cell>
          <cell r="W3871" t="str">
            <v>Luther Family LLLP</v>
          </cell>
          <cell r="X3871" t="str">
            <v>Existing Principal</v>
          </cell>
          <cell r="Y3871" t="str">
            <v>Score It</v>
          </cell>
          <cell r="Z3871" t="str">
            <v>Core Commercial - (Corporate) or (Individual, Estate, Probate)</v>
          </cell>
          <cell r="AA3871" t="str">
            <v>United States</v>
          </cell>
          <cell r="AB3871">
            <v>200430</v>
          </cell>
          <cell r="AC3871" t="str">
            <v>None - Private</v>
          </cell>
          <cell r="AD3871">
            <v>200430</v>
          </cell>
          <cell r="AE3871" t="str">
            <v>Core Commercial</v>
          </cell>
          <cell r="AF3871" t="str">
            <v>Unassigned</v>
          </cell>
        </row>
        <row r="3872">
          <cell r="T3872">
            <v>101782842</v>
          </cell>
          <cell r="U3872" t="str">
            <v>Concord Grain LLC</v>
          </cell>
          <cell r="V3872">
            <v>200536</v>
          </cell>
          <cell r="W3872" t="str">
            <v>Concord Grain LLC</v>
          </cell>
          <cell r="X3872" t="str">
            <v>Existing Principal</v>
          </cell>
          <cell r="Y3872" t="str">
            <v>Score It</v>
          </cell>
          <cell r="Z3872" t="str">
            <v>AGRICULTURE</v>
          </cell>
          <cell r="AA3872" t="str">
            <v>United States</v>
          </cell>
          <cell r="AB3872">
            <v>200536</v>
          </cell>
          <cell r="AC3872" t="str">
            <v>None - Private</v>
          </cell>
          <cell r="AD3872">
            <v>200536</v>
          </cell>
          <cell r="AE3872" t="str">
            <v>Core Commercial</v>
          </cell>
          <cell r="AF3872" t="str">
            <v>Food Processing &amp; Distribution</v>
          </cell>
        </row>
        <row r="3873">
          <cell r="T3873">
            <v>351783442</v>
          </cell>
          <cell r="U3873" t="str">
            <v>katerra</v>
          </cell>
          <cell r="V3873">
            <v>200758</v>
          </cell>
          <cell r="W3873" t="str">
            <v>Katerra, Inc.</v>
          </cell>
          <cell r="X3873" t="str">
            <v>Existing Principal</v>
          </cell>
          <cell r="Y3873" t="str">
            <v>Score It</v>
          </cell>
          <cell r="Z3873" t="str">
            <v>CONSTRUCTION</v>
          </cell>
          <cell r="AA3873" t="str">
            <v>United States</v>
          </cell>
          <cell r="AB3873">
            <v>200758</v>
          </cell>
          <cell r="AD3873">
            <v>200758</v>
          </cell>
          <cell r="AE3873" t="str">
            <v>Specialty Contract</v>
          </cell>
          <cell r="AF3873" t="str">
            <v>Engineering &amp; Construction</v>
          </cell>
        </row>
        <row r="3874">
          <cell r="T3874">
            <v>421781742</v>
          </cell>
          <cell r="U3874" t="str">
            <v>Cornerstone Business Holdings, Inc</v>
          </cell>
          <cell r="V3874">
            <v>200801</v>
          </cell>
          <cell r="W3874" t="str">
            <v>Betenbough Companies, PBC</v>
          </cell>
          <cell r="X3874" t="str">
            <v>Existing Principal</v>
          </cell>
          <cell r="Y3874" t="str">
            <v>Score It</v>
          </cell>
          <cell r="Z3874" t="str">
            <v>CONSTRUCTION</v>
          </cell>
          <cell r="AA3874" t="str">
            <v>United States</v>
          </cell>
          <cell r="AB3874">
            <v>200801</v>
          </cell>
          <cell r="AC3874" t="str">
            <v>None - Private</v>
          </cell>
          <cell r="AD3874">
            <v>200801</v>
          </cell>
          <cell r="AE3874" t="str">
            <v>Specialty Contract</v>
          </cell>
          <cell r="AF3874" t="str">
            <v>Engineering &amp; Construction</v>
          </cell>
        </row>
        <row r="3875">
          <cell r="T3875">
            <v>201821342</v>
          </cell>
          <cell r="U3875" t="str">
            <v>Fieldwood Energy LLC</v>
          </cell>
          <cell r="V3875">
            <v>201166</v>
          </cell>
          <cell r="W3875" t="str">
            <v>Fieldwood Energy, LLC</v>
          </cell>
          <cell r="X3875" t="str">
            <v>Existing Principal</v>
          </cell>
          <cell r="Y3875" t="str">
            <v>Score It</v>
          </cell>
          <cell r="Z3875" t="str">
            <v>OIL, GAS &amp; COAL EXPL/PROD</v>
          </cell>
          <cell r="AA3875" t="str">
            <v>United States</v>
          </cell>
          <cell r="AB3875">
            <v>201166</v>
          </cell>
          <cell r="AC3875" t="str">
            <v>None - Private</v>
          </cell>
          <cell r="AD3875">
            <v>201166</v>
          </cell>
          <cell r="AE3875" t="str">
            <v>Core Commercial</v>
          </cell>
          <cell r="AF3875" t="str">
            <v>Oil, Gas &amp; Coal Expl/Prod</v>
          </cell>
        </row>
        <row r="3876">
          <cell r="T3876">
            <v>561841542</v>
          </cell>
          <cell r="U3876" t="str">
            <v>L. Energy International, LLC</v>
          </cell>
          <cell r="V3876">
            <v>201979</v>
          </cell>
          <cell r="W3876" t="str">
            <v>L. Energy International, LLC</v>
          </cell>
          <cell r="X3876" t="str">
            <v>Existing Principal</v>
          </cell>
          <cell r="Y3876" t="str">
            <v>Score It</v>
          </cell>
          <cell r="Z3876" t="str">
            <v>OIL, GAS &amp; COAL EXPL/PROD</v>
          </cell>
          <cell r="AA3876" t="str">
            <v>United States</v>
          </cell>
          <cell r="AB3876">
            <v>201979</v>
          </cell>
          <cell r="AC3876" t="str">
            <v>None - Private</v>
          </cell>
          <cell r="AD3876">
            <v>201979</v>
          </cell>
          <cell r="AE3876" t="str">
            <v>Core Commercial</v>
          </cell>
          <cell r="AF3876" t="str">
            <v>Oil, Gas &amp; Coal Expl/Prod</v>
          </cell>
        </row>
        <row r="3877">
          <cell r="T3877">
            <v>51907342</v>
          </cell>
          <cell r="U3877" t="str">
            <v>Skookum Educational Programs</v>
          </cell>
          <cell r="V3877">
            <v>203206</v>
          </cell>
          <cell r="W3877" t="str">
            <v>Skookum Educational Programs</v>
          </cell>
          <cell r="X3877" t="str">
            <v>Existing Principal</v>
          </cell>
          <cell r="Y3877" t="str">
            <v>Score It</v>
          </cell>
          <cell r="Z3877" t="str">
            <v>CONSUMER SERVICES</v>
          </cell>
          <cell r="AA3877" t="str">
            <v>United States</v>
          </cell>
          <cell r="AB3877">
            <v>203206</v>
          </cell>
          <cell r="AC3877" t="str">
            <v>None - Private</v>
          </cell>
          <cell r="AD3877">
            <v>203206</v>
          </cell>
          <cell r="AE3877" t="str">
            <v>Commercial Transactional</v>
          </cell>
          <cell r="AF3877" t="str">
            <v>Retail</v>
          </cell>
        </row>
        <row r="3878">
          <cell r="T3878">
            <v>171906242</v>
          </cell>
          <cell r="U3878" t="str">
            <v>WCA Waste Corporation</v>
          </cell>
          <cell r="V3878">
            <v>203417</v>
          </cell>
          <cell r="W3878" t="str">
            <v>WCA Waste Corporation</v>
          </cell>
          <cell r="X3878" t="str">
            <v>Existing Principal</v>
          </cell>
          <cell r="Y3878" t="str">
            <v>Score It</v>
          </cell>
          <cell r="Z3878" t="str">
            <v>UTILITIES NEC</v>
          </cell>
          <cell r="AA3878" t="str">
            <v>United States</v>
          </cell>
          <cell r="AB3878">
            <v>203417</v>
          </cell>
          <cell r="AC3878" t="str">
            <v>None - Private</v>
          </cell>
          <cell r="AD3878">
            <v>203417</v>
          </cell>
          <cell r="AE3878" t="str">
            <v>Core Commercial</v>
          </cell>
          <cell r="AF3878" t="str">
            <v>Electric, Gas &amp; Water Utilities</v>
          </cell>
        </row>
        <row r="3879">
          <cell r="T3879">
            <v>771901142</v>
          </cell>
          <cell r="U3879" t="str">
            <v>eToro USA, LLC</v>
          </cell>
          <cell r="V3879">
            <v>204313</v>
          </cell>
          <cell r="W3879" t="str">
            <v>eToro USA, LLC</v>
          </cell>
          <cell r="X3879" t="str">
            <v>Existing Principal</v>
          </cell>
          <cell r="Y3879" t="str">
            <v>Score It</v>
          </cell>
          <cell r="Z3879" t="str">
            <v>SECURITY BROKERS &amp; DEALERS</v>
          </cell>
          <cell r="AA3879" t="str">
            <v>United States</v>
          </cell>
          <cell r="AB3879">
            <v>204313</v>
          </cell>
          <cell r="AC3879" t="str">
            <v>None - Private</v>
          </cell>
          <cell r="AD3879">
            <v>204313</v>
          </cell>
          <cell r="AE3879" t="str">
            <v>Core Commercial</v>
          </cell>
          <cell r="AF3879" t="str">
            <v>Insurance &amp; Financial Services</v>
          </cell>
        </row>
        <row r="3880">
          <cell r="T3880">
            <v>161962742</v>
          </cell>
          <cell r="U3880" t="str">
            <v>Finxera, Inc.</v>
          </cell>
          <cell r="V3880">
            <v>204800</v>
          </cell>
          <cell r="W3880" t="str">
            <v>Finxera, Inc.</v>
          </cell>
          <cell r="X3880" t="str">
            <v>Existing Principal</v>
          </cell>
          <cell r="Y3880" t="str">
            <v>Score It</v>
          </cell>
          <cell r="Z3880" t="str">
            <v>FINANCE NEC</v>
          </cell>
          <cell r="AA3880" t="str">
            <v>United States</v>
          </cell>
          <cell r="AB3880">
            <v>204800</v>
          </cell>
          <cell r="AC3880" t="str">
            <v>None - Private</v>
          </cell>
          <cell r="AD3880">
            <v>204800</v>
          </cell>
          <cell r="AE3880" t="str">
            <v>Core Commercial</v>
          </cell>
          <cell r="AF3880" t="str">
            <v>Insurance &amp; Financial Services</v>
          </cell>
        </row>
        <row r="3881">
          <cell r="T3881">
            <v>311968042</v>
          </cell>
          <cell r="U3881" t="str">
            <v>Burbank Industrial Investors, LP</v>
          </cell>
          <cell r="V3881">
            <v>204975</v>
          </cell>
          <cell r="W3881" t="str">
            <v>Burbank Industrial Investors, LP</v>
          </cell>
          <cell r="X3881" t="str">
            <v>Existing Principal</v>
          </cell>
          <cell r="Y3881" t="str">
            <v>Score It</v>
          </cell>
          <cell r="Z3881" t="str">
            <v>Core Commercial - (Corporate) or (Individual, Estate, Probate)</v>
          </cell>
          <cell r="AA3881" t="str">
            <v>United States</v>
          </cell>
          <cell r="AB3881">
            <v>204975</v>
          </cell>
          <cell r="AC3881" t="str">
            <v>None - Private</v>
          </cell>
          <cell r="AD3881">
            <v>204975</v>
          </cell>
          <cell r="AE3881" t="str">
            <v>Core Commercial</v>
          </cell>
          <cell r="AF3881" t="str">
            <v>Unassigned</v>
          </cell>
        </row>
        <row r="3882">
          <cell r="T3882">
            <v>361967842</v>
          </cell>
          <cell r="U3882" t="str">
            <v>Controladora Vuela Compa  a de Aviaci n, S.A.B. DE C.V.</v>
          </cell>
          <cell r="V3882">
            <v>205057</v>
          </cell>
          <cell r="W3882" t="str">
            <v>Controladora Vuela Compa  a de Aviacion S.A.B. de C.V. (VOLARIS)</v>
          </cell>
          <cell r="X3882" t="str">
            <v>Existing Principal</v>
          </cell>
          <cell r="Y3882" t="str">
            <v>Score It</v>
          </cell>
          <cell r="Z3882" t="str">
            <v>AIR TRANSPORTATION</v>
          </cell>
          <cell r="AA3882" t="str">
            <v>Mexico</v>
          </cell>
          <cell r="AB3882">
            <v>205057</v>
          </cell>
          <cell r="AD3882">
            <v>205057</v>
          </cell>
          <cell r="AE3882" t="str">
            <v>Specialty Commercial</v>
          </cell>
          <cell r="AF3882" t="str">
            <v>Air Transport</v>
          </cell>
        </row>
        <row r="3883">
          <cell r="T3883">
            <v>361967542</v>
          </cell>
          <cell r="U3883" t="str">
            <v>Vuela El Salvador, Sociedad Anonima de Capital Variable</v>
          </cell>
          <cell r="V3883">
            <v>205057</v>
          </cell>
          <cell r="W3883" t="str">
            <v>Controladora Vuela Compa  a de Aviacion S.A.B. de C.V. (VOLARIS)</v>
          </cell>
          <cell r="X3883" t="str">
            <v>Existing Principal</v>
          </cell>
          <cell r="Y3883" t="str">
            <v>Score It</v>
          </cell>
          <cell r="Z3883" t="str">
            <v>AIR TRANSPORTATION</v>
          </cell>
          <cell r="AA3883" t="str">
            <v>Mexico</v>
          </cell>
          <cell r="AB3883">
            <v>205057</v>
          </cell>
          <cell r="AD3883">
            <v>205057</v>
          </cell>
          <cell r="AE3883" t="str">
            <v>Specialty Commercial</v>
          </cell>
          <cell r="AF3883" t="str">
            <v>Air Transport</v>
          </cell>
        </row>
        <row r="3884">
          <cell r="T3884">
            <v>591966842</v>
          </cell>
          <cell r="U3884" t="str">
            <v>Harvest Midstream I, L.P.</v>
          </cell>
          <cell r="V3884">
            <v>205348</v>
          </cell>
          <cell r="W3884" t="str">
            <v>Harvest Midstream I, L.P.</v>
          </cell>
          <cell r="X3884" t="str">
            <v>Existing Principal</v>
          </cell>
          <cell r="Y3884" t="str">
            <v>Score It</v>
          </cell>
          <cell r="Z3884" t="str">
            <v>OIL, GAS &amp; COAL EXPL/PROD</v>
          </cell>
          <cell r="AA3884" t="str">
            <v>United States</v>
          </cell>
          <cell r="AB3884">
            <v>205348</v>
          </cell>
          <cell r="AC3884" t="str">
            <v>None - Private</v>
          </cell>
          <cell r="AD3884">
            <v>205348</v>
          </cell>
          <cell r="AE3884" t="str">
            <v>Core Commercial</v>
          </cell>
          <cell r="AF3884" t="str">
            <v>Oil, Gas &amp; Coal Expl/Prod</v>
          </cell>
        </row>
        <row r="3885">
          <cell r="T3885">
            <v>392018642</v>
          </cell>
          <cell r="U3885" t="str">
            <v>MLCJR, LLC</v>
          </cell>
          <cell r="V3885">
            <v>205743</v>
          </cell>
          <cell r="W3885" t="str">
            <v>MLCJR, LLC</v>
          </cell>
          <cell r="X3885" t="str">
            <v>Existing Principal</v>
          </cell>
          <cell r="Y3885" t="str">
            <v>Score It</v>
          </cell>
          <cell r="Z3885" t="str">
            <v>OIL, GAS &amp; COAL EXPL/PROD</v>
          </cell>
          <cell r="AA3885" t="str">
            <v>United States</v>
          </cell>
          <cell r="AB3885">
            <v>205743</v>
          </cell>
          <cell r="AC3885" t="str">
            <v>None - Private</v>
          </cell>
          <cell r="AD3885">
            <v>205743</v>
          </cell>
          <cell r="AE3885" t="str">
            <v>Core Commercial</v>
          </cell>
          <cell r="AF3885" t="str">
            <v>Oil, Gas &amp; Coal Expl/Prod</v>
          </cell>
        </row>
        <row r="3886">
          <cell r="T3886">
            <v>622017642</v>
          </cell>
          <cell r="U3886" t="str">
            <v>Lennar Multifamily Venture II, LP</v>
          </cell>
          <cell r="V3886">
            <v>206503</v>
          </cell>
          <cell r="W3886" t="str">
            <v>Lennar Multifamily Venture II, LP</v>
          </cell>
          <cell r="X3886" t="str">
            <v>Existing Principal</v>
          </cell>
          <cell r="Y3886" t="str">
            <v>Score It</v>
          </cell>
          <cell r="Z3886" t="str">
            <v>CONSTRUCTION</v>
          </cell>
          <cell r="AA3886" t="str">
            <v>United States</v>
          </cell>
          <cell r="AB3886">
            <v>206503</v>
          </cell>
          <cell r="AC3886" t="str">
            <v>None - Private</v>
          </cell>
          <cell r="AD3886">
            <v>206503</v>
          </cell>
          <cell r="AE3886" t="str">
            <v>Specialty Contract</v>
          </cell>
          <cell r="AF3886" t="str">
            <v>Engineering &amp; Construction</v>
          </cell>
        </row>
        <row r="3887">
          <cell r="T3887">
            <v>685127351</v>
          </cell>
          <cell r="U3887" t="str">
            <v>Motiva Enterprises, LLC.</v>
          </cell>
          <cell r="V3887">
            <v>100530</v>
          </cell>
          <cell r="W3887" t="str">
            <v>MOTIVA ENTERPRISES, LLC</v>
          </cell>
          <cell r="X3887" t="str">
            <v>Existing Principal</v>
          </cell>
          <cell r="Y3887" t="str">
            <v>Score It</v>
          </cell>
          <cell r="Z3887" t="str">
            <v>OIL REFINING</v>
          </cell>
          <cell r="AA3887" t="str">
            <v>United States</v>
          </cell>
          <cell r="AB3887" t="str">
            <v>100530 and 124869</v>
          </cell>
          <cell r="AC3887" t="str">
            <v>None - Private</v>
          </cell>
          <cell r="AD3887" t="str">
            <v>100530 and 124869</v>
          </cell>
          <cell r="AE3887" t="str">
            <v>Core Commercial</v>
          </cell>
          <cell r="AF3887" t="str">
            <v>Oil, Gas &amp; Coal Expl/Prod</v>
          </cell>
        </row>
        <row r="3888">
          <cell r="T3888">
            <v>395339621</v>
          </cell>
          <cell r="U3888" t="str">
            <v>JONES, EDWARD D., &amp; CO. L.P.</v>
          </cell>
          <cell r="V3888">
            <v>101273</v>
          </cell>
          <cell r="W3888" t="str">
            <v>JONES, EDWARD D., &amp; CO. L.P.</v>
          </cell>
          <cell r="X3888" t="str">
            <v>Existing Principal</v>
          </cell>
          <cell r="Y3888" t="str">
            <v>Score It</v>
          </cell>
          <cell r="Z3888" t="str">
            <v>INVESTMENT MANAGEMENT</v>
          </cell>
          <cell r="AA3888" t="str">
            <v>United States</v>
          </cell>
          <cell r="AB3888" t="str">
            <v>101273 and 100424</v>
          </cell>
          <cell r="AC3888" t="str">
            <v>None - Private</v>
          </cell>
          <cell r="AD3888" t="str">
            <v>101273 and 100424</v>
          </cell>
          <cell r="AE3888" t="str">
            <v>Core Commercial</v>
          </cell>
          <cell r="AF3888" t="str">
            <v>Insurance &amp; Financial Services</v>
          </cell>
        </row>
        <row r="3889">
          <cell r="T3889">
            <v>25378921</v>
          </cell>
          <cell r="U3889" t="str">
            <v>Arellano Construction Co.</v>
          </cell>
          <cell r="V3889">
            <v>105146</v>
          </cell>
          <cell r="W3889" t="str">
            <v>Obrascon Huarte Lain, S.A.</v>
          </cell>
          <cell r="X3889" t="str">
            <v>Existing Principal</v>
          </cell>
          <cell r="Y3889" t="str">
            <v>Score It</v>
          </cell>
          <cell r="Z3889" t="str">
            <v>CONSTRUCTION</v>
          </cell>
          <cell r="AA3889" t="str">
            <v>United States</v>
          </cell>
          <cell r="AB3889" t="str">
            <v>105146 and 1675</v>
          </cell>
          <cell r="AC3889" t="str">
            <v>G16642</v>
          </cell>
          <cell r="AD3889" t="str">
            <v>105146 and 1675</v>
          </cell>
          <cell r="AE3889" t="str">
            <v>Specialty Contract</v>
          </cell>
          <cell r="AF3889" t="str">
            <v>Engineering &amp; Construction</v>
          </cell>
        </row>
        <row r="3890">
          <cell r="T3890">
            <v>246369112</v>
          </cell>
          <cell r="U3890" t="str">
            <v>Community Asphalt Corporation</v>
          </cell>
          <cell r="V3890">
            <v>105146</v>
          </cell>
          <cell r="W3890" t="str">
            <v>Obrascon Huarte Lain, S.A.</v>
          </cell>
          <cell r="X3890" t="str">
            <v>Existing Principal</v>
          </cell>
          <cell r="Y3890" t="str">
            <v>Score It</v>
          </cell>
          <cell r="Z3890" t="str">
            <v>CONSTRUCTION</v>
          </cell>
          <cell r="AA3890" t="str">
            <v>United States</v>
          </cell>
          <cell r="AB3890" t="str">
            <v>105146 and 1675</v>
          </cell>
          <cell r="AC3890" t="str">
            <v>G16642</v>
          </cell>
          <cell r="AD3890" t="str">
            <v>105146 and 1675</v>
          </cell>
          <cell r="AE3890" t="str">
            <v>Specialty Contract</v>
          </cell>
          <cell r="AF3890" t="str">
            <v>Engineering &amp; Construction</v>
          </cell>
        </row>
        <row r="3891">
          <cell r="T3891">
            <v>915158151</v>
          </cell>
          <cell r="U3891" t="str">
            <v>OHL Construction Canada Inc.</v>
          </cell>
          <cell r="V3891">
            <v>105146</v>
          </cell>
          <cell r="W3891" t="str">
            <v>Obrascon Huarte Lain, S.A.</v>
          </cell>
          <cell r="X3891" t="str">
            <v>Existing Principal</v>
          </cell>
          <cell r="Y3891" t="str">
            <v>Score It</v>
          </cell>
          <cell r="Z3891" t="str">
            <v>CONSTRUCTION</v>
          </cell>
          <cell r="AA3891" t="str">
            <v>Canada</v>
          </cell>
          <cell r="AB3891" t="str">
            <v>105146 and 1675</v>
          </cell>
          <cell r="AC3891" t="str">
            <v>G16642</v>
          </cell>
          <cell r="AD3891" t="str">
            <v>105146 and 1675</v>
          </cell>
          <cell r="AE3891" t="str">
            <v>Specialty Contract</v>
          </cell>
          <cell r="AF3891" t="str">
            <v>Engineering &amp; Construction</v>
          </cell>
        </row>
        <row r="3892">
          <cell r="T3892">
            <v>905352921</v>
          </cell>
          <cell r="U3892" t="str">
            <v>Judlau Contracting, Inc.</v>
          </cell>
          <cell r="V3892">
            <v>105146</v>
          </cell>
          <cell r="W3892" t="str">
            <v>Obrascon Huarte Lain, S.A.</v>
          </cell>
          <cell r="X3892" t="str">
            <v>Existing Principal</v>
          </cell>
          <cell r="Y3892" t="str">
            <v>Score It</v>
          </cell>
          <cell r="Z3892" t="str">
            <v>CONSTRUCTION</v>
          </cell>
          <cell r="AA3892" t="str">
            <v>United States</v>
          </cell>
          <cell r="AB3892" t="str">
            <v>105146 and 1675</v>
          </cell>
          <cell r="AC3892" t="str">
            <v>G16642</v>
          </cell>
          <cell r="AD3892" t="str">
            <v>105146 and 1675</v>
          </cell>
          <cell r="AE3892" t="str">
            <v>Specialty Contract</v>
          </cell>
          <cell r="AF3892" t="str">
            <v>Engineering &amp; Construction</v>
          </cell>
        </row>
        <row r="3893">
          <cell r="T3893">
            <v>289225532</v>
          </cell>
          <cell r="U3893" t="str">
            <v>OC 405 Partners Joint Venture</v>
          </cell>
          <cell r="V3893">
            <v>105146</v>
          </cell>
          <cell r="W3893" t="str">
            <v>Obrascon Huarte Lain, S.A.</v>
          </cell>
          <cell r="X3893" t="str">
            <v>Existing Principal</v>
          </cell>
          <cell r="Y3893" t="str">
            <v>Score It</v>
          </cell>
          <cell r="Z3893" t="str">
            <v>CONSTRUCTION</v>
          </cell>
          <cell r="AA3893" t="str">
            <v>United States</v>
          </cell>
          <cell r="AB3893" t="str">
            <v>105146 and 1675</v>
          </cell>
          <cell r="AC3893" t="str">
            <v>G16642</v>
          </cell>
          <cell r="AD3893" t="str">
            <v>105146 and 1675</v>
          </cell>
          <cell r="AE3893" t="str">
            <v>Specialty Contract</v>
          </cell>
          <cell r="AF3893" t="str">
            <v>Engineering &amp; Construction</v>
          </cell>
        </row>
        <row r="3894">
          <cell r="T3894">
            <v>85494521</v>
          </cell>
          <cell r="U3894" t="str">
            <v>OHL Building, Inc.</v>
          </cell>
          <cell r="V3894">
            <v>105146</v>
          </cell>
          <cell r="W3894" t="str">
            <v>Obrascon Huarte Lain, S.A.</v>
          </cell>
          <cell r="X3894" t="str">
            <v>Existing Principal</v>
          </cell>
          <cell r="Y3894" t="str">
            <v>Score It</v>
          </cell>
          <cell r="Z3894" t="str">
            <v>CONSTRUCTION</v>
          </cell>
          <cell r="AA3894" t="str">
            <v>United States</v>
          </cell>
          <cell r="AB3894" t="str">
            <v>105146 and 1675</v>
          </cell>
          <cell r="AC3894" t="str">
            <v>G16642</v>
          </cell>
          <cell r="AD3894" t="str">
            <v>105146 and 1675</v>
          </cell>
          <cell r="AE3894" t="str">
            <v>Specialty Contract</v>
          </cell>
          <cell r="AF3894" t="str">
            <v>Engineering &amp; Construction</v>
          </cell>
        </row>
        <row r="3895">
          <cell r="T3895">
            <v>755505921</v>
          </cell>
          <cell r="U3895" t="str">
            <v>OHL USA, Inc.</v>
          </cell>
          <cell r="V3895">
            <v>105146</v>
          </cell>
          <cell r="W3895" t="str">
            <v>Obrascon Huarte Lain, S.A.</v>
          </cell>
          <cell r="X3895" t="str">
            <v>Existing Principal</v>
          </cell>
          <cell r="Y3895" t="str">
            <v>Score It</v>
          </cell>
          <cell r="Z3895" t="str">
            <v>CONSTRUCTION</v>
          </cell>
          <cell r="AA3895" t="str">
            <v>United States</v>
          </cell>
          <cell r="AB3895" t="str">
            <v>105146 and 1675</v>
          </cell>
          <cell r="AC3895" t="str">
            <v>G16642</v>
          </cell>
          <cell r="AD3895" t="str">
            <v>105146 and 1675</v>
          </cell>
          <cell r="AE3895" t="str">
            <v>Specialty Contract</v>
          </cell>
          <cell r="AF3895" t="str">
            <v>Engineering &amp; Construction</v>
          </cell>
        </row>
        <row r="3896">
          <cell r="T3896">
            <v>595377521</v>
          </cell>
          <cell r="U3896" t="str">
            <v>RadioShack Corporation</v>
          </cell>
          <cell r="V3896">
            <v>116627</v>
          </cell>
          <cell r="W3896" t="str">
            <v>RadioShack Corporation</v>
          </cell>
          <cell r="X3896" t="str">
            <v>Existing Principal</v>
          </cell>
          <cell r="Y3896" t="str">
            <v>Score It</v>
          </cell>
          <cell r="Z3896" t="str">
            <v>CONSUMER DURABLES RETL/WHSL</v>
          </cell>
          <cell r="AA3896" t="str">
            <v>United States</v>
          </cell>
          <cell r="AB3896" t="str">
            <v>116627 and 99396</v>
          </cell>
          <cell r="AC3896">
            <v>875382</v>
          </cell>
          <cell r="AD3896" t="str">
            <v>116627 and 99396</v>
          </cell>
          <cell r="AE3896" t="str">
            <v>Core Commercial</v>
          </cell>
          <cell r="AF3896" t="str">
            <v>Retail</v>
          </cell>
        </row>
        <row r="3897">
          <cell r="T3897">
            <v>986384812</v>
          </cell>
          <cell r="U3897" t="str">
            <v>Rock Holdings Inc.</v>
          </cell>
          <cell r="V3897">
            <v>119241</v>
          </cell>
          <cell r="W3897" t="str">
            <v>Rock Holdings Inc.</v>
          </cell>
          <cell r="X3897" t="str">
            <v>Existing Principal</v>
          </cell>
          <cell r="Y3897" t="str">
            <v>Score It</v>
          </cell>
          <cell r="Z3897" t="str">
            <v>FINANCE NEC</v>
          </cell>
          <cell r="AA3897" t="str">
            <v>United States</v>
          </cell>
          <cell r="AB3897" t="str">
            <v>119241 and 130184</v>
          </cell>
          <cell r="AC3897" t="str">
            <v>None - Private</v>
          </cell>
          <cell r="AD3897" t="str">
            <v>119241 and 130184</v>
          </cell>
          <cell r="AE3897" t="str">
            <v>Core Commercial</v>
          </cell>
          <cell r="AF3897" t="str">
            <v>Insurance &amp; Financial Services</v>
          </cell>
        </row>
        <row r="3898">
          <cell r="T3898">
            <v>435264351</v>
          </cell>
          <cell r="U3898" t="str">
            <v>ALLINA HEALTH SYSTEM</v>
          </cell>
          <cell r="V3898">
            <v>120453</v>
          </cell>
          <cell r="W3898" t="str">
            <v>ALLINA HEALTH SYSTEM</v>
          </cell>
          <cell r="X3898" t="str">
            <v>Existing Principal</v>
          </cell>
          <cell r="Y3898" t="str">
            <v>Score It</v>
          </cell>
          <cell r="Z3898" t="str">
            <v>MEDICAL SERVICES</v>
          </cell>
          <cell r="AA3898" t="str">
            <v>United States</v>
          </cell>
          <cell r="AB3898" t="str">
            <v>120453 and 31380</v>
          </cell>
          <cell r="AC3898" t="str">
            <v>None - Private</v>
          </cell>
          <cell r="AD3898" t="str">
            <v>120453 and 31380</v>
          </cell>
          <cell r="AE3898" t="str">
            <v>Core Commercial</v>
          </cell>
          <cell r="AF3898" t="str">
            <v>Hospital &amp; Medical Services</v>
          </cell>
        </row>
        <row r="3899">
          <cell r="T3899">
            <v>986387512</v>
          </cell>
          <cell r="U3899" t="str">
            <v>UFG Holdings, LLC</v>
          </cell>
          <cell r="V3899">
            <v>125950</v>
          </cell>
          <cell r="W3899" t="str">
            <v>UFG Holdings, LLC</v>
          </cell>
          <cell r="X3899" t="str">
            <v>Existing Principal</v>
          </cell>
          <cell r="Y3899" t="str">
            <v>Score It</v>
          </cell>
          <cell r="Z3899" t="str">
            <v>FINANCE NEC</v>
          </cell>
          <cell r="AA3899" t="str">
            <v>United States</v>
          </cell>
          <cell r="AB3899" t="str">
            <v>125950 and 177356</v>
          </cell>
          <cell r="AC3899" t="str">
            <v>None - Private</v>
          </cell>
          <cell r="AD3899" t="str">
            <v>125950 and 177356</v>
          </cell>
          <cell r="AE3899" t="str">
            <v>Core Commercial</v>
          </cell>
          <cell r="AF3899" t="str">
            <v>Insurance &amp; Financial Services</v>
          </cell>
        </row>
        <row r="3900">
          <cell r="T3900">
            <v>986388412</v>
          </cell>
          <cell r="U3900" t="str">
            <v>Sazerac Company, Inc. and Subsidiaries</v>
          </cell>
          <cell r="V3900">
            <v>127698</v>
          </cell>
          <cell r="W3900" t="str">
            <v>Sazerac Company, Inc. and Subsidiaries</v>
          </cell>
          <cell r="X3900" t="str">
            <v>Existing Principal</v>
          </cell>
          <cell r="Y3900" t="str">
            <v>Score It</v>
          </cell>
          <cell r="Z3900" t="str">
            <v>FOOD &amp; BEVERAGE</v>
          </cell>
          <cell r="AA3900" t="str">
            <v>United States</v>
          </cell>
          <cell r="AB3900" t="str">
            <v>127698 and 130182 and 115991</v>
          </cell>
          <cell r="AC3900" t="str">
            <v>None - Private</v>
          </cell>
          <cell r="AD3900" t="str">
            <v>127698 and 130182 and 115991</v>
          </cell>
          <cell r="AE3900" t="str">
            <v>Core Commercial</v>
          </cell>
          <cell r="AF3900" t="str">
            <v>Food Processing &amp; Distribution</v>
          </cell>
        </row>
        <row r="3901">
          <cell r="T3901">
            <v>475180951</v>
          </cell>
          <cell r="U3901" t="str">
            <v>MAYO CLINIC</v>
          </cell>
          <cell r="V3901">
            <v>120654</v>
          </cell>
          <cell r="W3901" t="str">
            <v>MAYO CLINIC</v>
          </cell>
          <cell r="X3901" t="str">
            <v>Existing Principal</v>
          </cell>
          <cell r="Y3901" t="str">
            <v>Score It</v>
          </cell>
          <cell r="Z3901" t="str">
            <v>MEDICAL SERVICES</v>
          </cell>
          <cell r="AA3901" t="str">
            <v>United States</v>
          </cell>
          <cell r="AB3901" t="str">
            <v>188 and 120654</v>
          </cell>
          <cell r="AC3901" t="str">
            <v>None - Private</v>
          </cell>
          <cell r="AD3901" t="str">
            <v>188 and 120654</v>
          </cell>
          <cell r="AE3901" t="str">
            <v>Core Commercial</v>
          </cell>
          <cell r="AF3901" t="str">
            <v>Hospital &amp; Medical Services</v>
          </cell>
        </row>
        <row r="3902">
          <cell r="T3902">
            <v>55129851</v>
          </cell>
          <cell r="U3902" t="str">
            <v>URM STORES INCORPORATED</v>
          </cell>
          <cell r="V3902">
            <v>100487</v>
          </cell>
          <cell r="W3902" t="str">
            <v>URM Stores, Inc.</v>
          </cell>
          <cell r="X3902" t="str">
            <v>Existing Principal</v>
          </cell>
          <cell r="Y3902" t="str">
            <v>Score It</v>
          </cell>
          <cell r="Z3902" t="str">
            <v>FOOD &amp; BEVERAGE RETL/WHSL</v>
          </cell>
          <cell r="AA3902" t="str">
            <v>United States</v>
          </cell>
          <cell r="AB3902" t="str">
            <v>29793 and 100487</v>
          </cell>
          <cell r="AC3902" t="str">
            <v>None - Private</v>
          </cell>
          <cell r="AD3902" t="str">
            <v>29793 and 100487</v>
          </cell>
          <cell r="AE3902" t="str">
            <v>Core Commercial</v>
          </cell>
          <cell r="AF3902" t="str">
            <v>Beverage Industry</v>
          </cell>
        </row>
        <row r="3903">
          <cell r="T3903">
            <v>535279921</v>
          </cell>
          <cell r="U3903" t="str">
            <v>Skanska AB</v>
          </cell>
          <cell r="V3903">
            <v>20087</v>
          </cell>
          <cell r="W3903" t="str">
            <v>Skanska USA. Inc. And Subsidiaries</v>
          </cell>
          <cell r="X3903" t="str">
            <v>Existing Principal</v>
          </cell>
          <cell r="Y3903" t="str">
            <v>Score It</v>
          </cell>
          <cell r="Z3903" t="str">
            <v>CONSTRUCTION</v>
          </cell>
          <cell r="AA3903" t="str">
            <v>United States</v>
          </cell>
          <cell r="AB3903" t="str">
            <v>32596 and 20087</v>
          </cell>
          <cell r="AC3903" t="str">
            <v>G10472</v>
          </cell>
          <cell r="AD3903" t="str">
            <v>32596 and 20087</v>
          </cell>
          <cell r="AE3903" t="str">
            <v>Specialty Contract</v>
          </cell>
          <cell r="AF3903" t="str">
            <v>Engineering &amp; Construction</v>
          </cell>
        </row>
        <row r="3904">
          <cell r="T3904">
            <v>25056521</v>
          </cell>
          <cell r="U3904" t="str">
            <v>Skanska USA Building, Inc.(Dania Beach, FL)</v>
          </cell>
          <cell r="V3904">
            <v>20087</v>
          </cell>
          <cell r="W3904" t="str">
            <v>Skanska USA. Inc. And Subsidiaries</v>
          </cell>
          <cell r="X3904" t="str">
            <v>Existing Principal</v>
          </cell>
          <cell r="Y3904" t="str">
            <v>Score It</v>
          </cell>
          <cell r="Z3904" t="str">
            <v>CONSTRUCTION</v>
          </cell>
          <cell r="AA3904" t="str">
            <v>United States</v>
          </cell>
          <cell r="AB3904" t="str">
            <v>32596 and 20087</v>
          </cell>
          <cell r="AC3904" t="str">
            <v>G10472</v>
          </cell>
          <cell r="AD3904" t="str">
            <v>32596 and 20087</v>
          </cell>
          <cell r="AE3904" t="str">
            <v>Specialty Contract</v>
          </cell>
          <cell r="AF3904" t="str">
            <v>Engineering &amp; Construction</v>
          </cell>
        </row>
        <row r="3905">
          <cell r="T3905">
            <v>785056421</v>
          </cell>
          <cell r="U3905" t="str">
            <v>Skanska USA Civil, Inc.</v>
          </cell>
          <cell r="V3905">
            <v>20087</v>
          </cell>
          <cell r="W3905" t="str">
            <v>Skanska USA. Inc. And Subsidiaries</v>
          </cell>
          <cell r="X3905" t="str">
            <v>Existing Principal</v>
          </cell>
          <cell r="Y3905" t="str">
            <v>Score It</v>
          </cell>
          <cell r="Z3905" t="str">
            <v>CONSTRUCTION</v>
          </cell>
          <cell r="AA3905" t="str">
            <v>United States</v>
          </cell>
          <cell r="AB3905" t="str">
            <v>32596 and 20087</v>
          </cell>
          <cell r="AC3905" t="str">
            <v>G10472</v>
          </cell>
          <cell r="AD3905" t="str">
            <v>32596 and 20087</v>
          </cell>
          <cell r="AE3905" t="str">
            <v>Specialty Contract</v>
          </cell>
          <cell r="AF3905" t="str">
            <v>Engineering &amp; Construction</v>
          </cell>
        </row>
        <row r="3906">
          <cell r="T3906">
            <v>255341321</v>
          </cell>
          <cell r="U3906" t="str">
            <v>J.R. SIMPLOT COMPANY</v>
          </cell>
          <cell r="V3906">
            <v>100170</v>
          </cell>
          <cell r="W3906" t="str">
            <v>J.R. SIMPLOT COMPANY</v>
          </cell>
          <cell r="X3906" t="str">
            <v>Existing Principal</v>
          </cell>
          <cell r="Y3906" t="str">
            <v>Score It</v>
          </cell>
          <cell r="Z3906" t="str">
            <v>AGRICULTURE</v>
          </cell>
          <cell r="AA3906" t="str">
            <v>United States</v>
          </cell>
          <cell r="AB3906" t="str">
            <v>342 and 100170</v>
          </cell>
          <cell r="AC3906" t="str">
            <v>None - Private</v>
          </cell>
          <cell r="AD3906" t="str">
            <v>342 and 100170</v>
          </cell>
          <cell r="AE3906" t="str">
            <v>Core Commercial</v>
          </cell>
          <cell r="AF3906" t="str">
            <v>Food Processing &amp; Distribution</v>
          </cell>
        </row>
        <row r="3907">
          <cell r="T3907">
            <v>325340521</v>
          </cell>
          <cell r="U3907" t="str">
            <v>AG PROCESSING INC</v>
          </cell>
          <cell r="V3907">
            <v>100721</v>
          </cell>
          <cell r="W3907" t="str">
            <v>AG PROCESSING INC</v>
          </cell>
          <cell r="X3907" t="str">
            <v>Existing Principal</v>
          </cell>
          <cell r="Y3907" t="str">
            <v>Score It</v>
          </cell>
          <cell r="Z3907" t="str">
            <v>AGRICULTURE</v>
          </cell>
          <cell r="AA3907" t="str">
            <v>United States</v>
          </cell>
          <cell r="AB3907" t="str">
            <v>434 and 100721</v>
          </cell>
          <cell r="AC3907" t="str">
            <v>None - Private</v>
          </cell>
          <cell r="AD3907" t="str">
            <v>434 and 100721</v>
          </cell>
          <cell r="AE3907" t="str">
            <v>Core Commercial</v>
          </cell>
          <cell r="AF3907" t="str">
            <v>Food Processing &amp; Distribution</v>
          </cell>
        </row>
        <row r="3908">
          <cell r="T3908">
            <v>289251332</v>
          </cell>
          <cell r="U3908" t="str">
            <v>Organizacion IUSA S.A. de C.V:</v>
          </cell>
          <cell r="V3908">
            <v>195063</v>
          </cell>
          <cell r="W3908" t="str">
            <v>Grupo IUSA</v>
          </cell>
          <cell r="X3908" t="str">
            <v>Existing Principal</v>
          </cell>
          <cell r="Y3908" t="str">
            <v>Score It</v>
          </cell>
          <cell r="Z3908" t="str">
            <v>ELECTRICAL EQUIPMENT</v>
          </cell>
          <cell r="AA3908" t="str">
            <v>Mexico</v>
          </cell>
          <cell r="AB3908" t="str">
            <v>MEX1000</v>
          </cell>
          <cell r="AD3908">
            <v>303017</v>
          </cell>
          <cell r="AE3908" t="str">
            <v>Specialty Commercial</v>
          </cell>
          <cell r="AF3908" t="str">
            <v>Engineering &amp; Construction</v>
          </cell>
        </row>
        <row r="3909">
          <cell r="T3909">
            <v>255058021</v>
          </cell>
          <cell r="U3909" t="str">
            <v>Oldcastle, Inc.</v>
          </cell>
          <cell r="V3909">
            <v>26544</v>
          </cell>
          <cell r="W3909" t="str">
            <v>CRH, plc</v>
          </cell>
          <cell r="X3909" t="str">
            <v>Existing Principal</v>
          </cell>
          <cell r="Y3909" t="str">
            <v>Score It</v>
          </cell>
          <cell r="Z3909" t="str">
            <v>CONSTRUCTION MATERIALS</v>
          </cell>
          <cell r="AA3909" t="str">
            <v>Ireland</v>
          </cell>
          <cell r="AB3909" t="str">
            <v>62781 and 26544</v>
          </cell>
          <cell r="AC3909" t="str">
            <v>G12832</v>
          </cell>
          <cell r="AD3909" t="str">
            <v>62781 and 26544</v>
          </cell>
          <cell r="AE3909" t="str">
            <v>Specialty Contract</v>
          </cell>
          <cell r="AF3909" t="str">
            <v>Building Materials</v>
          </cell>
        </row>
        <row r="3910">
          <cell r="T3910">
            <v>115312321</v>
          </cell>
          <cell r="U3910" t="str">
            <v>Duquesne University</v>
          </cell>
          <cell r="V3910">
            <v>68095</v>
          </cell>
          <cell r="W3910" t="str">
            <v>Duquesne University</v>
          </cell>
          <cell r="X3910" t="str">
            <v>Existing Principal</v>
          </cell>
          <cell r="Y3910" t="str">
            <v>Score It</v>
          </cell>
          <cell r="Z3910" t="str">
            <v>CONSUMER SERVICES</v>
          </cell>
          <cell r="AA3910" t="str">
            <v>United States</v>
          </cell>
          <cell r="AB3910" t="str">
            <v>66087 and 68095</v>
          </cell>
          <cell r="AC3910" t="str">
            <v>None - Private</v>
          </cell>
          <cell r="AD3910" t="str">
            <v>66087 and 68095</v>
          </cell>
          <cell r="AE3910" t="str">
            <v>Core Commercial</v>
          </cell>
          <cell r="AF3910" t="str">
            <v>Retail</v>
          </cell>
        </row>
        <row r="3911">
          <cell r="T3911">
            <v>675338221</v>
          </cell>
          <cell r="U3911" t="str">
            <v>Dragados Canada, Inc.</v>
          </cell>
          <cell r="V3911">
            <v>72797</v>
          </cell>
          <cell r="W3911" t="str">
            <v>Dragados, S.A.</v>
          </cell>
          <cell r="X3911" t="str">
            <v>Existing Principal</v>
          </cell>
          <cell r="Y3911" t="str">
            <v>Score It</v>
          </cell>
          <cell r="Z3911" t="str">
            <v>CONSTRUCTION</v>
          </cell>
          <cell r="AA3911" t="str">
            <v>Canada</v>
          </cell>
          <cell r="AB3911" t="str">
            <v>72797 and 100665</v>
          </cell>
          <cell r="AC3911" t="str">
            <v>G18503</v>
          </cell>
          <cell r="AD3911" t="str">
            <v>72797 and 100665</v>
          </cell>
          <cell r="AE3911" t="str">
            <v>Specialty Contract</v>
          </cell>
          <cell r="AF3911" t="str">
            <v>Engineering &amp; Construction</v>
          </cell>
        </row>
        <row r="3912">
          <cell r="T3912">
            <v>335284221</v>
          </cell>
          <cell r="U3912" t="str">
            <v>Dragados USA, Inc.</v>
          </cell>
          <cell r="V3912">
            <v>72797</v>
          </cell>
          <cell r="W3912" t="str">
            <v>Dragados, S.A.</v>
          </cell>
          <cell r="X3912" t="str">
            <v>Existing Principal</v>
          </cell>
          <cell r="Y3912" t="str">
            <v>Score It</v>
          </cell>
          <cell r="Z3912" t="str">
            <v>CONSTRUCTION</v>
          </cell>
          <cell r="AA3912" t="str">
            <v>United States</v>
          </cell>
          <cell r="AB3912" t="str">
            <v>72797 and 100665</v>
          </cell>
          <cell r="AC3912" t="str">
            <v>G18503</v>
          </cell>
          <cell r="AD3912" t="str">
            <v>72797 and 100665</v>
          </cell>
          <cell r="AE3912" t="str">
            <v>Specialty Contract</v>
          </cell>
          <cell r="AF3912" t="str">
            <v>Engineering &amp; Construction</v>
          </cell>
        </row>
        <row r="3913">
          <cell r="T3913">
            <v>795660921</v>
          </cell>
          <cell r="U3913" t="str">
            <v>VIAS Canada, Inc.</v>
          </cell>
          <cell r="V3913">
            <v>72797</v>
          </cell>
          <cell r="W3913" t="str">
            <v>Dragados, S.A.</v>
          </cell>
          <cell r="X3913" t="str">
            <v>Existing Principal</v>
          </cell>
          <cell r="Y3913" t="str">
            <v>Score It</v>
          </cell>
          <cell r="Z3913" t="str">
            <v>CONSTRUCTION</v>
          </cell>
          <cell r="AA3913" t="str">
            <v>Canada</v>
          </cell>
          <cell r="AB3913" t="str">
            <v>72797 and 100665</v>
          </cell>
          <cell r="AC3913" t="str">
            <v>G18503</v>
          </cell>
          <cell r="AD3913" t="str">
            <v>72797 and 100665</v>
          </cell>
          <cell r="AE3913" t="str">
            <v>Specialty Contract</v>
          </cell>
          <cell r="AF3913" t="str">
            <v>Engineering &amp; Construction</v>
          </cell>
        </row>
        <row r="3914">
          <cell r="T3914">
            <v>46357912</v>
          </cell>
          <cell r="U3914" t="str">
            <v>J.F. White Contracting Company</v>
          </cell>
          <cell r="V3914">
            <v>72797</v>
          </cell>
          <cell r="W3914" t="str">
            <v>Dragados, S.A.</v>
          </cell>
          <cell r="X3914" t="str">
            <v>Existing Principal</v>
          </cell>
          <cell r="Y3914" t="str">
            <v>Score It</v>
          </cell>
          <cell r="Z3914" t="str">
            <v>CONSTRUCTION</v>
          </cell>
          <cell r="AA3914" t="str">
            <v>United States</v>
          </cell>
          <cell r="AB3914" t="str">
            <v>72797 and 100665</v>
          </cell>
          <cell r="AC3914" t="str">
            <v>G18503</v>
          </cell>
          <cell r="AD3914" t="str">
            <v>72797 and 100665</v>
          </cell>
          <cell r="AE3914" t="str">
            <v>Specialty Contract</v>
          </cell>
          <cell r="AF3914" t="str">
            <v>Engineering &amp; Construction</v>
          </cell>
        </row>
        <row r="3915">
          <cell r="T3915">
            <v>655155551</v>
          </cell>
          <cell r="U3915" t="str">
            <v>John P. Picone, Inc.</v>
          </cell>
          <cell r="V3915">
            <v>72797</v>
          </cell>
          <cell r="W3915" t="str">
            <v>Dragados, S.A.</v>
          </cell>
          <cell r="X3915" t="str">
            <v>Existing Principal</v>
          </cell>
          <cell r="Y3915" t="str">
            <v>Score It</v>
          </cell>
          <cell r="Z3915" t="str">
            <v>CONSTRUCTION</v>
          </cell>
          <cell r="AA3915" t="str">
            <v>United States</v>
          </cell>
          <cell r="AB3915" t="str">
            <v>72797 and 100665</v>
          </cell>
          <cell r="AC3915" t="str">
            <v>G18503</v>
          </cell>
          <cell r="AD3915" t="str">
            <v>72797 and 100665</v>
          </cell>
          <cell r="AE3915" t="str">
            <v>Specialty Contract</v>
          </cell>
          <cell r="AF3915" t="str">
            <v>Engineering &amp; Construction</v>
          </cell>
        </row>
        <row r="3916">
          <cell r="T3916">
            <v>56327112</v>
          </cell>
          <cell r="U3916" t="str">
            <v>Prince Contracting LLC</v>
          </cell>
          <cell r="V3916">
            <v>72797</v>
          </cell>
          <cell r="W3916" t="str">
            <v>Dragados, S.A.</v>
          </cell>
          <cell r="X3916" t="str">
            <v>Existing Principal</v>
          </cell>
          <cell r="Y3916" t="str">
            <v>Score It</v>
          </cell>
          <cell r="Z3916" t="str">
            <v>CONSTRUCTION</v>
          </cell>
          <cell r="AA3916" t="str">
            <v>United States</v>
          </cell>
          <cell r="AB3916" t="str">
            <v>72797 and 100665</v>
          </cell>
          <cell r="AC3916" t="str">
            <v>G18503</v>
          </cell>
          <cell r="AD3916" t="str">
            <v>72797 and 100665</v>
          </cell>
          <cell r="AE3916" t="str">
            <v>Specialty Contract</v>
          </cell>
          <cell r="AF3916" t="str">
            <v>Engineering &amp; Construction</v>
          </cell>
        </row>
        <row r="3917">
          <cell r="T3917">
            <v>155378921</v>
          </cell>
          <cell r="U3917" t="str">
            <v>Pulice Construction, Inc. (AZ)</v>
          </cell>
          <cell r="V3917">
            <v>72797</v>
          </cell>
          <cell r="W3917" t="str">
            <v>Dragados, S.A.</v>
          </cell>
          <cell r="X3917" t="str">
            <v>Existing Principal</v>
          </cell>
          <cell r="Y3917" t="str">
            <v>Score It</v>
          </cell>
          <cell r="Z3917" t="str">
            <v>CONSTRUCTION</v>
          </cell>
          <cell r="AA3917" t="str">
            <v>United States</v>
          </cell>
          <cell r="AB3917" t="str">
            <v>72797 and 100665</v>
          </cell>
          <cell r="AC3917" t="str">
            <v>G18503</v>
          </cell>
          <cell r="AD3917" t="str">
            <v>72797 and 100665</v>
          </cell>
          <cell r="AE3917" t="str">
            <v>Specialty Contract</v>
          </cell>
          <cell r="AF3917" t="str">
            <v>Engineering &amp; Construction</v>
          </cell>
        </row>
        <row r="3918">
          <cell r="T3918">
            <v>935251921</v>
          </cell>
          <cell r="U3918" t="str">
            <v>ACS Servicios y Concesiones, S.L.</v>
          </cell>
          <cell r="V3918">
            <v>72797</v>
          </cell>
          <cell r="W3918" t="str">
            <v>Dragados, S.A.</v>
          </cell>
          <cell r="X3918" t="str">
            <v>Existing Principal</v>
          </cell>
          <cell r="Y3918" t="str">
            <v>Score It</v>
          </cell>
          <cell r="Z3918" t="str">
            <v>CONSTRUCTION</v>
          </cell>
          <cell r="AA3918" t="str">
            <v>Spain</v>
          </cell>
          <cell r="AB3918" t="str">
            <v>72797 and 100665</v>
          </cell>
          <cell r="AC3918" t="str">
            <v>G18503</v>
          </cell>
          <cell r="AD3918" t="str">
            <v>72797 and 100665</v>
          </cell>
          <cell r="AE3918" t="str">
            <v>Specialty Contract</v>
          </cell>
          <cell r="AF3918" t="str">
            <v>Engineering &amp; Construction</v>
          </cell>
        </row>
        <row r="3919">
          <cell r="T3919">
            <v>5309121</v>
          </cell>
          <cell r="U3919" t="str">
            <v>Schiavone Construction Co. LLC</v>
          </cell>
          <cell r="V3919">
            <v>72797</v>
          </cell>
          <cell r="W3919" t="str">
            <v>Dragados, S.A.</v>
          </cell>
          <cell r="X3919" t="str">
            <v>Existing Principal</v>
          </cell>
          <cell r="Y3919" t="str">
            <v>Score It</v>
          </cell>
          <cell r="Z3919" t="str">
            <v>CONSTRUCTION</v>
          </cell>
          <cell r="AA3919" t="str">
            <v>United States</v>
          </cell>
          <cell r="AB3919" t="str">
            <v>72797 and 100665</v>
          </cell>
          <cell r="AC3919" t="str">
            <v>G18503</v>
          </cell>
          <cell r="AD3919" t="str">
            <v>72797 and 100665</v>
          </cell>
          <cell r="AE3919" t="str">
            <v>Specialty Contract</v>
          </cell>
          <cell r="AF3919" t="str">
            <v>Engineering &amp; Construction</v>
          </cell>
        </row>
        <row r="3920">
          <cell r="T3920">
            <v>85262721</v>
          </cell>
          <cell r="U3920" t="str">
            <v>Dragados, S.A.</v>
          </cell>
          <cell r="V3920">
            <v>72797</v>
          </cell>
          <cell r="W3920" t="str">
            <v>Dragados, S.A.</v>
          </cell>
          <cell r="X3920" t="str">
            <v>Existing Principal</v>
          </cell>
          <cell r="Y3920" t="str">
            <v>Score It</v>
          </cell>
          <cell r="Z3920" t="str">
            <v>CONSTRUCTION</v>
          </cell>
          <cell r="AA3920" t="str">
            <v>Spain</v>
          </cell>
          <cell r="AB3920" t="str">
            <v>72797 and 100665</v>
          </cell>
          <cell r="AC3920" t="str">
            <v>G18503</v>
          </cell>
          <cell r="AD3920" t="str">
            <v>72797 and 100665</v>
          </cell>
          <cell r="AE3920" t="str">
            <v>Specialty Contract</v>
          </cell>
          <cell r="AF3920" t="str">
            <v>Engineering &amp; Construction</v>
          </cell>
        </row>
        <row r="3921">
          <cell r="T3921">
            <v>745353621</v>
          </cell>
          <cell r="U3921" t="str">
            <v>Cambridge Mercantile Corp.</v>
          </cell>
          <cell r="V3921">
            <v>77699</v>
          </cell>
          <cell r="W3921" t="str">
            <v>FleetCor Technologies, Inc.</v>
          </cell>
          <cell r="X3921" t="str">
            <v>Existing Principal</v>
          </cell>
          <cell r="Y3921" t="str">
            <v>Score It</v>
          </cell>
          <cell r="Z3921" t="str">
            <v>FINANCE NEC</v>
          </cell>
          <cell r="AA3921" t="str">
            <v>Canada</v>
          </cell>
          <cell r="AB3921" t="str">
            <v>77699 and 79031</v>
          </cell>
          <cell r="AC3921" t="str">
            <v>None - Private</v>
          </cell>
          <cell r="AD3921" t="str">
            <v>77699 and 79031</v>
          </cell>
          <cell r="AE3921" t="str">
            <v>Core Commercial</v>
          </cell>
          <cell r="AF3921" t="str">
            <v>Insurance &amp; Financial Services</v>
          </cell>
        </row>
        <row r="3922">
          <cell r="T3922">
            <v>455324321</v>
          </cell>
          <cell r="U3922" t="str">
            <v>Flatiron Construction Corp.</v>
          </cell>
          <cell r="V3922">
            <v>95988</v>
          </cell>
          <cell r="W3922" t="str">
            <v>Hochtief Aktiengesellschaft</v>
          </cell>
          <cell r="X3922" t="str">
            <v>Existing Principal</v>
          </cell>
          <cell r="Y3922" t="str">
            <v>Score It</v>
          </cell>
          <cell r="Z3922" t="str">
            <v>CONSTRUCTION</v>
          </cell>
          <cell r="AA3922" t="str">
            <v>Germany</v>
          </cell>
          <cell r="AB3922" t="str">
            <v>95988 and 122828</v>
          </cell>
          <cell r="AC3922" t="str">
            <v>G10025</v>
          </cell>
          <cell r="AD3922" t="str">
            <v>95988 and 122828</v>
          </cell>
          <cell r="AE3922" t="str">
            <v>Specialty Contract</v>
          </cell>
          <cell r="AF3922" t="str">
            <v>Engineering &amp; Construction</v>
          </cell>
        </row>
        <row r="3923">
          <cell r="T3923">
            <v>426330712</v>
          </cell>
          <cell r="U3923" t="str">
            <v>Flatiron Holding, Inc.</v>
          </cell>
          <cell r="V3923">
            <v>95988</v>
          </cell>
          <cell r="W3923" t="str">
            <v>Hochtief Aktiengesellschaft</v>
          </cell>
          <cell r="X3923" t="str">
            <v>Existing Principal</v>
          </cell>
          <cell r="Y3923" t="str">
            <v>Score It</v>
          </cell>
          <cell r="Z3923" t="str">
            <v>CONSTRUCTION</v>
          </cell>
          <cell r="AA3923" t="str">
            <v>Germany</v>
          </cell>
          <cell r="AB3923" t="str">
            <v>95988 and 122828</v>
          </cell>
          <cell r="AC3923" t="str">
            <v>G10025</v>
          </cell>
          <cell r="AD3923" t="str">
            <v>95988 and 122828</v>
          </cell>
          <cell r="AE3923" t="str">
            <v>Specialty Contract</v>
          </cell>
          <cell r="AF3923" t="str">
            <v>Engineering &amp; Construction</v>
          </cell>
        </row>
        <row r="3924">
          <cell r="T3924">
            <v>445323921</v>
          </cell>
          <cell r="U3924" t="str">
            <v>Hochtief USA, Inc.</v>
          </cell>
          <cell r="V3924">
            <v>95988</v>
          </cell>
          <cell r="W3924" t="str">
            <v>Hochtief Aktiengesellschaft</v>
          </cell>
          <cell r="X3924" t="str">
            <v>Existing Principal</v>
          </cell>
          <cell r="Y3924" t="str">
            <v>Score It</v>
          </cell>
          <cell r="Z3924" t="str">
            <v>CONSTRUCTION</v>
          </cell>
          <cell r="AA3924" t="str">
            <v>Germany</v>
          </cell>
          <cell r="AB3924" t="str">
            <v>95988 and 122828</v>
          </cell>
          <cell r="AC3924" t="str">
            <v>G10025</v>
          </cell>
          <cell r="AD3924" t="str">
            <v>95988 and 122828</v>
          </cell>
          <cell r="AE3924" t="str">
            <v>Specialty Contract</v>
          </cell>
          <cell r="AF3924" t="str">
            <v>Engineering &amp; Construction</v>
          </cell>
        </row>
        <row r="3925">
          <cell r="T3925">
            <v>425329421</v>
          </cell>
          <cell r="U3925" t="str">
            <v>Turner Corporation</v>
          </cell>
          <cell r="V3925">
            <v>95988</v>
          </cell>
          <cell r="W3925" t="str">
            <v>Hochtief Aktiengesellschaft</v>
          </cell>
          <cell r="X3925" t="str">
            <v>Existing Principal</v>
          </cell>
          <cell r="Y3925" t="str">
            <v>Score It</v>
          </cell>
          <cell r="Z3925" t="str">
            <v>CONSTRUCTION</v>
          </cell>
          <cell r="AA3925" t="str">
            <v>Germany</v>
          </cell>
          <cell r="AB3925" t="str">
            <v>95988 and 122828</v>
          </cell>
          <cell r="AC3925" t="str">
            <v>G10025</v>
          </cell>
          <cell r="AD3925" t="str">
            <v>95988 and 122828</v>
          </cell>
          <cell r="AE3925" t="str">
            <v>Specialty Contract</v>
          </cell>
          <cell r="AF3925" t="str">
            <v>Engineering &amp; Construction</v>
          </cell>
        </row>
        <row r="3926">
          <cell r="T3926">
            <v>65340121</v>
          </cell>
          <cell r="U3926" t="str">
            <v>ROCKHILL HOLDING COMPANY</v>
          </cell>
          <cell r="V3926">
            <v>98638</v>
          </cell>
          <cell r="W3926" t="str">
            <v>ROCKHILL HOLDING COMPANY</v>
          </cell>
          <cell r="X3926" t="str">
            <v>Existing Principal</v>
          </cell>
          <cell r="Y3926" t="str">
            <v>Score It</v>
          </cell>
          <cell r="Z3926" t="str">
            <v>INSURANCE - PROP/CAS/HEALTH</v>
          </cell>
          <cell r="AA3926" t="str">
            <v>United States</v>
          </cell>
          <cell r="AB3926" t="str">
            <v>98638 and 110421</v>
          </cell>
          <cell r="AC3926" t="str">
            <v>None - Private</v>
          </cell>
          <cell r="AD3926" t="str">
            <v>98638 and 110421</v>
          </cell>
          <cell r="AE3926" t="str">
            <v>Core Commercial</v>
          </cell>
          <cell r="AF3926" t="str">
            <v>Insurance &amp; Financial Services</v>
          </cell>
        </row>
        <row r="3927">
          <cell r="T3927">
            <v>115340621</v>
          </cell>
          <cell r="U3927" t="str">
            <v>COX ENTERPRISES, INC.</v>
          </cell>
          <cell r="V3927">
            <v>99042</v>
          </cell>
          <cell r="W3927" t="str">
            <v>COX ENTERPRISES, INC.</v>
          </cell>
          <cell r="X3927" t="str">
            <v>Existing Principal</v>
          </cell>
          <cell r="Y3927" t="str">
            <v>Score It</v>
          </cell>
          <cell r="Z3927" t="str">
            <v>BROADCAST MEDIA</v>
          </cell>
          <cell r="AA3927" t="str">
            <v>United States</v>
          </cell>
          <cell r="AB3927" t="str">
            <v>99042 and 101175</v>
          </cell>
          <cell r="AC3927" t="str">
            <v>None - Private</v>
          </cell>
          <cell r="AD3927" t="str">
            <v>99042 and 101175</v>
          </cell>
          <cell r="AE3927" t="str">
            <v>Core Commercial</v>
          </cell>
          <cell r="AF3927" t="str">
            <v>Entertainment &amp; Cable</v>
          </cell>
        </row>
        <row r="3928">
          <cell r="T3928">
            <v>215305251</v>
          </cell>
          <cell r="U3928" t="str">
            <v>Diocese of Metuchen</v>
          </cell>
          <cell r="V3928">
            <v>99546</v>
          </cell>
          <cell r="W3928" t="str">
            <v>DIOCESE OF METUCHEN</v>
          </cell>
          <cell r="X3928" t="str">
            <v>Existing Principal</v>
          </cell>
          <cell r="Y3928" t="str">
            <v>Score It</v>
          </cell>
          <cell r="Z3928" t="str">
            <v>UNASSIGNED</v>
          </cell>
          <cell r="AA3928" t="str">
            <v>United States</v>
          </cell>
          <cell r="AB3928" t="str">
            <v>99546 and 105280</v>
          </cell>
          <cell r="AC3928" t="str">
            <v>None - Private</v>
          </cell>
          <cell r="AD3928" t="str">
            <v>99546 and 105280</v>
          </cell>
          <cell r="AE3928" t="str">
            <v>Core Commercial</v>
          </cell>
          <cell r="AF3928" t="str">
            <v>Unassigned</v>
          </cell>
        </row>
        <row r="3929">
          <cell r="T3929">
            <v>525268121</v>
          </cell>
          <cell r="U3929" t="str">
            <v>Ferrovial Agroman S.A.</v>
          </cell>
          <cell r="V3929">
            <v>76631</v>
          </cell>
          <cell r="W3929" t="str">
            <v>Ferrovial S.A</v>
          </cell>
          <cell r="X3929" t="str">
            <v>Existing Principal</v>
          </cell>
          <cell r="Y3929" t="str">
            <v>Score It</v>
          </cell>
          <cell r="Z3929" t="str">
            <v>CONSTRUCTION</v>
          </cell>
          <cell r="AA3929" t="str">
            <v>Spain</v>
          </cell>
          <cell r="AB3929" t="str">
            <v>99632 and 76631</v>
          </cell>
          <cell r="AC3929" t="str">
            <v>W21954</v>
          </cell>
          <cell r="AD3929" t="str">
            <v>99632 and 76631</v>
          </cell>
          <cell r="AE3929" t="str">
            <v>Specialty Contract</v>
          </cell>
          <cell r="AF3929" t="str">
            <v>Engineering &amp; Construction</v>
          </cell>
        </row>
        <row r="3930">
          <cell r="T3930">
            <v>225341521</v>
          </cell>
          <cell r="U3930" t="str">
            <v>PARKER, SMITH &amp; FEEK, INC.</v>
          </cell>
          <cell r="V3930">
            <v>99931</v>
          </cell>
          <cell r="W3930" t="str">
            <v>PARKER, SMITH &amp; FEEK, INC.</v>
          </cell>
          <cell r="X3930" t="str">
            <v>Existing Principal</v>
          </cell>
          <cell r="Y3930" t="str">
            <v>Score It</v>
          </cell>
          <cell r="Z3930" t="str">
            <v>FINANCE NEC</v>
          </cell>
          <cell r="AA3930" t="str">
            <v>United States</v>
          </cell>
          <cell r="AB3930" t="str">
            <v>99931 and 139908</v>
          </cell>
          <cell r="AC3930" t="str">
            <v>None - Private</v>
          </cell>
          <cell r="AD3930" t="str">
            <v>99931 and 139908</v>
          </cell>
          <cell r="AE3930" t="str">
            <v>Core Commercial</v>
          </cell>
          <cell r="AF3930" t="str">
            <v>Insurance &amp; Financial Services</v>
          </cell>
        </row>
        <row r="3931">
          <cell r="T3931">
            <v>196448512</v>
          </cell>
          <cell r="U3931" t="str">
            <v>ATP ENGENHARIA LTDA</v>
          </cell>
          <cell r="V3931">
            <v>185519</v>
          </cell>
          <cell r="W3931" t="str">
            <v>ATP ENGENHARIA LTDA</v>
          </cell>
          <cell r="X3931" t="str">
            <v>Existing Principal</v>
          </cell>
          <cell r="Y3931" t="str">
            <v>Score It</v>
          </cell>
          <cell r="Z3931" t="str">
            <v>CONSTRUCTION</v>
          </cell>
          <cell r="AA3931" t="str">
            <v>Brazil</v>
          </cell>
          <cell r="AB3931" t="str">
            <v>BRZ1002</v>
          </cell>
          <cell r="AC3931" t="str">
            <v>None - Private</v>
          </cell>
          <cell r="AD3931">
            <v>300097</v>
          </cell>
          <cell r="AE3931" t="str">
            <v>Specialty Contract</v>
          </cell>
          <cell r="AF3931" t="str">
            <v>Engineering &amp; Construction</v>
          </cell>
        </row>
        <row r="3932">
          <cell r="T3932">
            <v>966396612</v>
          </cell>
          <cell r="U3932" t="str">
            <v>CHESF - Cia Hidroel trica do S o Francisco</v>
          </cell>
          <cell r="V3932">
            <v>185213</v>
          </cell>
          <cell r="W3932" t="str">
            <v>CHESF - Cia Hidroel trica do S o Francisco</v>
          </cell>
          <cell r="X3932" t="str">
            <v>Existing Principal</v>
          </cell>
          <cell r="Y3932" t="str">
            <v>Score It</v>
          </cell>
          <cell r="Z3932" t="str">
            <v>CONSUMER PRODUCTS RETL/WHSL</v>
          </cell>
          <cell r="AA3932" t="str">
            <v>Brazil</v>
          </cell>
          <cell r="AB3932" t="str">
            <v>BRZ1006</v>
          </cell>
          <cell r="AD3932">
            <v>300509</v>
          </cell>
          <cell r="AE3932" t="str">
            <v>Specialty Commercial</v>
          </cell>
          <cell r="AF3932" t="str">
            <v>Retail</v>
          </cell>
        </row>
        <row r="3933">
          <cell r="T3933">
            <v>966396412</v>
          </cell>
          <cell r="U3933" t="str">
            <v>Construcap CCPS Engenharia e Com rcio S.A.</v>
          </cell>
          <cell r="V3933">
            <v>185176</v>
          </cell>
          <cell r="W3933" t="str">
            <v>Construcap CCPS Engenharia e Com rcio S.A.</v>
          </cell>
          <cell r="X3933" t="str">
            <v>Existing Principal</v>
          </cell>
          <cell r="Y3933" t="str">
            <v>Score It</v>
          </cell>
          <cell r="Z3933" t="str">
            <v>CONSTRUCTION</v>
          </cell>
          <cell r="AA3933" t="str">
            <v>Brazil</v>
          </cell>
          <cell r="AB3933" t="str">
            <v>BRZ1009</v>
          </cell>
          <cell r="AD3933">
            <v>300024</v>
          </cell>
          <cell r="AE3933" t="str">
            <v>Specialty Contract</v>
          </cell>
          <cell r="AF3933" t="str">
            <v>Engineering &amp; Construction</v>
          </cell>
        </row>
        <row r="3934">
          <cell r="T3934">
            <v>646458312</v>
          </cell>
          <cell r="U3934" t="str">
            <v>Drogaria DPSP S.A.</v>
          </cell>
          <cell r="V3934">
            <v>186034</v>
          </cell>
          <cell r="W3934" t="str">
            <v>Drogaria DPSP S.A.</v>
          </cell>
          <cell r="X3934" t="str">
            <v>Existing Principal</v>
          </cell>
          <cell r="Y3934" t="str">
            <v>Score It</v>
          </cell>
          <cell r="Z3934" t="str">
            <v>PHARMACEUTICALS</v>
          </cell>
          <cell r="AA3934" t="str">
            <v>Brazil</v>
          </cell>
          <cell r="AB3934" t="str">
            <v>BRZ1013</v>
          </cell>
          <cell r="AD3934">
            <v>300108</v>
          </cell>
          <cell r="AE3934" t="str">
            <v>Specialty Commercial</v>
          </cell>
          <cell r="AF3934" t="str">
            <v>Drug &amp; Pharmacy Services</v>
          </cell>
        </row>
        <row r="3935">
          <cell r="T3935">
            <v>499257132</v>
          </cell>
          <cell r="U3935" t="str">
            <v>ELETROSUL CENTRAIS ELETRICAS S.A</v>
          </cell>
          <cell r="V3935">
            <v>195598</v>
          </cell>
          <cell r="W3935" t="str">
            <v>ELETROSUL CENTRAIS ELETRICAS S.A</v>
          </cell>
          <cell r="X3935" t="str">
            <v>Existing Principal</v>
          </cell>
          <cell r="Y3935" t="str">
            <v>Score It</v>
          </cell>
          <cell r="Z3935" t="str">
            <v>UTILITIES, ELECTRIC</v>
          </cell>
          <cell r="AA3935" t="str">
            <v>Brazil</v>
          </cell>
          <cell r="AB3935" t="str">
            <v>BRZ1015</v>
          </cell>
          <cell r="AC3935" t="str">
            <v>None - Private</v>
          </cell>
          <cell r="AD3935">
            <v>300034</v>
          </cell>
          <cell r="AE3935" t="str">
            <v>Specialty Commercial</v>
          </cell>
          <cell r="AF3935" t="str">
            <v>Services</v>
          </cell>
        </row>
        <row r="3936">
          <cell r="T3936">
            <v>966397912</v>
          </cell>
          <cell r="U3936" t="str">
            <v>ENGEFORM CONSTRU  ES E COM RCIO LTDA</v>
          </cell>
          <cell r="V3936">
            <v>185277</v>
          </cell>
          <cell r="W3936" t="str">
            <v>ENGEFORM CONSTRU  ES E COM RCIO LTDA</v>
          </cell>
          <cell r="X3936" t="str">
            <v>Existing Principal</v>
          </cell>
          <cell r="Y3936" t="str">
            <v>Score It</v>
          </cell>
          <cell r="Z3936" t="str">
            <v>CONSTRUCTION</v>
          </cell>
          <cell r="AA3936" t="str">
            <v>Brazil</v>
          </cell>
          <cell r="AB3936" t="str">
            <v>BRZ1017</v>
          </cell>
          <cell r="AD3936">
            <v>300035</v>
          </cell>
          <cell r="AE3936" t="str">
            <v>Specialty Contract</v>
          </cell>
          <cell r="AF3936" t="str">
            <v>Engineering &amp; Construction</v>
          </cell>
        </row>
        <row r="3937">
          <cell r="T3937">
            <v>429130332</v>
          </cell>
          <cell r="U3937" t="str">
            <v>J&amp;F Investimentos SA</v>
          </cell>
          <cell r="V3937">
            <v>189993</v>
          </cell>
          <cell r="W3937" t="str">
            <v>J&amp;F Investimentos SA</v>
          </cell>
          <cell r="X3937" t="str">
            <v>Existing Principal</v>
          </cell>
          <cell r="Y3937" t="str">
            <v>Score It</v>
          </cell>
          <cell r="Z3937" t="str">
            <v>FOOD &amp; BEVERAGE</v>
          </cell>
          <cell r="AA3937" t="str">
            <v>Brazil</v>
          </cell>
          <cell r="AB3937" t="str">
            <v>BRZ1023</v>
          </cell>
          <cell r="AD3937">
            <v>300118</v>
          </cell>
          <cell r="AE3937" t="str">
            <v>Specialty Commercial</v>
          </cell>
          <cell r="AF3937" t="str">
            <v>Food Processing &amp; Distribution</v>
          </cell>
        </row>
        <row r="3938">
          <cell r="T3938">
            <v>451685542</v>
          </cell>
          <cell r="U3938" t="str">
            <v>Construtora Norberto Odebrecht  S.A.</v>
          </cell>
          <cell r="V3938">
            <v>185044</v>
          </cell>
          <cell r="W3938" t="str">
            <v>Odebrecht S.A.</v>
          </cell>
          <cell r="X3938" t="str">
            <v>Existing Principal</v>
          </cell>
          <cell r="Y3938" t="str">
            <v>Score It</v>
          </cell>
          <cell r="Z3938" t="str">
            <v>CONSTRUCTION</v>
          </cell>
          <cell r="AA3938" t="str">
            <v>Brazil</v>
          </cell>
          <cell r="AB3938" t="str">
            <v>BRZ1030</v>
          </cell>
          <cell r="AC3938" t="str">
            <v>S12965</v>
          </cell>
          <cell r="AD3938">
            <v>32570</v>
          </cell>
          <cell r="AE3938" t="str">
            <v>Specialty Contract</v>
          </cell>
          <cell r="AF3938" t="str">
            <v>Engineering &amp; Construction</v>
          </cell>
        </row>
        <row r="3939">
          <cell r="T3939">
            <v>376497212</v>
          </cell>
          <cell r="U3939" t="str">
            <v>Odebrecht Engenharia e Constru  o S.A</v>
          </cell>
          <cell r="V3939">
            <v>185044</v>
          </cell>
          <cell r="W3939" t="str">
            <v>Odebrecht S.A.</v>
          </cell>
          <cell r="X3939" t="str">
            <v>Existing Principal</v>
          </cell>
          <cell r="Y3939" t="str">
            <v>Score It</v>
          </cell>
          <cell r="Z3939" t="str">
            <v>CONSTRUCTION</v>
          </cell>
          <cell r="AA3939" t="str">
            <v>Brazil</v>
          </cell>
          <cell r="AB3939" t="str">
            <v>BRZ1030</v>
          </cell>
          <cell r="AC3939" t="str">
            <v>S12965</v>
          </cell>
          <cell r="AD3939">
            <v>32570</v>
          </cell>
          <cell r="AE3939" t="str">
            <v>Specialty Contract</v>
          </cell>
          <cell r="AF3939" t="str">
            <v>Engineering &amp; Construction</v>
          </cell>
        </row>
        <row r="3940">
          <cell r="T3940">
            <v>956435812</v>
          </cell>
          <cell r="U3940" t="str">
            <v>Odebrecht S.A.</v>
          </cell>
          <cell r="V3940">
            <v>185044</v>
          </cell>
          <cell r="W3940" t="str">
            <v>Odebrecht S.A.</v>
          </cell>
          <cell r="X3940" t="str">
            <v>Existing Principal</v>
          </cell>
          <cell r="Y3940" t="str">
            <v>Score It</v>
          </cell>
          <cell r="Z3940" t="str">
            <v>CONSTRUCTION</v>
          </cell>
          <cell r="AA3940" t="str">
            <v>Brazil</v>
          </cell>
          <cell r="AB3940" t="str">
            <v>BRZ1030</v>
          </cell>
          <cell r="AC3940" t="str">
            <v>S12965</v>
          </cell>
          <cell r="AD3940">
            <v>32570</v>
          </cell>
          <cell r="AE3940" t="str">
            <v>Specialty Contract</v>
          </cell>
          <cell r="AF3940" t="str">
            <v>Engineering &amp; Construction</v>
          </cell>
        </row>
        <row r="3941">
          <cell r="T3941">
            <v>719285032</v>
          </cell>
          <cell r="U3941" t="str">
            <v>Construtora Norberto Odebrecht de Panama S.A.</v>
          </cell>
          <cell r="V3941">
            <v>185044</v>
          </cell>
          <cell r="W3941" t="str">
            <v>Odebrecht S.A.</v>
          </cell>
          <cell r="X3941" t="str">
            <v>Existing Principal</v>
          </cell>
          <cell r="Y3941" t="str">
            <v>Score It</v>
          </cell>
          <cell r="Z3941" t="str">
            <v>CONSTRUCTION</v>
          </cell>
          <cell r="AA3941" t="str">
            <v>Panama</v>
          </cell>
          <cell r="AB3941" t="str">
            <v>BRZ1030</v>
          </cell>
          <cell r="AC3941" t="str">
            <v>S12965</v>
          </cell>
          <cell r="AD3941">
            <v>32570</v>
          </cell>
          <cell r="AE3941" t="str">
            <v>Specialty Contract</v>
          </cell>
          <cell r="AF3941" t="str">
            <v>Engineering &amp; Construction</v>
          </cell>
        </row>
        <row r="3942">
          <cell r="T3942">
            <v>526513512</v>
          </cell>
          <cell r="U3942" t="str">
            <v>Serveng Civilsan S/A Empresas Associadas de Engenharia</v>
          </cell>
          <cell r="V3942">
            <v>185097</v>
          </cell>
          <cell r="W3942" t="str">
            <v>Soares Penido</v>
          </cell>
          <cell r="X3942" t="str">
            <v>Existing Principal</v>
          </cell>
          <cell r="Y3942" t="str">
            <v>Score It</v>
          </cell>
          <cell r="Z3942" t="str">
            <v>CONSTRUCTION</v>
          </cell>
          <cell r="AA3942" t="str">
            <v>Brazil</v>
          </cell>
          <cell r="AB3942" t="str">
            <v>BRZ1036</v>
          </cell>
          <cell r="AC3942" t="str">
            <v>None - Private</v>
          </cell>
          <cell r="AD3942">
            <v>300079</v>
          </cell>
          <cell r="AE3942" t="str">
            <v>Specialty Contract</v>
          </cell>
          <cell r="AF3942" t="str">
            <v>Engineering &amp; Construction</v>
          </cell>
        </row>
        <row r="3943">
          <cell r="T3943">
            <v>56431412</v>
          </cell>
          <cell r="U3943" t="str">
            <v>Soares Penido Participa  es e Empreendimentos S.A</v>
          </cell>
          <cell r="V3943">
            <v>185097</v>
          </cell>
          <cell r="W3943" t="str">
            <v>Soares Penido</v>
          </cell>
          <cell r="X3943" t="str">
            <v>Existing Principal</v>
          </cell>
          <cell r="Y3943" t="str">
            <v>Score It</v>
          </cell>
          <cell r="Z3943" t="str">
            <v>CONSTRUCTION</v>
          </cell>
          <cell r="AA3943" t="str">
            <v>Brazil</v>
          </cell>
          <cell r="AB3943" t="str">
            <v>BRZ1036</v>
          </cell>
          <cell r="AC3943" t="str">
            <v>None - Private</v>
          </cell>
          <cell r="AD3943">
            <v>300079</v>
          </cell>
          <cell r="AE3943" t="str">
            <v>Specialty Contract</v>
          </cell>
          <cell r="AF3943" t="str">
            <v>Engineering &amp; Construction</v>
          </cell>
        </row>
        <row r="3944">
          <cell r="T3944">
            <v>616522012</v>
          </cell>
          <cell r="U3944" t="str">
            <v>WILSON, SONS ULTRATUG PARTICIPA  ES S.A.</v>
          </cell>
          <cell r="V3944">
            <v>185262</v>
          </cell>
          <cell r="W3944" t="str">
            <v>Wilson, Sons de Administra  o e Comercio Ltda</v>
          </cell>
          <cell r="X3944" t="str">
            <v>Existing Principal</v>
          </cell>
          <cell r="Y3944" t="str">
            <v>Score It</v>
          </cell>
          <cell r="Z3944" t="str">
            <v>TRANSPORTATION</v>
          </cell>
          <cell r="AA3944" t="str">
            <v>Brazil</v>
          </cell>
          <cell r="AB3944" t="str">
            <v>BRZ1041</v>
          </cell>
          <cell r="AC3944" t="str">
            <v>W41661</v>
          </cell>
          <cell r="AD3944">
            <v>300136</v>
          </cell>
          <cell r="AE3944" t="str">
            <v>Specialty Contract</v>
          </cell>
          <cell r="AF3944" t="str">
            <v>Rail, Trucking &amp; Transport Services</v>
          </cell>
        </row>
        <row r="3945">
          <cell r="T3945">
            <v>21685442</v>
          </cell>
          <cell r="U3945" t="str">
            <v>ALESAT COMBUSTIVEIS S.A</v>
          </cell>
          <cell r="V3945">
            <v>197941</v>
          </cell>
          <cell r="W3945" t="str">
            <v>ALESAT COMBUSTIVEIS S.A</v>
          </cell>
          <cell r="X3945" t="str">
            <v>Existing Principal</v>
          </cell>
          <cell r="Y3945" t="str">
            <v>Score It</v>
          </cell>
          <cell r="Z3945" t="str">
            <v>OIL, GAS &amp; COAL EXPL/PROD</v>
          </cell>
          <cell r="AA3945" t="str">
            <v>Brazil</v>
          </cell>
          <cell r="AB3945" t="str">
            <v>BRZ1043</v>
          </cell>
          <cell r="AD3945">
            <v>300269</v>
          </cell>
          <cell r="AE3945" t="str">
            <v>Specialty Commercial</v>
          </cell>
          <cell r="AF3945" t="str">
            <v>Oil, Gas &amp; Coal Expl/Prod</v>
          </cell>
        </row>
        <row r="3946">
          <cell r="T3946">
            <v>79140032</v>
          </cell>
          <cell r="U3946" t="str">
            <v>Alubar Metais e Cabos S/A</v>
          </cell>
          <cell r="V3946">
            <v>190189</v>
          </cell>
          <cell r="W3946" t="str">
            <v>Alubar Metais e Cabos S/A</v>
          </cell>
          <cell r="X3946" t="str">
            <v>Existing Principal</v>
          </cell>
          <cell r="Y3946" t="str">
            <v>Score It</v>
          </cell>
          <cell r="Z3946" t="str">
            <v>STEEL &amp; METAL PRODUCTS</v>
          </cell>
          <cell r="AA3946" t="str">
            <v>Brazil</v>
          </cell>
          <cell r="AB3946" t="str">
            <v>BRZ1050</v>
          </cell>
          <cell r="AD3946">
            <v>300348</v>
          </cell>
          <cell r="AE3946" t="str">
            <v>Specialty Commercial</v>
          </cell>
          <cell r="AF3946" t="str">
            <v>Steel &amp; Metals Manufacturing</v>
          </cell>
        </row>
        <row r="3947">
          <cell r="T3947">
            <v>366512812</v>
          </cell>
          <cell r="U3947" t="str">
            <v>Cobra Rolamento e Autope as LTDA</v>
          </cell>
          <cell r="V3947">
            <v>187858</v>
          </cell>
          <cell r="W3947" t="str">
            <v>Cobra Rolamento e Autope as LTDA</v>
          </cell>
          <cell r="X3947" t="str">
            <v>Existing Principal</v>
          </cell>
          <cell r="Y3947" t="str">
            <v>Score It</v>
          </cell>
          <cell r="Z3947" t="str">
            <v>AUTOMOTIVE</v>
          </cell>
          <cell r="AA3947" t="str">
            <v>Brazil</v>
          </cell>
          <cell r="AB3947" t="str">
            <v>BRZ1053</v>
          </cell>
          <cell r="AC3947" t="str">
            <v>None - Private</v>
          </cell>
          <cell r="AD3947">
            <v>300351</v>
          </cell>
          <cell r="AE3947" t="str">
            <v>Specialty Commercial</v>
          </cell>
          <cell r="AF3947" t="str">
            <v>Automotive / Auto Parts MFG</v>
          </cell>
        </row>
        <row r="3948">
          <cell r="T3948">
            <v>166525112</v>
          </cell>
          <cell r="U3948" t="str">
            <v>Makro Atacadista S.A.</v>
          </cell>
          <cell r="V3948">
            <v>188614</v>
          </cell>
          <cell r="W3948" t="str">
            <v>Makro Atacadista S.A.</v>
          </cell>
          <cell r="X3948" t="str">
            <v>Existing Principal</v>
          </cell>
          <cell r="Y3948" t="str">
            <v>Score It</v>
          </cell>
          <cell r="Z3948" t="str">
            <v>FOOD &amp; BEVERAGE</v>
          </cell>
          <cell r="AA3948" t="str">
            <v>Brazil</v>
          </cell>
          <cell r="AB3948" t="str">
            <v>BRZ1064</v>
          </cell>
          <cell r="AD3948">
            <v>300374</v>
          </cell>
          <cell r="AE3948" t="str">
            <v>Specialty Commercial</v>
          </cell>
          <cell r="AF3948" t="str">
            <v>Food Processing &amp; Distribution</v>
          </cell>
        </row>
        <row r="3949">
          <cell r="T3949">
            <v>189168132</v>
          </cell>
          <cell r="U3949" t="str">
            <v>COMPORTE PARTICIPA  ES S/A</v>
          </cell>
          <cell r="V3949">
            <v>191578</v>
          </cell>
          <cell r="W3949" t="str">
            <v>BRVIAS S.A</v>
          </cell>
          <cell r="X3949" t="str">
            <v>Existing Principal</v>
          </cell>
          <cell r="Y3949" t="str">
            <v>Score It</v>
          </cell>
          <cell r="Z3949" t="str">
            <v>CONSTRUCTION</v>
          </cell>
          <cell r="AA3949" t="str">
            <v>Brazil</v>
          </cell>
          <cell r="AB3949" t="str">
            <v>BRZ1068</v>
          </cell>
          <cell r="AD3949">
            <v>300395</v>
          </cell>
          <cell r="AE3949" t="str">
            <v>Specialty Contract</v>
          </cell>
          <cell r="AF3949" t="str">
            <v>Engineering &amp; Construction</v>
          </cell>
        </row>
        <row r="3950">
          <cell r="T3950">
            <v>189168032</v>
          </cell>
          <cell r="U3950" t="str">
            <v>SPLICE DO BRASIL TELECOMUNICA  ES E ELETRONICA S.A</v>
          </cell>
          <cell r="V3950">
            <v>191578</v>
          </cell>
          <cell r="W3950" t="str">
            <v>BRVIAS S.A</v>
          </cell>
          <cell r="X3950" t="str">
            <v>Existing Principal</v>
          </cell>
          <cell r="Y3950" t="str">
            <v>Score It</v>
          </cell>
          <cell r="Z3950" t="str">
            <v>CONSTRUCTION</v>
          </cell>
          <cell r="AA3950" t="str">
            <v>Brazil</v>
          </cell>
          <cell r="AB3950" t="str">
            <v>BRZ1068</v>
          </cell>
          <cell r="AD3950">
            <v>300395</v>
          </cell>
          <cell r="AE3950" t="str">
            <v>Specialty Contract</v>
          </cell>
          <cell r="AF3950" t="str">
            <v>Engineering &amp; Construction</v>
          </cell>
        </row>
        <row r="3951">
          <cell r="T3951">
            <v>189167932</v>
          </cell>
          <cell r="U3951" t="str">
            <v>VIARONDON CONCESSIONARIA DE RODOVIA S.A</v>
          </cell>
          <cell r="V3951">
            <v>191578</v>
          </cell>
          <cell r="W3951" t="str">
            <v>BRVIAS S.A</v>
          </cell>
          <cell r="X3951" t="str">
            <v>Existing Principal</v>
          </cell>
          <cell r="Y3951" t="str">
            <v>Score It</v>
          </cell>
          <cell r="Z3951" t="str">
            <v>CONSTRUCTION</v>
          </cell>
          <cell r="AA3951" t="str">
            <v>Brazil</v>
          </cell>
          <cell r="AB3951" t="str">
            <v>BRZ1068</v>
          </cell>
          <cell r="AD3951">
            <v>300395</v>
          </cell>
          <cell r="AE3951" t="str">
            <v>Specialty Contract</v>
          </cell>
          <cell r="AF3951" t="str">
            <v>Engineering &amp; Construction</v>
          </cell>
        </row>
        <row r="3952">
          <cell r="T3952">
            <v>129140132</v>
          </cell>
          <cell r="U3952" t="str">
            <v>Bettanin Industrial S.A.</v>
          </cell>
          <cell r="V3952">
            <v>190211</v>
          </cell>
          <cell r="W3952" t="str">
            <v>Bettanin Industrial S.A.</v>
          </cell>
          <cell r="X3952" t="str">
            <v>Existing Principal</v>
          </cell>
          <cell r="Y3952" t="str">
            <v>Score It</v>
          </cell>
          <cell r="Z3952" t="str">
            <v>CONSUMER DURABLES</v>
          </cell>
          <cell r="AA3952" t="str">
            <v>Brazil</v>
          </cell>
          <cell r="AB3952" t="str">
            <v>BRZ1071</v>
          </cell>
          <cell r="AC3952" t="str">
            <v>None - Private</v>
          </cell>
          <cell r="AD3952">
            <v>300400</v>
          </cell>
          <cell r="AE3952" t="str">
            <v>Specialty Commercial</v>
          </cell>
          <cell r="AF3952" t="str">
            <v>Retail</v>
          </cell>
        </row>
        <row r="3953">
          <cell r="T3953">
            <v>99204032</v>
          </cell>
          <cell r="U3953" t="str">
            <v>EMPRESA CONSTRUTORA BRASIL S.A</v>
          </cell>
          <cell r="V3953">
            <v>193143</v>
          </cell>
          <cell r="W3953" t="str">
            <v>EMPRESA CONSTRUTORA BRASIL S.A</v>
          </cell>
          <cell r="X3953" t="str">
            <v>Existing Principal</v>
          </cell>
          <cell r="Y3953" t="str">
            <v>Score It</v>
          </cell>
          <cell r="Z3953" t="str">
            <v>CONSTRUCTION</v>
          </cell>
          <cell r="AA3953" t="str">
            <v>Brazil</v>
          </cell>
          <cell r="AB3953" t="str">
            <v>BRZ1079</v>
          </cell>
          <cell r="AD3953">
            <v>300453</v>
          </cell>
          <cell r="AE3953" t="str">
            <v>Specialty Contract</v>
          </cell>
          <cell r="AF3953" t="str">
            <v>Engineering &amp; Construction</v>
          </cell>
        </row>
        <row r="3954">
          <cell r="T3954">
            <v>331666642</v>
          </cell>
          <cell r="U3954" t="str">
            <v>Empresa Construtora Brasil (ECB)</v>
          </cell>
          <cell r="V3954">
            <v>197344</v>
          </cell>
          <cell r="W3954" t="str">
            <v>Empresa Construtora Brasil (ECB)</v>
          </cell>
          <cell r="X3954" t="str">
            <v>Existing Principal</v>
          </cell>
          <cell r="Y3954" t="str">
            <v>Score It</v>
          </cell>
          <cell r="Z3954" t="str">
            <v>CONSTRUCTION</v>
          </cell>
          <cell r="AA3954" t="str">
            <v>Brazil</v>
          </cell>
          <cell r="AB3954" t="str">
            <v>BRZ1079</v>
          </cell>
          <cell r="AD3954">
            <v>300453</v>
          </cell>
          <cell r="AE3954" t="str">
            <v>Specialty Contract</v>
          </cell>
          <cell r="AF3954" t="str">
            <v>Engineering &amp; Construction</v>
          </cell>
        </row>
        <row r="3955">
          <cell r="T3955">
            <v>122016442</v>
          </cell>
          <cell r="U3955" t="str">
            <v>Tracevia, S.A.</v>
          </cell>
          <cell r="V3955">
            <v>193143</v>
          </cell>
          <cell r="W3955" t="str">
            <v>EMPRESA CONSTRUTORA BRASIL S.A</v>
          </cell>
          <cell r="X3955" t="str">
            <v>Existing Principal</v>
          </cell>
          <cell r="Y3955" t="str">
            <v>Score It</v>
          </cell>
          <cell r="Z3955" t="str">
            <v>CONSTRUCTION</v>
          </cell>
          <cell r="AA3955" t="str">
            <v>Brazil</v>
          </cell>
          <cell r="AB3955" t="str">
            <v>BRZ1079</v>
          </cell>
          <cell r="AD3955">
            <v>300453</v>
          </cell>
          <cell r="AE3955" t="str">
            <v>Specialty Contract</v>
          </cell>
          <cell r="AF3955" t="str">
            <v>Engineering &amp; Construction</v>
          </cell>
        </row>
        <row r="3956">
          <cell r="T3956">
            <v>299250532</v>
          </cell>
          <cell r="U3956" t="str">
            <v>MOINHOS CRUZEIRO DO SUL S.A</v>
          </cell>
          <cell r="V3956">
            <v>195152</v>
          </cell>
          <cell r="W3956" t="str">
            <v>MOINHOS CRUZEIRO DO SUL S.A</v>
          </cell>
          <cell r="X3956" t="str">
            <v>Existing Principal</v>
          </cell>
          <cell r="Y3956" t="str">
            <v>Score It</v>
          </cell>
          <cell r="Z3956" t="str">
            <v>FOOD &amp; BEVERAGE</v>
          </cell>
          <cell r="AA3956" t="str">
            <v>Brazil</v>
          </cell>
          <cell r="AB3956" t="str">
            <v>BRZ1087</v>
          </cell>
          <cell r="AD3956">
            <v>300493</v>
          </cell>
          <cell r="AE3956" t="str">
            <v>Specialty Commercial</v>
          </cell>
          <cell r="AF3956" t="str">
            <v>Food Processing &amp; Distribution</v>
          </cell>
        </row>
        <row r="3957">
          <cell r="T3957">
            <v>966397712</v>
          </cell>
          <cell r="U3957" t="str">
            <v>ARTERIS S.A</v>
          </cell>
          <cell r="V3957">
            <v>185271</v>
          </cell>
          <cell r="W3957" t="str">
            <v>ARTERIS S.A</v>
          </cell>
          <cell r="X3957" t="str">
            <v>Existing Principal</v>
          </cell>
          <cell r="Y3957" t="str">
            <v>Score It</v>
          </cell>
          <cell r="Z3957" t="str">
            <v>CONSTRUCTION</v>
          </cell>
          <cell r="AA3957" t="str">
            <v>Brazil</v>
          </cell>
          <cell r="AB3957" t="str">
            <v>BRZ1109</v>
          </cell>
          <cell r="AD3957">
            <v>300572</v>
          </cell>
          <cell r="AE3957" t="str">
            <v>Specialty Contract</v>
          </cell>
          <cell r="AF3957" t="str">
            <v>Engineering &amp; Construction</v>
          </cell>
        </row>
        <row r="3958">
          <cell r="T3958">
            <v>152107242</v>
          </cell>
          <cell r="U3958" t="str">
            <v>Autovias S/A</v>
          </cell>
          <cell r="V3958">
            <v>185271</v>
          </cell>
          <cell r="W3958" t="str">
            <v>ARTERIS S.A</v>
          </cell>
          <cell r="X3958" t="str">
            <v>Existing Principal</v>
          </cell>
          <cell r="Y3958" t="str">
            <v>Score It</v>
          </cell>
          <cell r="Z3958" t="str">
            <v>CONSTRUCTION</v>
          </cell>
          <cell r="AA3958" t="str">
            <v>Brazil</v>
          </cell>
          <cell r="AB3958" t="str">
            <v>BRZ1109</v>
          </cell>
          <cell r="AD3958">
            <v>300572</v>
          </cell>
          <cell r="AE3958" t="str">
            <v>Specialty Contract</v>
          </cell>
          <cell r="AF3958" t="str">
            <v>Engineering &amp; Construction</v>
          </cell>
        </row>
        <row r="3959">
          <cell r="T3959">
            <v>751779142</v>
          </cell>
          <cell r="U3959" t="str">
            <v>BRK Ambiental</v>
          </cell>
          <cell r="V3959">
            <v>202102</v>
          </cell>
          <cell r="W3959" t="str">
            <v>BRK Ambiental</v>
          </cell>
          <cell r="X3959" t="str">
            <v>Existing Principal</v>
          </cell>
          <cell r="Y3959" t="str">
            <v>Score It</v>
          </cell>
          <cell r="Z3959" t="str">
            <v>UTILITIES NEC</v>
          </cell>
          <cell r="AA3959" t="str">
            <v>Brazil</v>
          </cell>
          <cell r="AB3959" t="str">
            <v>BRZ1129</v>
          </cell>
          <cell r="AC3959" t="str">
            <v>None - Private</v>
          </cell>
          <cell r="AD3959">
            <v>301151</v>
          </cell>
          <cell r="AE3959" t="str">
            <v>Specialty Commercial</v>
          </cell>
          <cell r="AF3959" t="str">
            <v>Electric, Gas &amp; Water Utilities</v>
          </cell>
        </row>
        <row r="3960">
          <cell r="T3960">
            <v>376444012</v>
          </cell>
          <cell r="U3960" t="str">
            <v>Grupo Raizen</v>
          </cell>
          <cell r="V3960">
            <v>185669</v>
          </cell>
          <cell r="W3960" t="str">
            <v>Grupo Raizen</v>
          </cell>
          <cell r="X3960" t="str">
            <v>Existing Principal</v>
          </cell>
          <cell r="Y3960" t="str">
            <v>Score It</v>
          </cell>
          <cell r="Z3960" t="str">
            <v>FOOD &amp; BEVERAGE</v>
          </cell>
          <cell r="AA3960" t="str">
            <v>Brazil</v>
          </cell>
          <cell r="AB3960" t="str">
            <v>BRZ1130</v>
          </cell>
          <cell r="AD3960">
            <v>301152</v>
          </cell>
          <cell r="AE3960" t="str">
            <v>Specialty Commercial</v>
          </cell>
          <cell r="AF3960" t="str">
            <v>Food Processing &amp; Distribution</v>
          </cell>
        </row>
        <row r="3961">
          <cell r="T3961">
            <v>202106242</v>
          </cell>
          <cell r="U3961" t="str">
            <v>Prevent Senior Private Operadora de Sa de Ltda</v>
          </cell>
          <cell r="V3961">
            <v>208669</v>
          </cell>
          <cell r="W3961" t="str">
            <v>Prevent Senior Private Operadora de Sa de Ltda</v>
          </cell>
          <cell r="X3961" t="str">
            <v>Existing Principal</v>
          </cell>
          <cell r="Y3961" t="str">
            <v>Score It</v>
          </cell>
          <cell r="Z3961" t="str">
            <v>INSURANCE - PROP/CAS/HEALTH</v>
          </cell>
          <cell r="AA3961" t="str">
            <v>Brazil</v>
          </cell>
          <cell r="AB3961" t="str">
            <v>BRZ1158</v>
          </cell>
          <cell r="AD3961">
            <v>301399</v>
          </cell>
          <cell r="AE3961" t="str">
            <v>Specialty Commercial</v>
          </cell>
          <cell r="AF3961" t="str">
            <v>Insurance &amp; Financial Services</v>
          </cell>
        </row>
        <row r="3962">
          <cell r="T3962">
            <v>116359912</v>
          </cell>
          <cell r="U3962" t="str">
            <v>Pomerleau Inc.</v>
          </cell>
          <cell r="V3962">
            <v>184594</v>
          </cell>
          <cell r="W3962" t="str">
            <v>Pomerleau Inc.</v>
          </cell>
          <cell r="X3962" t="str">
            <v>Existing Principal</v>
          </cell>
          <cell r="Y3962" t="str">
            <v>Score It</v>
          </cell>
          <cell r="Z3962" t="str">
            <v>CONSTRUCTION</v>
          </cell>
          <cell r="AA3962" t="str">
            <v>Canada</v>
          </cell>
          <cell r="AB3962" t="str">
            <v>CAN1000</v>
          </cell>
          <cell r="AD3962">
            <v>300138</v>
          </cell>
          <cell r="AE3962" t="str">
            <v>Specialty Contract</v>
          </cell>
          <cell r="AF3962" t="str">
            <v>Engineering &amp; Construction</v>
          </cell>
        </row>
        <row r="3963">
          <cell r="T3963">
            <v>222017342</v>
          </cell>
          <cell r="U3963" t="str">
            <v>Cirque du Soleil Holdings L.P.</v>
          </cell>
          <cell r="V3963">
            <v>183447</v>
          </cell>
          <cell r="W3963" t="str">
            <v>Cirque Du Soleil Holdings L.P.</v>
          </cell>
          <cell r="X3963" t="str">
            <v>Existing Principal</v>
          </cell>
          <cell r="Y3963" t="str">
            <v>Score It</v>
          </cell>
          <cell r="Z3963" t="str">
            <v>ENTERTAINMENT &amp; LEISURE</v>
          </cell>
          <cell r="AA3963" t="str">
            <v>Canada</v>
          </cell>
          <cell r="AB3963" t="str">
            <v>CAN1014</v>
          </cell>
          <cell r="AD3963">
            <v>300152</v>
          </cell>
          <cell r="AE3963" t="str">
            <v>Specialty Commercial</v>
          </cell>
          <cell r="AF3963" t="str">
            <v>Hospitality &amp; Gaming</v>
          </cell>
        </row>
        <row r="3964">
          <cell r="T3964">
            <v>376442812</v>
          </cell>
          <cell r="U3964" t="str">
            <v>Revolution Acquisition LP</v>
          </cell>
          <cell r="V3964">
            <v>185668</v>
          </cell>
          <cell r="W3964" t="str">
            <v>Terrapure Environmental</v>
          </cell>
          <cell r="X3964" t="str">
            <v>Existing Principal</v>
          </cell>
          <cell r="Y3964" t="str">
            <v>Score It</v>
          </cell>
          <cell r="Z3964" t="str">
            <v>UTILITIES NEC</v>
          </cell>
          <cell r="AA3964" t="str">
            <v>Canada</v>
          </cell>
          <cell r="AB3964" t="str">
            <v>CAN1021</v>
          </cell>
          <cell r="AD3964">
            <v>300159</v>
          </cell>
          <cell r="AE3964" t="str">
            <v>Specialty Commercial</v>
          </cell>
          <cell r="AF3964" t="str">
            <v>Electric, Gas &amp; Water Utilities</v>
          </cell>
        </row>
        <row r="3965">
          <cell r="T3965">
            <v>626337412</v>
          </cell>
          <cell r="U3965" t="str">
            <v>Flynn Canada Ltd.</v>
          </cell>
          <cell r="V3965">
            <v>181505</v>
          </cell>
          <cell r="W3965" t="str">
            <v>Flynn Group</v>
          </cell>
          <cell r="X3965" t="str">
            <v>Existing Principal</v>
          </cell>
          <cell r="Y3965" t="str">
            <v>Score It</v>
          </cell>
          <cell r="Z3965" t="str">
            <v>CONSTRUCTION</v>
          </cell>
          <cell r="AA3965" t="str">
            <v>Canada</v>
          </cell>
          <cell r="AB3965" t="str">
            <v>CAN1022</v>
          </cell>
          <cell r="AD3965">
            <v>300160</v>
          </cell>
          <cell r="AE3965" t="str">
            <v>Specialty Contract</v>
          </cell>
          <cell r="AF3965" t="str">
            <v>Engineering &amp; Construction</v>
          </cell>
        </row>
        <row r="3966">
          <cell r="T3966">
            <v>406440812</v>
          </cell>
          <cell r="U3966" t="str">
            <v>Flynn Group</v>
          </cell>
          <cell r="V3966">
            <v>181505</v>
          </cell>
          <cell r="W3966" t="str">
            <v>Flynn Group</v>
          </cell>
          <cell r="X3966" t="str">
            <v>Existing Principal</v>
          </cell>
          <cell r="Y3966" t="str">
            <v>Score It</v>
          </cell>
          <cell r="Z3966" t="str">
            <v>CONSTRUCTION</v>
          </cell>
          <cell r="AA3966" t="str">
            <v>Canada</v>
          </cell>
          <cell r="AB3966" t="str">
            <v>CAN1022</v>
          </cell>
          <cell r="AD3966">
            <v>300160</v>
          </cell>
          <cell r="AE3966" t="str">
            <v>Specialty Contract</v>
          </cell>
          <cell r="AF3966" t="str">
            <v>Engineering &amp; Construction</v>
          </cell>
        </row>
        <row r="3967">
          <cell r="T3967">
            <v>116381312</v>
          </cell>
          <cell r="U3967" t="str">
            <v>Universal Rail Services Inc.</v>
          </cell>
          <cell r="V3967">
            <v>181553</v>
          </cell>
          <cell r="W3967" t="str">
            <v>Universal Rail Systems Inc. (fna A &amp; B Rail Services)</v>
          </cell>
          <cell r="X3967" t="str">
            <v>Existing Principal</v>
          </cell>
          <cell r="Y3967" t="str">
            <v>Score It</v>
          </cell>
          <cell r="Z3967" t="str">
            <v>CONSTRUCTION</v>
          </cell>
          <cell r="AA3967" t="str">
            <v>Canada</v>
          </cell>
          <cell r="AB3967" t="str">
            <v>CAN1029</v>
          </cell>
          <cell r="AD3967">
            <v>300167</v>
          </cell>
          <cell r="AE3967" t="str">
            <v>Specialty Contract</v>
          </cell>
          <cell r="AF3967" t="str">
            <v>Engineering &amp; Construction</v>
          </cell>
        </row>
        <row r="3968">
          <cell r="T3968">
            <v>56498312</v>
          </cell>
          <cell r="U3968" t="str">
            <v>Groupe Machinex Inc</v>
          </cell>
          <cell r="V3968">
            <v>182308</v>
          </cell>
          <cell r="W3968" t="str">
            <v>Groupe Machinex Inc</v>
          </cell>
          <cell r="X3968" t="str">
            <v>Existing Principal</v>
          </cell>
          <cell r="Y3968" t="str">
            <v>Score It</v>
          </cell>
          <cell r="Z3968" t="str">
            <v>MACHINERY &amp; EQUIPMENT</v>
          </cell>
          <cell r="AA3968" t="str">
            <v>Canada</v>
          </cell>
          <cell r="AB3968" t="str">
            <v>CAN1032</v>
          </cell>
          <cell r="AD3968">
            <v>300170</v>
          </cell>
          <cell r="AE3968" t="str">
            <v>Specialty Contract</v>
          </cell>
          <cell r="AF3968" t="str">
            <v>Machinery &amp; Industrial</v>
          </cell>
        </row>
        <row r="3969">
          <cell r="T3969">
            <v>826509012</v>
          </cell>
          <cell r="U3969" t="str">
            <v>Nova Paving (Sask) Ltd.</v>
          </cell>
          <cell r="V3969">
            <v>183626</v>
          </cell>
          <cell r="W3969" t="str">
            <v>ARCP - Atlantic Road Construction &amp; Paving Limited</v>
          </cell>
          <cell r="X3969" t="str">
            <v>Existing Principal</v>
          </cell>
          <cell r="Y3969" t="str">
            <v>Score It</v>
          </cell>
          <cell r="Z3969" t="str">
            <v>REAL ESTATE INVESTMENT TRUSTS</v>
          </cell>
          <cell r="AA3969" t="str">
            <v>Canada</v>
          </cell>
          <cell r="AB3969" t="str">
            <v>CAN1036</v>
          </cell>
          <cell r="AC3969" t="str">
            <v>N21278</v>
          </cell>
          <cell r="AD3969">
            <v>300174</v>
          </cell>
          <cell r="AE3969" t="str">
            <v>Specialty Contract</v>
          </cell>
          <cell r="AF3969" t="str">
            <v>Real Estate &amp; REITs</v>
          </cell>
        </row>
        <row r="3970">
          <cell r="T3970">
            <v>836343312</v>
          </cell>
          <cell r="U3970" t="str">
            <v>Canam Group Inc.</v>
          </cell>
          <cell r="V3970">
            <v>181919</v>
          </cell>
          <cell r="W3970" t="str">
            <v>Canam Group Inc (Canadian Business)</v>
          </cell>
          <cell r="X3970" t="str">
            <v>Existing Principal</v>
          </cell>
          <cell r="Y3970" t="str">
            <v>Score It</v>
          </cell>
          <cell r="Z3970" t="str">
            <v>CONSTRUCTION MATERIALS</v>
          </cell>
          <cell r="AA3970" t="str">
            <v>Canada</v>
          </cell>
          <cell r="AB3970" t="str">
            <v>CAN1054</v>
          </cell>
          <cell r="AC3970" t="str">
            <v>None - Private</v>
          </cell>
          <cell r="AD3970">
            <v>76696</v>
          </cell>
          <cell r="AE3970" t="str">
            <v>Specialty Contract</v>
          </cell>
          <cell r="AF3970" t="str">
            <v>Building Materials</v>
          </cell>
        </row>
        <row r="3971">
          <cell r="T3971">
            <v>416494512</v>
          </cell>
          <cell r="U3971" t="str">
            <v>Walters Inc.</v>
          </cell>
          <cell r="V3971">
            <v>187366</v>
          </cell>
          <cell r="W3971" t="str">
            <v>Walters Inc.</v>
          </cell>
          <cell r="X3971" t="str">
            <v>Existing Principal</v>
          </cell>
          <cell r="Y3971" t="str">
            <v>Score It</v>
          </cell>
          <cell r="Z3971" t="str">
            <v>CONSTRUCTION</v>
          </cell>
          <cell r="AA3971" t="str">
            <v>Canada</v>
          </cell>
          <cell r="AB3971" t="str">
            <v>CAN1078</v>
          </cell>
          <cell r="AD3971">
            <v>300368</v>
          </cell>
          <cell r="AE3971" t="str">
            <v>Specialty Contract</v>
          </cell>
          <cell r="AF3971" t="str">
            <v>Steel &amp; Metals Manufacturing</v>
          </cell>
        </row>
        <row r="3972">
          <cell r="T3972">
            <v>236536812</v>
          </cell>
          <cell r="U3972" t="str">
            <v>Factor Gas Liquids Inc.</v>
          </cell>
          <cell r="V3972">
            <v>188939</v>
          </cell>
          <cell r="W3972" t="str">
            <v>Factor Gas Liquids Inc.</v>
          </cell>
          <cell r="X3972" t="str">
            <v>Existing Principal</v>
          </cell>
          <cell r="Y3972" t="str">
            <v>Score It</v>
          </cell>
          <cell r="Z3972" t="str">
            <v>BUSINESS SERVICES</v>
          </cell>
          <cell r="AA3972" t="str">
            <v>Canada</v>
          </cell>
          <cell r="AB3972" t="str">
            <v>CAN1079</v>
          </cell>
          <cell r="AC3972" t="str">
            <v>None - Private</v>
          </cell>
          <cell r="AD3972">
            <v>300369</v>
          </cell>
          <cell r="AE3972" t="str">
            <v>Specialty Commercial</v>
          </cell>
          <cell r="AF3972" t="str">
            <v>Business Services</v>
          </cell>
        </row>
        <row r="3973">
          <cell r="T3973">
            <v>536523512</v>
          </cell>
          <cell r="U3973" t="str">
            <v>Erie Architectural Products Inc.</v>
          </cell>
          <cell r="V3973">
            <v>188370</v>
          </cell>
          <cell r="W3973" t="str">
            <v>Erie Architectural Products Inc.</v>
          </cell>
          <cell r="X3973" t="str">
            <v>Existing Principal</v>
          </cell>
          <cell r="Y3973" t="str">
            <v>Score It</v>
          </cell>
          <cell r="Z3973" t="str">
            <v>CONSTRUCTION</v>
          </cell>
          <cell r="AA3973" t="str">
            <v>Canada</v>
          </cell>
          <cell r="AB3973" t="str">
            <v>CAN1081</v>
          </cell>
          <cell r="AC3973" t="str">
            <v>None - Private</v>
          </cell>
          <cell r="AD3973">
            <v>300371</v>
          </cell>
          <cell r="AE3973" t="str">
            <v>Specialty Contract</v>
          </cell>
          <cell r="AF3973" t="str">
            <v>Business_Products</v>
          </cell>
        </row>
        <row r="3974">
          <cell r="T3974">
            <v>869160632</v>
          </cell>
          <cell r="U3974" t="str">
            <v>Porter Airlines Inc.</v>
          </cell>
          <cell r="V3974">
            <v>191200</v>
          </cell>
          <cell r="W3974" t="str">
            <v>Porter Airlines Inc.</v>
          </cell>
          <cell r="X3974" t="str">
            <v>Existing Principal</v>
          </cell>
          <cell r="Y3974" t="str">
            <v>Score It</v>
          </cell>
          <cell r="Z3974" t="str">
            <v>AIR TRANSPORTATION</v>
          </cell>
          <cell r="AA3974" t="str">
            <v>Canada</v>
          </cell>
          <cell r="AB3974" t="str">
            <v>CAN1083</v>
          </cell>
          <cell r="AC3974" t="str">
            <v>None - Private</v>
          </cell>
          <cell r="AD3974">
            <v>300387</v>
          </cell>
          <cell r="AE3974" t="str">
            <v>Specialty Commercial</v>
          </cell>
          <cell r="AF3974" t="str">
            <v>Air Transport</v>
          </cell>
        </row>
        <row r="3975">
          <cell r="T3975">
            <v>506403312</v>
          </cell>
          <cell r="U3975" t="str">
            <v>Eiffage Travaux Publics</v>
          </cell>
          <cell r="V3975">
            <v>184017</v>
          </cell>
          <cell r="W3975" t="str">
            <v>Innovative Civil Constructors Inc.</v>
          </cell>
          <cell r="X3975" t="str">
            <v>Existing Principal</v>
          </cell>
          <cell r="Y3975" t="str">
            <v>Score It</v>
          </cell>
          <cell r="Z3975" t="str">
            <v>CONSTRUCTION</v>
          </cell>
          <cell r="AA3975" t="str">
            <v>Canada</v>
          </cell>
          <cell r="AB3975" t="str">
            <v>CAN1084</v>
          </cell>
          <cell r="AC3975" t="str">
            <v>None - Private</v>
          </cell>
          <cell r="AD3975">
            <v>300393</v>
          </cell>
          <cell r="AE3975" t="str">
            <v>Specialty Contract</v>
          </cell>
        </row>
        <row r="3976">
          <cell r="T3976">
            <v>316407212</v>
          </cell>
          <cell r="U3976" t="str">
            <v>Innovative Civil Constructors Inc.</v>
          </cell>
          <cell r="V3976">
            <v>184017</v>
          </cell>
          <cell r="W3976" t="str">
            <v>Innovative Civil Constructors Inc.</v>
          </cell>
          <cell r="X3976" t="str">
            <v>Existing Principal</v>
          </cell>
          <cell r="Y3976" t="str">
            <v>Score It</v>
          </cell>
          <cell r="Z3976" t="str">
            <v>Construction</v>
          </cell>
          <cell r="AA3976" t="str">
            <v>Canada</v>
          </cell>
          <cell r="AB3976" t="str">
            <v>CAN1084</v>
          </cell>
          <cell r="AC3976" t="str">
            <v>None - Private</v>
          </cell>
          <cell r="AD3976">
            <v>300393</v>
          </cell>
          <cell r="AE3976" t="str">
            <v>Specialty Contract</v>
          </cell>
          <cell r="AF3976" t="str">
            <v>Engineering &amp; Construction</v>
          </cell>
        </row>
        <row r="3977">
          <cell r="T3977">
            <v>109169432</v>
          </cell>
          <cell r="U3977" t="str">
            <v>Alltrade Industrial Contractors Inc.</v>
          </cell>
          <cell r="V3977">
            <v>191891</v>
          </cell>
          <cell r="W3977" t="str">
            <v>Alltrade Industrial Contractors Inc.</v>
          </cell>
          <cell r="X3977" t="str">
            <v>Existing Principal</v>
          </cell>
          <cell r="Y3977" t="str">
            <v>Score It</v>
          </cell>
          <cell r="Z3977" t="str">
            <v>CONSTRUCTION</v>
          </cell>
          <cell r="AA3977" t="str">
            <v>Canada</v>
          </cell>
          <cell r="AB3977" t="str">
            <v>CAN1085</v>
          </cell>
          <cell r="AD3977">
            <v>300421</v>
          </cell>
          <cell r="AE3977" t="str">
            <v>Core Contract</v>
          </cell>
          <cell r="AF3977" t="str">
            <v>Engineering &amp; Construction</v>
          </cell>
        </row>
        <row r="3978">
          <cell r="T3978">
            <v>239158132</v>
          </cell>
          <cell r="U3978" t="str">
            <v>Brookfield Residential US Corporation</v>
          </cell>
          <cell r="V3978">
            <v>181193</v>
          </cell>
          <cell r="W3978" t="str">
            <v>Brookfield Residential Properties Inc.</v>
          </cell>
          <cell r="X3978" t="str">
            <v>Existing Principal</v>
          </cell>
          <cell r="Y3978" t="str">
            <v>Score It</v>
          </cell>
          <cell r="Z3978" t="str">
            <v>CONSTRUCTION</v>
          </cell>
          <cell r="AA3978" t="str">
            <v>United States</v>
          </cell>
          <cell r="AB3978" t="str">
            <v>CAN1089</v>
          </cell>
          <cell r="AC3978" t="str">
            <v>C10411</v>
          </cell>
          <cell r="AD3978">
            <v>300425</v>
          </cell>
          <cell r="AE3978" t="str">
            <v>Specialty Contract</v>
          </cell>
          <cell r="AF3978" t="str">
            <v>Engineering &amp; Construction</v>
          </cell>
        </row>
        <row r="3979">
          <cell r="T3979">
            <v>476483512</v>
          </cell>
          <cell r="U3979" t="str">
            <v>Hoover Mechanical Plumbing &amp; Heating Ltd.</v>
          </cell>
          <cell r="V3979">
            <v>186749</v>
          </cell>
          <cell r="W3979" t="str">
            <v>Hoover Mechanical Plumbing &amp; Heathing Ltd.</v>
          </cell>
          <cell r="X3979" t="str">
            <v>Existing Principal</v>
          </cell>
          <cell r="Y3979" t="str">
            <v>Score It</v>
          </cell>
          <cell r="Z3979" t="str">
            <v>CONSTRUCTION</v>
          </cell>
          <cell r="AA3979" t="str">
            <v>Canada</v>
          </cell>
          <cell r="AB3979" t="str">
            <v>CAN1095</v>
          </cell>
          <cell r="AC3979" t="str">
            <v>None - Private</v>
          </cell>
          <cell r="AD3979">
            <v>300431</v>
          </cell>
          <cell r="AE3979" t="str">
            <v>Specialty Contract</v>
          </cell>
          <cell r="AF3979" t="str">
            <v>Engineering &amp; Construction</v>
          </cell>
        </row>
        <row r="3980">
          <cell r="T3980">
            <v>486461312</v>
          </cell>
          <cell r="U3980" t="str">
            <v>JV Driver Group of Companies</v>
          </cell>
          <cell r="V3980">
            <v>186194</v>
          </cell>
          <cell r="W3980" t="str">
            <v>JV Driver Group of Companies</v>
          </cell>
          <cell r="X3980" t="str">
            <v>Existing Principal</v>
          </cell>
          <cell r="Y3980" t="str">
            <v>Score It</v>
          </cell>
          <cell r="Z3980" t="str">
            <v>CONSTRUCTION</v>
          </cell>
          <cell r="AA3980" t="str">
            <v>Canada</v>
          </cell>
          <cell r="AB3980" t="str">
            <v>CAN1099</v>
          </cell>
          <cell r="AC3980" t="str">
            <v>None - Private</v>
          </cell>
          <cell r="AD3980">
            <v>186194</v>
          </cell>
          <cell r="AE3980" t="str">
            <v>Specialty Contract</v>
          </cell>
          <cell r="AF3980" t="str">
            <v>Engineering &amp; Construction</v>
          </cell>
        </row>
        <row r="3981">
          <cell r="T3981">
            <v>316521412</v>
          </cell>
          <cell r="U3981" t="str">
            <v>Professional Excavators Ltd.</v>
          </cell>
          <cell r="V3981">
            <v>188333</v>
          </cell>
          <cell r="W3981" t="str">
            <v>Professional Excavators &amp; Construction Inc..</v>
          </cell>
          <cell r="X3981" t="str">
            <v>Existing Principal</v>
          </cell>
          <cell r="Y3981" t="str">
            <v>Score It</v>
          </cell>
          <cell r="Z3981" t="str">
            <v>CONSTRUCTION</v>
          </cell>
          <cell r="AA3981" t="str">
            <v>Canada</v>
          </cell>
          <cell r="AB3981" t="str">
            <v>CAN1108</v>
          </cell>
          <cell r="AC3981" t="str">
            <v>None - Private</v>
          </cell>
          <cell r="AD3981">
            <v>300444</v>
          </cell>
          <cell r="AE3981" t="str">
            <v>Specialty Contract</v>
          </cell>
          <cell r="AF3981" t="str">
            <v>Engineering &amp; Construction</v>
          </cell>
        </row>
        <row r="3982">
          <cell r="T3982">
            <v>369254832</v>
          </cell>
          <cell r="U3982" t="str">
            <v>Park Derochie Inc.</v>
          </cell>
          <cell r="V3982">
            <v>195217</v>
          </cell>
          <cell r="W3982" t="str">
            <v>Park Derochie Inc.</v>
          </cell>
          <cell r="X3982" t="str">
            <v>Existing Principal</v>
          </cell>
          <cell r="Y3982" t="str">
            <v>Score It</v>
          </cell>
          <cell r="Z3982" t="str">
            <v>CONSTRUCTION</v>
          </cell>
          <cell r="AA3982" t="str">
            <v>Canada</v>
          </cell>
          <cell r="AB3982" t="str">
            <v>CAN1130</v>
          </cell>
          <cell r="AC3982" t="str">
            <v>None - Private</v>
          </cell>
          <cell r="AD3982">
            <v>300502</v>
          </cell>
          <cell r="AE3982" t="str">
            <v>Specialty Contract</v>
          </cell>
          <cell r="AF3982" t="str">
            <v>Engineering &amp; Construction</v>
          </cell>
        </row>
        <row r="3983">
          <cell r="T3983">
            <v>269281932</v>
          </cell>
          <cell r="U3983" t="str">
            <v>Amenagement Cote Jardin Inc.</v>
          </cell>
          <cell r="V3983">
            <v>196637</v>
          </cell>
          <cell r="W3983" t="str">
            <v>ACJ</v>
          </cell>
          <cell r="X3983" t="str">
            <v>Existing Principal</v>
          </cell>
          <cell r="Y3983" t="str">
            <v>Score It</v>
          </cell>
          <cell r="Z3983" t="str">
            <v>CONSTRUCTION</v>
          </cell>
          <cell r="AA3983" t="str">
            <v>Canada</v>
          </cell>
          <cell r="AB3983" t="str">
            <v>CAN1131</v>
          </cell>
          <cell r="AD3983">
            <v>300503</v>
          </cell>
          <cell r="AE3983" t="str">
            <v>Specialty Contract</v>
          </cell>
          <cell r="AF3983" t="str">
            <v>Engineering &amp; Construction</v>
          </cell>
        </row>
        <row r="3984">
          <cell r="T3984">
            <v>549267732</v>
          </cell>
          <cell r="U3984" t="str">
            <v>Ecosystem Energy Services Inc.</v>
          </cell>
          <cell r="V3984">
            <v>195984</v>
          </cell>
          <cell r="W3984" t="str">
            <v>Ecosystem Energy Services Inc.</v>
          </cell>
          <cell r="X3984" t="str">
            <v>Existing Principal</v>
          </cell>
          <cell r="Y3984" t="str">
            <v>Score It</v>
          </cell>
          <cell r="Z3984" t="str">
            <v>CONSTRUCTION</v>
          </cell>
          <cell r="AA3984" t="str">
            <v>Canada</v>
          </cell>
          <cell r="AB3984" t="str">
            <v>CAN1132</v>
          </cell>
          <cell r="AD3984">
            <v>300504</v>
          </cell>
          <cell r="AE3984" t="str">
            <v>Specialty Contract</v>
          </cell>
          <cell r="AF3984" t="str">
            <v>Engineering &amp; Construction</v>
          </cell>
        </row>
        <row r="3985">
          <cell r="T3985">
            <v>679277732</v>
          </cell>
          <cell r="U3985" t="str">
            <v>Ecosystem Energy Services USA Inc.</v>
          </cell>
          <cell r="V3985">
            <v>195984</v>
          </cell>
          <cell r="W3985" t="str">
            <v>Ecosystem Energy Services Inc.</v>
          </cell>
          <cell r="X3985" t="str">
            <v>Existing Principal</v>
          </cell>
          <cell r="Y3985" t="str">
            <v>Score It</v>
          </cell>
          <cell r="Z3985" t="str">
            <v>CONSTRUCTION</v>
          </cell>
          <cell r="AA3985" t="str">
            <v>Canada</v>
          </cell>
          <cell r="AB3985" t="str">
            <v>CAN1132</v>
          </cell>
          <cell r="AD3985">
            <v>300504</v>
          </cell>
          <cell r="AE3985" t="str">
            <v>Specialty Contract</v>
          </cell>
          <cell r="AF3985" t="str">
            <v>Engineering &amp; Construction</v>
          </cell>
        </row>
        <row r="3986">
          <cell r="T3986">
            <v>249274132</v>
          </cell>
          <cell r="U3986" t="str">
            <v>Abilis Solutions Inc.</v>
          </cell>
          <cell r="V3986">
            <v>196281</v>
          </cell>
          <cell r="W3986" t="str">
            <v>Abilis</v>
          </cell>
          <cell r="X3986" t="str">
            <v>Existing Principal</v>
          </cell>
          <cell r="Y3986" t="str">
            <v>Score It</v>
          </cell>
          <cell r="Z3986" t="str">
            <v>COMPUTER SOFTWARE</v>
          </cell>
          <cell r="AA3986" t="str">
            <v>Canada</v>
          </cell>
          <cell r="AB3986" t="str">
            <v>CAN1133</v>
          </cell>
          <cell r="AC3986" t="str">
            <v>None - Private</v>
          </cell>
          <cell r="AD3986">
            <v>300505</v>
          </cell>
          <cell r="AE3986" t="str">
            <v>Specialty Contract</v>
          </cell>
          <cell r="AF3986" t="str">
            <v>Computer Hardware, Software</v>
          </cell>
        </row>
        <row r="3987">
          <cell r="T3987">
            <v>299243032</v>
          </cell>
          <cell r="U3987" t="str">
            <v>L. Fournier et Fils Inc</v>
          </cell>
          <cell r="V3987">
            <v>194756</v>
          </cell>
          <cell r="W3987" t="str">
            <v>L. Fournier et Fils Inc</v>
          </cell>
          <cell r="X3987" t="str">
            <v>Existing Principal</v>
          </cell>
          <cell r="Y3987" t="str">
            <v>Score It</v>
          </cell>
          <cell r="Z3987" t="str">
            <v>MINING</v>
          </cell>
          <cell r="AA3987" t="str">
            <v>Canada</v>
          </cell>
          <cell r="AB3987" t="str">
            <v>CAN1134</v>
          </cell>
          <cell r="AC3987" t="str">
            <v>None - Private</v>
          </cell>
          <cell r="AD3987">
            <v>300506</v>
          </cell>
          <cell r="AE3987" t="str">
            <v>Specialty Contract</v>
          </cell>
          <cell r="AF3987" t="str">
            <v>Metals &amp; Mining Industry</v>
          </cell>
        </row>
        <row r="3988">
          <cell r="T3988">
            <v>281870742</v>
          </cell>
          <cell r="U3988" t="str">
            <v>Polycor Holding Inc.</v>
          </cell>
          <cell r="V3988">
            <v>196258</v>
          </cell>
          <cell r="W3988" t="str">
            <v>Polycor Holding Inc</v>
          </cell>
          <cell r="X3988" t="str">
            <v>Existing Principal</v>
          </cell>
          <cell r="Y3988" t="str">
            <v>Score It</v>
          </cell>
          <cell r="Z3988" t="str">
            <v>CONSTRUCTION</v>
          </cell>
          <cell r="AA3988" t="str">
            <v>United States</v>
          </cell>
          <cell r="AB3988" t="str">
            <v>CAN1142</v>
          </cell>
          <cell r="AC3988" t="str">
            <v>None - Private</v>
          </cell>
          <cell r="AD3988">
            <v>300538</v>
          </cell>
          <cell r="AE3988" t="str">
            <v>Specialty Contract</v>
          </cell>
          <cell r="AF3988" t="str">
            <v>Engineering &amp; Construction</v>
          </cell>
        </row>
        <row r="3989">
          <cell r="T3989">
            <v>209275832</v>
          </cell>
          <cell r="U3989" t="str">
            <v>Polycor Inc</v>
          </cell>
          <cell r="V3989">
            <v>196258</v>
          </cell>
          <cell r="W3989" t="str">
            <v>Polycor Holding Inc</v>
          </cell>
          <cell r="X3989" t="str">
            <v>Existing Principal</v>
          </cell>
          <cell r="Y3989" t="str">
            <v>Score It</v>
          </cell>
          <cell r="Z3989" t="str">
            <v>CONSTRUCTION</v>
          </cell>
          <cell r="AA3989" t="str">
            <v>United States</v>
          </cell>
          <cell r="AB3989" t="str">
            <v>CAN1142</v>
          </cell>
          <cell r="AC3989" t="str">
            <v>None - Private</v>
          </cell>
          <cell r="AD3989">
            <v>300538</v>
          </cell>
          <cell r="AE3989" t="str">
            <v>Specialty Contract</v>
          </cell>
          <cell r="AF3989" t="str">
            <v>Engineering &amp; Construction</v>
          </cell>
        </row>
        <row r="3990">
          <cell r="T3990">
            <v>921962542</v>
          </cell>
          <cell r="U3990" t="str">
            <v>Polycor Holdings ULC</v>
          </cell>
          <cell r="V3990">
            <v>196258</v>
          </cell>
          <cell r="W3990" t="str">
            <v>Polycor Holding Inc</v>
          </cell>
          <cell r="X3990" t="str">
            <v>Existing Principal</v>
          </cell>
          <cell r="Y3990" t="str">
            <v>Score It</v>
          </cell>
          <cell r="Z3990" t="str">
            <v>CONSTRUCTION</v>
          </cell>
          <cell r="AA3990" t="str">
            <v>United States</v>
          </cell>
          <cell r="AB3990" t="str">
            <v>CAN1142</v>
          </cell>
          <cell r="AC3990" t="str">
            <v>None - Private</v>
          </cell>
          <cell r="AD3990">
            <v>300538</v>
          </cell>
          <cell r="AE3990" t="str">
            <v>Specialty Contract</v>
          </cell>
          <cell r="AF3990" t="str">
            <v>Engineering &amp; Construction</v>
          </cell>
        </row>
        <row r="3991">
          <cell r="T3991">
            <v>156417112</v>
          </cell>
          <cell r="U3991" t="str">
            <v>Anaergia Inc.</v>
          </cell>
          <cell r="V3991">
            <v>184459</v>
          </cell>
          <cell r="W3991" t="str">
            <v>Anaergia Inc.</v>
          </cell>
          <cell r="X3991" t="str">
            <v>Existing Principal</v>
          </cell>
          <cell r="Y3991" t="str">
            <v>Score It</v>
          </cell>
          <cell r="Z3991" t="str">
            <v>UTILITIES NEC</v>
          </cell>
          <cell r="AA3991" t="str">
            <v>Canada</v>
          </cell>
          <cell r="AB3991" t="str">
            <v>CAN1145</v>
          </cell>
          <cell r="AD3991">
            <v>300581</v>
          </cell>
          <cell r="AE3991" t="str">
            <v>Specialty Contract</v>
          </cell>
          <cell r="AF3991" t="str">
            <v>Business Services</v>
          </cell>
        </row>
        <row r="3992">
          <cell r="T3992">
            <v>499229632</v>
          </cell>
          <cell r="U3992" t="str">
            <v>Tri-Krete Limited</v>
          </cell>
          <cell r="V3992">
            <v>194215</v>
          </cell>
          <cell r="W3992" t="str">
            <v>Tri-Krete Limited</v>
          </cell>
          <cell r="X3992" t="str">
            <v>Existing Principal</v>
          </cell>
          <cell r="Y3992" t="str">
            <v>Score It</v>
          </cell>
          <cell r="Z3992" t="str">
            <v>CONSTRUCTION</v>
          </cell>
          <cell r="AA3992" t="str">
            <v>Canada</v>
          </cell>
          <cell r="AB3992" t="str">
            <v>CAN1151</v>
          </cell>
          <cell r="AC3992" t="str">
            <v>None - Private</v>
          </cell>
          <cell r="AD3992">
            <v>300585</v>
          </cell>
          <cell r="AE3992" t="str">
            <v>Specialty Contract</v>
          </cell>
          <cell r="AF3992" t="str">
            <v>Engineering &amp; Construction</v>
          </cell>
        </row>
        <row r="3993">
          <cell r="T3993">
            <v>331693342</v>
          </cell>
          <cell r="U3993" t="str">
            <v>Trade-Mark Industrial Inc.</v>
          </cell>
          <cell r="V3993">
            <v>198549</v>
          </cell>
          <cell r="W3993" t="str">
            <v>Trade-Mark Industrial Inc.</v>
          </cell>
          <cell r="X3993" t="str">
            <v>Existing Principal</v>
          </cell>
          <cell r="Y3993" t="str">
            <v>Score It</v>
          </cell>
          <cell r="Z3993" t="str">
            <v>CONSTRUCTION</v>
          </cell>
          <cell r="AA3993" t="str">
            <v>Canada</v>
          </cell>
          <cell r="AB3993" t="str">
            <v>CAN1153</v>
          </cell>
          <cell r="AD3993">
            <v>300587</v>
          </cell>
          <cell r="AE3993" t="str">
            <v>Specialty Contract</v>
          </cell>
          <cell r="AF3993" t="str">
            <v>Engineering &amp; Construction</v>
          </cell>
        </row>
        <row r="3994">
          <cell r="T3994">
            <v>511714942</v>
          </cell>
          <cell r="U3994" t="str">
            <v>Ascenseurs Maxi Inc.</v>
          </cell>
          <cell r="V3994">
            <v>199193</v>
          </cell>
          <cell r="W3994" t="str">
            <v>Ascenseurs Maxi Inc.</v>
          </cell>
          <cell r="X3994" t="str">
            <v>Existing Principal</v>
          </cell>
          <cell r="Y3994" t="str">
            <v>Score It</v>
          </cell>
          <cell r="Z3994" t="str">
            <v>MACHINERY &amp; EQUIPMENT</v>
          </cell>
          <cell r="AA3994" t="str">
            <v>Canada</v>
          </cell>
          <cell r="AB3994" t="str">
            <v>CAN1154</v>
          </cell>
          <cell r="AC3994" t="str">
            <v>None - Private</v>
          </cell>
          <cell r="AD3994">
            <v>300588</v>
          </cell>
          <cell r="AE3994" t="str">
            <v>Specialty Contract</v>
          </cell>
          <cell r="AF3994" t="str">
            <v>Machinery &amp; Industrial</v>
          </cell>
        </row>
        <row r="3995">
          <cell r="T3995">
            <v>41742242</v>
          </cell>
          <cell r="U3995" t="str">
            <v>Bruneau  lectrique Inc.</v>
          </cell>
          <cell r="V3995">
            <v>199568</v>
          </cell>
          <cell r="W3995" t="str">
            <v>Bruneau  lectrique Inc.</v>
          </cell>
          <cell r="X3995" t="str">
            <v>Existing Principal</v>
          </cell>
          <cell r="Y3995" t="str">
            <v>Score It</v>
          </cell>
          <cell r="Z3995" t="str">
            <v>BUSINESS SERVICES</v>
          </cell>
          <cell r="AA3995" t="str">
            <v>Canada</v>
          </cell>
          <cell r="AB3995" t="str">
            <v>CAN1155</v>
          </cell>
          <cell r="AD3995">
            <v>300589</v>
          </cell>
          <cell r="AE3995" t="str">
            <v>Specialty Contract</v>
          </cell>
          <cell r="AF3995" t="str">
            <v>Business Services</v>
          </cell>
        </row>
        <row r="3996">
          <cell r="T3996">
            <v>361718942</v>
          </cell>
          <cell r="U3996" t="str">
            <v>Mecan-Hydro Inc.</v>
          </cell>
          <cell r="V3996">
            <v>199107</v>
          </cell>
          <cell r="W3996" t="str">
            <v>Mecan-Hydro Inc</v>
          </cell>
          <cell r="X3996" t="str">
            <v>Existing Principal</v>
          </cell>
          <cell r="Y3996" t="str">
            <v>Score It</v>
          </cell>
          <cell r="Z3996" t="str">
            <v>MACHINERY &amp; EQUIPMENT</v>
          </cell>
          <cell r="AA3996" t="str">
            <v>Canada</v>
          </cell>
          <cell r="AB3996" t="str">
            <v>CAN1156</v>
          </cell>
          <cell r="AC3996" t="str">
            <v>None - Private</v>
          </cell>
          <cell r="AD3996">
            <v>300590</v>
          </cell>
          <cell r="AE3996" t="str">
            <v>Specialty Contract</v>
          </cell>
          <cell r="AF3996" t="str">
            <v>Machinery &amp; Industrial</v>
          </cell>
        </row>
        <row r="3997">
          <cell r="T3997">
            <v>531784142</v>
          </cell>
          <cell r="U3997" t="str">
            <v>CUSTOM METAL CONTRACTING LTD.</v>
          </cell>
          <cell r="V3997">
            <v>200926</v>
          </cell>
          <cell r="W3997" t="str">
            <v>CUSTOM METAL CONTRACTING LTD.</v>
          </cell>
          <cell r="X3997" t="str">
            <v>Existing Principal</v>
          </cell>
          <cell r="Y3997" t="str">
            <v>Score It</v>
          </cell>
          <cell r="Z3997" t="str">
            <v>CONSTRUCTION</v>
          </cell>
          <cell r="AA3997" t="str">
            <v>Canada</v>
          </cell>
          <cell r="AB3997" t="str">
            <v>CAN1159</v>
          </cell>
          <cell r="AC3997" t="str">
            <v>None - Private</v>
          </cell>
          <cell r="AD3997">
            <v>301013</v>
          </cell>
          <cell r="AE3997" t="str">
            <v>Specialty Contract</v>
          </cell>
          <cell r="AF3997" t="str">
            <v>Engineering &amp; Construction</v>
          </cell>
        </row>
        <row r="3998">
          <cell r="T3998">
            <v>21714142</v>
          </cell>
          <cell r="U3998" t="str">
            <v>Safeguard US Inc.</v>
          </cell>
          <cell r="V3998">
            <v>198917</v>
          </cell>
          <cell r="W3998" t="str">
            <v>Safeguard Safety Inc.</v>
          </cell>
          <cell r="X3998" t="str">
            <v>Existing Principal</v>
          </cell>
          <cell r="Y3998" t="str">
            <v>Score It</v>
          </cell>
          <cell r="Z3998" t="str">
            <v>CONSTRUCTION</v>
          </cell>
          <cell r="AA3998" t="str">
            <v>Canada</v>
          </cell>
          <cell r="AB3998" t="str">
            <v>CAN1163</v>
          </cell>
          <cell r="AC3998" t="str">
            <v>None - Private</v>
          </cell>
          <cell r="AD3998">
            <v>301017</v>
          </cell>
          <cell r="AE3998" t="str">
            <v>Specialty Contract</v>
          </cell>
          <cell r="AF3998" t="str">
            <v>Engineering &amp; Construction</v>
          </cell>
        </row>
        <row r="3999">
          <cell r="T3999">
            <v>191844842</v>
          </cell>
          <cell r="U3999" t="str">
            <v>Ma onnerie Dynamique Lt e</v>
          </cell>
          <cell r="V3999">
            <v>201730</v>
          </cell>
          <cell r="W3999" t="str">
            <v>Ma onnerie Dynamique Lt e</v>
          </cell>
          <cell r="X3999" t="str">
            <v>Existing Principal</v>
          </cell>
          <cell r="Y3999" t="str">
            <v>Score It</v>
          </cell>
          <cell r="Z3999" t="str">
            <v>CONSTRUCTION</v>
          </cell>
          <cell r="AA3999" t="str">
            <v>Canada</v>
          </cell>
          <cell r="AB3999" t="str">
            <v>CAN1169</v>
          </cell>
          <cell r="AC3999" t="str">
            <v>None - Private</v>
          </cell>
          <cell r="AD3999">
            <v>301022</v>
          </cell>
          <cell r="AE3999" t="str">
            <v>Specialty Contract</v>
          </cell>
          <cell r="AF3999" t="str">
            <v>Engineering &amp; Construction</v>
          </cell>
        </row>
        <row r="4000">
          <cell r="T4000">
            <v>21905442</v>
          </cell>
          <cell r="U4000" t="str">
            <v>Heartland Sulphur LP</v>
          </cell>
          <cell r="V4000">
            <v>203094</v>
          </cell>
          <cell r="W4000" t="str">
            <v>Heartland Sulphur LP</v>
          </cell>
          <cell r="X4000" t="str">
            <v>Existing Principal</v>
          </cell>
          <cell r="Y4000" t="str">
            <v>Score It</v>
          </cell>
          <cell r="Z4000" t="str">
            <v>BUSINESS SERVICES</v>
          </cell>
          <cell r="AA4000" t="str">
            <v>Canada</v>
          </cell>
          <cell r="AB4000" t="str">
            <v>CAN1173</v>
          </cell>
          <cell r="AC4000" t="str">
            <v>None - Private</v>
          </cell>
          <cell r="AD4000">
            <v>301103</v>
          </cell>
          <cell r="AE4000" t="str">
            <v>Specialty Contract</v>
          </cell>
          <cell r="AF4000" t="str">
            <v>Business Services</v>
          </cell>
        </row>
        <row r="4001">
          <cell r="T4001">
            <v>851663642</v>
          </cell>
          <cell r="U4001" t="str">
            <v>International Cooling Tower</v>
          </cell>
          <cell r="V4001">
            <v>197515</v>
          </cell>
          <cell r="W4001" t="str">
            <v>International Cooling Tower</v>
          </cell>
          <cell r="X4001" t="str">
            <v>Existing Principal</v>
          </cell>
          <cell r="Y4001" t="str">
            <v>Score It</v>
          </cell>
          <cell r="Z4001" t="str">
            <v>MACHINERY &amp; EQUIPMENT</v>
          </cell>
          <cell r="AA4001" t="str">
            <v>Canada</v>
          </cell>
          <cell r="AB4001" t="str">
            <v>CAN1178</v>
          </cell>
          <cell r="AC4001" t="str">
            <v>None - Private</v>
          </cell>
          <cell r="AD4001">
            <v>301163</v>
          </cell>
          <cell r="AE4001" t="str">
            <v>Specialty Contract</v>
          </cell>
          <cell r="AF4001" t="str">
            <v>Machinery &amp; Industrial</v>
          </cell>
        </row>
        <row r="4002">
          <cell r="T4002">
            <v>621778842</v>
          </cell>
          <cell r="U4002" t="str">
            <v>Minty's Moving Ltd.</v>
          </cell>
          <cell r="V4002">
            <v>201027</v>
          </cell>
          <cell r="W4002" t="str">
            <v>Minty's Moving Ltd.</v>
          </cell>
          <cell r="X4002" t="str">
            <v>Existing Principal</v>
          </cell>
          <cell r="Y4002" t="str">
            <v>Score It</v>
          </cell>
          <cell r="Z4002" t="str">
            <v>CONSTRUCTION</v>
          </cell>
          <cell r="AA4002" t="str">
            <v>Canada</v>
          </cell>
          <cell r="AB4002" t="str">
            <v>CAN1189</v>
          </cell>
          <cell r="AC4002" t="str">
            <v>None - Private</v>
          </cell>
          <cell r="AD4002">
            <v>301272</v>
          </cell>
          <cell r="AE4002" t="str">
            <v>Specialty Contract</v>
          </cell>
          <cell r="AF4002" t="str">
            <v>Engineering &amp; Construction</v>
          </cell>
        </row>
        <row r="4003">
          <cell r="T4003">
            <v>291821642</v>
          </cell>
          <cell r="U4003" t="str">
            <v>Mixcor</v>
          </cell>
          <cell r="V4003">
            <v>201214</v>
          </cell>
          <cell r="W4003" t="str">
            <v>Mixcor</v>
          </cell>
          <cell r="X4003" t="str">
            <v>Existing Principal</v>
          </cell>
          <cell r="Y4003" t="str">
            <v>Score It</v>
          </cell>
          <cell r="Z4003" t="str">
            <v>BUSINESS PRODUCTS WHSL</v>
          </cell>
          <cell r="AA4003" t="str">
            <v>Canada</v>
          </cell>
          <cell r="AB4003" t="str">
            <v>CAN1190</v>
          </cell>
          <cell r="AD4003">
            <v>301273</v>
          </cell>
          <cell r="AE4003" t="str">
            <v>Specialty Contract</v>
          </cell>
          <cell r="AF4003" t="str">
            <v>Machinery &amp; Industrial</v>
          </cell>
        </row>
        <row r="4004">
          <cell r="T4004">
            <v>652062342</v>
          </cell>
          <cell r="U4004" t="str">
            <v>Steel Reef Infrastructure Inc.</v>
          </cell>
          <cell r="V4004">
            <v>207911</v>
          </cell>
          <cell r="W4004" t="str">
            <v>Steel Reef Infrastructure Inc.</v>
          </cell>
          <cell r="X4004" t="str">
            <v>Existing Principal</v>
          </cell>
          <cell r="Y4004" t="str">
            <v>Score It</v>
          </cell>
          <cell r="Z4004" t="str">
            <v>CONSTRUCTION</v>
          </cell>
          <cell r="AA4004" t="str">
            <v>Canada</v>
          </cell>
          <cell r="AB4004" t="str">
            <v>CAN1218</v>
          </cell>
          <cell r="AC4004" t="str">
            <v>None - Private</v>
          </cell>
          <cell r="AD4004">
            <v>301539</v>
          </cell>
          <cell r="AE4004" t="str">
            <v>Core Commercial</v>
          </cell>
          <cell r="AF4004" t="str">
            <v>Engineering &amp; Construction</v>
          </cell>
        </row>
        <row r="4005">
          <cell r="T4005">
            <v>9260232</v>
          </cell>
          <cell r="U4005" t="str">
            <v>BAM Nuttall Ltd &amp; Kier Construction Ltd JV</v>
          </cell>
          <cell r="V4005">
            <v>195404</v>
          </cell>
          <cell r="W4005" t="str">
            <v>Koninklijke BAM Groep NV</v>
          </cell>
          <cell r="X4005" t="str">
            <v>Existing Principal</v>
          </cell>
          <cell r="Y4005" t="str">
            <v>Score It</v>
          </cell>
          <cell r="Z4005" t="str">
            <v>CONSTRUCTION</v>
          </cell>
          <cell r="AA4005" t="str">
            <v>United Kingdom</v>
          </cell>
          <cell r="AB4005" t="str">
            <v>EU1010</v>
          </cell>
          <cell r="AC4005" t="str">
            <v>G12090</v>
          </cell>
          <cell r="AD4005">
            <v>300010</v>
          </cell>
          <cell r="AE4005" t="str">
            <v>Specialty Contract</v>
          </cell>
          <cell r="AF4005" t="str">
            <v>Engineering &amp; Construction</v>
          </cell>
        </row>
        <row r="4006">
          <cell r="T4006">
            <v>49264632</v>
          </cell>
          <cell r="U4006" t="str">
            <v>Black &amp; Veatch Corporation</v>
          </cell>
          <cell r="V4006">
            <v>195416</v>
          </cell>
          <cell r="W4006" t="str">
            <v>Black &amp; Veatch Corporation</v>
          </cell>
          <cell r="X4006" t="str">
            <v>Existing Principal</v>
          </cell>
          <cell r="Y4006" t="str">
            <v>Score It</v>
          </cell>
          <cell r="Z4006" t="str">
            <v>BUSINESS SERVICES</v>
          </cell>
          <cell r="AA4006" t="str">
            <v>United States</v>
          </cell>
          <cell r="AB4006" t="str">
            <v>EU1012</v>
          </cell>
          <cell r="AC4006" t="str">
            <v>None - Private</v>
          </cell>
          <cell r="AD4006">
            <v>300012</v>
          </cell>
          <cell r="AE4006" t="str">
            <v>Specialty Contract</v>
          </cell>
          <cell r="AF4006" t="str">
            <v>Business Services</v>
          </cell>
        </row>
        <row r="4007">
          <cell r="T4007">
            <v>9258832</v>
          </cell>
          <cell r="U4007" t="str">
            <v>Bowmer &amp; Kirkland Ltd</v>
          </cell>
          <cell r="V4007">
            <v>195402</v>
          </cell>
          <cell r="W4007" t="str">
            <v>Bowmer &amp; Kirkland Ltd</v>
          </cell>
          <cell r="X4007" t="str">
            <v>Existing Principal</v>
          </cell>
          <cell r="Y4007" t="str">
            <v>Score It</v>
          </cell>
          <cell r="Z4007" t="str">
            <v>CONSTRUCTION</v>
          </cell>
          <cell r="AA4007" t="str">
            <v>United Kingdom</v>
          </cell>
          <cell r="AB4007" t="str">
            <v>EU1014</v>
          </cell>
          <cell r="AC4007" t="str">
            <v>None - Private</v>
          </cell>
          <cell r="AD4007">
            <v>300014</v>
          </cell>
          <cell r="AE4007" t="str">
            <v>Specialty Contract</v>
          </cell>
          <cell r="AF4007" t="str">
            <v>Engineering &amp; Construction</v>
          </cell>
        </row>
        <row r="4008">
          <cell r="T4008">
            <v>49287732</v>
          </cell>
          <cell r="U4008" t="str">
            <v>Interserve plc</v>
          </cell>
          <cell r="V4008">
            <v>195681</v>
          </cell>
          <cell r="W4008" t="str">
            <v>Interserve plc</v>
          </cell>
          <cell r="X4008" t="str">
            <v>Existing Principal</v>
          </cell>
          <cell r="Y4008" t="str">
            <v>Score It</v>
          </cell>
          <cell r="Z4008" t="str">
            <v>CONSTRUCTION</v>
          </cell>
          <cell r="AA4008" t="str">
            <v>United Kingdom</v>
          </cell>
          <cell r="AB4008" t="str">
            <v>EU1049</v>
          </cell>
          <cell r="AC4008" t="str">
            <v>G14800</v>
          </cell>
          <cell r="AD4008">
            <v>300049</v>
          </cell>
          <cell r="AE4008" t="str">
            <v>Specialty Contract</v>
          </cell>
          <cell r="AF4008" t="str">
            <v>Engineering &amp; Construction</v>
          </cell>
        </row>
        <row r="4009">
          <cell r="T4009">
            <v>139277332</v>
          </cell>
          <cell r="U4009" t="str">
            <v>ISG plc</v>
          </cell>
          <cell r="V4009">
            <v>195549</v>
          </cell>
          <cell r="W4009" t="str">
            <v>ISG plc</v>
          </cell>
          <cell r="X4009" t="str">
            <v>Existing Principal</v>
          </cell>
          <cell r="Y4009" t="str">
            <v>Score It</v>
          </cell>
          <cell r="Z4009" t="str">
            <v>BUSINESS SERVICES</v>
          </cell>
          <cell r="AA4009" t="str">
            <v>United Kingdom</v>
          </cell>
          <cell r="AB4009" t="str">
            <v>EU1050</v>
          </cell>
          <cell r="AC4009" t="str">
            <v>W21010</v>
          </cell>
          <cell r="AD4009">
            <v>300050</v>
          </cell>
          <cell r="AE4009" t="str">
            <v>Specialty Contract</v>
          </cell>
          <cell r="AF4009" t="str">
            <v>Engineering &amp; Construction</v>
          </cell>
        </row>
        <row r="4010">
          <cell r="T4010">
            <v>59262032</v>
          </cell>
          <cell r="U4010" t="str">
            <v>John Sisk &amp; Son Ltd</v>
          </cell>
          <cell r="V4010">
            <v>195418</v>
          </cell>
          <cell r="W4010" t="str">
            <v>John Sisk &amp; Son (Holdings) Ltd</v>
          </cell>
          <cell r="X4010" t="str">
            <v>Existing Principal</v>
          </cell>
          <cell r="Y4010" t="str">
            <v>Score It</v>
          </cell>
          <cell r="Z4010" t="str">
            <v>CONSTRUCTION</v>
          </cell>
          <cell r="AA4010" t="str">
            <v>United Kingdom</v>
          </cell>
          <cell r="AB4010" t="str">
            <v>EU1052</v>
          </cell>
          <cell r="AC4010" t="str">
            <v>None - Private</v>
          </cell>
          <cell r="AD4010">
            <v>300052</v>
          </cell>
          <cell r="AE4010" t="str">
            <v>Specialty Contract</v>
          </cell>
          <cell r="AF4010" t="str">
            <v>Engineering &amp; Construction</v>
          </cell>
        </row>
        <row r="4011">
          <cell r="T4011">
            <v>59263632</v>
          </cell>
          <cell r="U4011" t="str">
            <v>Keepmoat Limited</v>
          </cell>
          <cell r="V4011">
            <v>195419</v>
          </cell>
          <cell r="W4011" t="str">
            <v>Keepmoat Ltd</v>
          </cell>
          <cell r="X4011" t="str">
            <v>Existing Principal</v>
          </cell>
          <cell r="Y4011" t="str">
            <v>Score It</v>
          </cell>
          <cell r="Z4011" t="str">
            <v>CONSTRUCTION</v>
          </cell>
          <cell r="AA4011" t="str">
            <v>United Kingdom</v>
          </cell>
          <cell r="AB4011" t="str">
            <v>EU1053</v>
          </cell>
          <cell r="AC4011" t="str">
            <v>None - Private</v>
          </cell>
          <cell r="AD4011">
            <v>300053</v>
          </cell>
          <cell r="AE4011" t="str">
            <v>Specialty Contract</v>
          </cell>
        </row>
        <row r="4012">
          <cell r="T4012">
            <v>829263032</v>
          </cell>
          <cell r="U4012" t="str">
            <v>Laing O'Rourke Construction South Ltd</v>
          </cell>
          <cell r="V4012">
            <v>195713</v>
          </cell>
          <cell r="W4012" t="str">
            <v>Laing O'Rourke</v>
          </cell>
          <cell r="X4012" t="str">
            <v>Existing Principal</v>
          </cell>
          <cell r="Y4012" t="str">
            <v>Score It</v>
          </cell>
          <cell r="Z4012" t="str">
            <v>CONSTRUCTION</v>
          </cell>
          <cell r="AA4012" t="str">
            <v>United Kingdom</v>
          </cell>
          <cell r="AB4012" t="str">
            <v>EU1056</v>
          </cell>
          <cell r="AC4012" t="str">
            <v>None - Private</v>
          </cell>
          <cell r="AD4012">
            <v>54964</v>
          </cell>
          <cell r="AE4012" t="str">
            <v>Specialty Contract</v>
          </cell>
          <cell r="AF4012" t="str">
            <v>Engineering &amp; Construction</v>
          </cell>
        </row>
        <row r="4013">
          <cell r="T4013">
            <v>9258432</v>
          </cell>
          <cell r="U4013" t="str">
            <v>Mace Ltd</v>
          </cell>
          <cell r="V4013">
            <v>195401</v>
          </cell>
          <cell r="W4013" t="str">
            <v>Mace Group Limited</v>
          </cell>
          <cell r="X4013" t="str">
            <v>Existing Principal</v>
          </cell>
          <cell r="Y4013" t="str">
            <v>Score It</v>
          </cell>
          <cell r="Z4013" t="str">
            <v>CONSTRUCTION</v>
          </cell>
          <cell r="AA4013" t="str">
            <v>United Kingdom</v>
          </cell>
          <cell r="AB4013" t="str">
            <v>EU1060</v>
          </cell>
          <cell r="AC4013" t="str">
            <v>None - Private</v>
          </cell>
          <cell r="AD4013">
            <v>300060</v>
          </cell>
          <cell r="AE4013" t="str">
            <v>Specialty Contract</v>
          </cell>
          <cell r="AF4013" t="str">
            <v>Engineering &amp; Construction</v>
          </cell>
        </row>
        <row r="4014">
          <cell r="T4014">
            <v>569256932</v>
          </cell>
          <cell r="U4014" t="str">
            <v>McLaren Construction Ltd</v>
          </cell>
          <cell r="V4014">
            <v>195309</v>
          </cell>
          <cell r="W4014" t="str">
            <v>McLaren Construction Group</v>
          </cell>
          <cell r="X4014" t="str">
            <v>Existing Principal</v>
          </cell>
          <cell r="Y4014" t="str">
            <v>Score It</v>
          </cell>
          <cell r="Z4014" t="str">
            <v>CONSTRUCTION</v>
          </cell>
          <cell r="AA4014" t="str">
            <v>United Kingdom</v>
          </cell>
          <cell r="AB4014" t="str">
            <v>EU1062</v>
          </cell>
          <cell r="AC4014" t="str">
            <v>None - Private</v>
          </cell>
          <cell r="AD4014">
            <v>300062</v>
          </cell>
          <cell r="AE4014" t="str">
            <v>Specialty Contract</v>
          </cell>
          <cell r="AF4014" t="str">
            <v>Engineering &amp; Construction</v>
          </cell>
        </row>
        <row r="4015">
          <cell r="T4015">
            <v>259264032</v>
          </cell>
          <cell r="U4015" t="str">
            <v>Vivid Interiors Ltd</v>
          </cell>
          <cell r="V4015">
            <v>195515</v>
          </cell>
          <cell r="W4015" t="str">
            <v>Morgan Sindall plc</v>
          </cell>
          <cell r="X4015" t="str">
            <v>Existing Principal</v>
          </cell>
          <cell r="Y4015" t="str">
            <v>Score It</v>
          </cell>
          <cell r="Z4015" t="str">
            <v>BUSINESS SERVICES</v>
          </cell>
          <cell r="AA4015" t="str">
            <v>United Kingdom</v>
          </cell>
          <cell r="AB4015" t="str">
            <v>EU1066</v>
          </cell>
          <cell r="AC4015" t="str">
            <v>G18907</v>
          </cell>
          <cell r="AD4015">
            <v>300066</v>
          </cell>
          <cell r="AE4015" t="str">
            <v>Specialty Contract</v>
          </cell>
          <cell r="AF4015" t="str">
            <v>Engineering &amp; Construction</v>
          </cell>
        </row>
        <row r="4016">
          <cell r="T4016">
            <v>159258732</v>
          </cell>
          <cell r="U4016" t="str">
            <v>STX France S.A.</v>
          </cell>
          <cell r="V4016">
            <v>195459</v>
          </cell>
          <cell r="W4016" t="str">
            <v>STX France S.A.</v>
          </cell>
          <cell r="X4016" t="str">
            <v>Existing Principal</v>
          </cell>
          <cell r="Y4016" t="str">
            <v>Score It</v>
          </cell>
          <cell r="Z4016" t="str">
            <v>CONSTRUCTION</v>
          </cell>
          <cell r="AA4016" t="str">
            <v>France</v>
          </cell>
          <cell r="AB4016" t="str">
            <v>EU1082</v>
          </cell>
          <cell r="AC4016" t="str">
            <v>None - Private</v>
          </cell>
          <cell r="AD4016">
            <v>300082</v>
          </cell>
          <cell r="AE4016" t="str">
            <v>Specialty Contract</v>
          </cell>
          <cell r="AF4016" t="str">
            <v>Engineering &amp; Construction</v>
          </cell>
        </row>
        <row r="4017">
          <cell r="T4017">
            <v>719253732</v>
          </cell>
          <cell r="U4017" t="str">
            <v>William Hare Limited</v>
          </cell>
          <cell r="V4017">
            <v>195360</v>
          </cell>
          <cell r="W4017" t="str">
            <v>William Hare Group Limited</v>
          </cell>
          <cell r="X4017" t="str">
            <v>Existing Principal</v>
          </cell>
          <cell r="Y4017" t="str">
            <v>Score It</v>
          </cell>
          <cell r="Z4017" t="str">
            <v>CONSTRUCTION</v>
          </cell>
          <cell r="AA4017" t="str">
            <v>United Kingdom</v>
          </cell>
          <cell r="AB4017" t="str">
            <v>EU1090</v>
          </cell>
          <cell r="AC4017" t="str">
            <v>None - Private</v>
          </cell>
          <cell r="AD4017">
            <v>300090</v>
          </cell>
          <cell r="AE4017" t="str">
            <v>Specialty Contract</v>
          </cell>
          <cell r="AF4017" t="str">
            <v>Engineering &amp; Construction</v>
          </cell>
        </row>
        <row r="4018">
          <cell r="T4018">
            <v>719253932</v>
          </cell>
          <cell r="U4018" t="str">
            <v>Willmott Dixon Holdings Ltd</v>
          </cell>
          <cell r="V4018">
            <v>195361</v>
          </cell>
          <cell r="W4018" t="str">
            <v>Willmott Dixon Holdings Ltd</v>
          </cell>
          <cell r="X4018" t="str">
            <v>Existing Principal</v>
          </cell>
          <cell r="Y4018" t="str">
            <v>Score It</v>
          </cell>
          <cell r="Z4018" t="str">
            <v>CONSTRUCTION</v>
          </cell>
          <cell r="AA4018" t="str">
            <v>United Kingdom</v>
          </cell>
          <cell r="AB4018" t="str">
            <v>EU1091</v>
          </cell>
          <cell r="AC4018" t="str">
            <v>None - Private</v>
          </cell>
          <cell r="AD4018">
            <v>300091</v>
          </cell>
          <cell r="AE4018" t="str">
            <v>Specialty Contract</v>
          </cell>
          <cell r="AF4018" t="str">
            <v>Engineering &amp; Construction</v>
          </cell>
        </row>
        <row r="4019">
          <cell r="T4019">
            <v>339262132</v>
          </cell>
          <cell r="U4019" t="str">
            <v>American International Contractors, Inc</v>
          </cell>
          <cell r="V4019">
            <v>195547</v>
          </cell>
          <cell r="W4019" t="str">
            <v>Archirodon Group N.V.</v>
          </cell>
          <cell r="X4019" t="str">
            <v>Existing Principal</v>
          </cell>
          <cell r="Y4019" t="str">
            <v>Score It</v>
          </cell>
          <cell r="Z4019" t="str">
            <v>CONSTRUCTION</v>
          </cell>
          <cell r="AA4019" t="str">
            <v>United States</v>
          </cell>
          <cell r="AB4019" t="str">
            <v>EU1147</v>
          </cell>
          <cell r="AC4019" t="str">
            <v>None - Private</v>
          </cell>
          <cell r="AD4019">
            <v>193416</v>
          </cell>
          <cell r="AE4019" t="str">
            <v>Specialty Contract</v>
          </cell>
          <cell r="AF4019" t="str">
            <v>Engineering &amp; Construction</v>
          </cell>
        </row>
        <row r="4020">
          <cell r="T4020">
            <v>109270732</v>
          </cell>
          <cell r="U4020" t="str">
            <v>Nooter Eriksen S.R.L</v>
          </cell>
          <cell r="V4020">
            <v>195798</v>
          </cell>
          <cell r="W4020" t="str">
            <v>CIC Group, Inc</v>
          </cell>
          <cell r="X4020" t="str">
            <v>Existing Principal</v>
          </cell>
          <cell r="Y4020" t="str">
            <v>Score It</v>
          </cell>
          <cell r="Z4020" t="str">
            <v>CONSTRUCTION</v>
          </cell>
          <cell r="AA4020" t="str">
            <v>United States</v>
          </cell>
          <cell r="AB4020" t="str">
            <v>EU1148</v>
          </cell>
          <cell r="AC4020" t="str">
            <v>None - Private</v>
          </cell>
          <cell r="AD4020">
            <v>300404</v>
          </cell>
          <cell r="AE4020" t="str">
            <v>Specialty Contract</v>
          </cell>
          <cell r="AF4020" t="str">
            <v>Engineering &amp; Construction</v>
          </cell>
        </row>
        <row r="4021">
          <cell r="T4021">
            <v>749264832</v>
          </cell>
          <cell r="U4021" t="str">
            <v>Glencore Australia Holdings Pty Ltd</v>
          </cell>
          <cell r="V4021">
            <v>195682</v>
          </cell>
          <cell r="W4021" t="str">
            <v>Glencore plc</v>
          </cell>
          <cell r="X4021" t="str">
            <v>Existing Principal</v>
          </cell>
          <cell r="Y4021" t="str">
            <v>Score It</v>
          </cell>
          <cell r="Z4021" t="str">
            <v>MINING</v>
          </cell>
          <cell r="AA4021" t="str">
            <v>Australia</v>
          </cell>
          <cell r="AB4021" t="str">
            <v>EU1150</v>
          </cell>
          <cell r="AC4021" t="str">
            <v>W57038</v>
          </cell>
          <cell r="AD4021">
            <v>300406</v>
          </cell>
          <cell r="AE4021" t="str">
            <v>Specialty Contract</v>
          </cell>
          <cell r="AF4021" t="str">
            <v>Retail</v>
          </cell>
        </row>
        <row r="4022">
          <cell r="T4022">
            <v>199258032</v>
          </cell>
          <cell r="U4022" t="str">
            <v>National Grid UK Ltd</v>
          </cell>
          <cell r="V4022">
            <v>195479</v>
          </cell>
          <cell r="W4022" t="str">
            <v>National Grid plc</v>
          </cell>
          <cell r="X4022" t="str">
            <v>Existing Principal</v>
          </cell>
          <cell r="Y4022" t="str">
            <v>Score It</v>
          </cell>
          <cell r="Z4022" t="str">
            <v>UTILITIES, ELECTRIC</v>
          </cell>
          <cell r="AA4022" t="str">
            <v>United Kingdom</v>
          </cell>
          <cell r="AB4022" t="str">
            <v>EU1160</v>
          </cell>
          <cell r="AC4022" t="str">
            <v>G19053</v>
          </cell>
          <cell r="AD4022">
            <v>300485</v>
          </cell>
          <cell r="AE4022" t="str">
            <v>Specialty Contract</v>
          </cell>
          <cell r="AF4022" t="str">
            <v>Oil, Gas &amp; Coal Expl/Prod</v>
          </cell>
        </row>
        <row r="4023">
          <cell r="T4023">
            <v>802106742</v>
          </cell>
          <cell r="U4023" t="str">
            <v>Zech Group GmbH</v>
          </cell>
          <cell r="V4023">
            <v>196678</v>
          </cell>
          <cell r="W4023" t="str">
            <v>Zech Group GmbH</v>
          </cell>
          <cell r="X4023" t="str">
            <v>Existing Principal</v>
          </cell>
          <cell r="Y4023" t="str">
            <v>Score It</v>
          </cell>
          <cell r="Z4023" t="str">
            <v>CONSTRUCTION</v>
          </cell>
          <cell r="AA4023" t="str">
            <v>Germany</v>
          </cell>
          <cell r="AB4023" t="str">
            <v>EU1175</v>
          </cell>
          <cell r="AC4023" t="str">
            <v>None - Private</v>
          </cell>
          <cell r="AD4023">
            <v>300531</v>
          </cell>
          <cell r="AE4023" t="str">
            <v>Specialty Contract</v>
          </cell>
          <cell r="AF4023" t="str">
            <v>Engineering &amp; Construction</v>
          </cell>
        </row>
        <row r="4024">
          <cell r="T4024">
            <v>294569452</v>
          </cell>
          <cell r="U4024" t="str">
            <v>EG Finco Limited</v>
          </cell>
          <cell r="V4024">
            <v>211612</v>
          </cell>
          <cell r="W4024" t="str">
            <v>EG Group Limited</v>
          </cell>
          <cell r="X4024" t="str">
            <v>Existing Principal</v>
          </cell>
          <cell r="Y4024" t="str">
            <v>Score It</v>
          </cell>
          <cell r="Z4024" t="str">
            <v>CONSTRUCTION</v>
          </cell>
          <cell r="AA4024" t="str">
            <v>United Kingdom</v>
          </cell>
          <cell r="AB4024" t="str">
            <v>EU1206</v>
          </cell>
          <cell r="AC4024" t="str">
            <v>None - Private</v>
          </cell>
          <cell r="AD4024">
            <v>301160</v>
          </cell>
          <cell r="AE4024" t="str">
            <v>Specialty Commercial</v>
          </cell>
          <cell r="AF4024" t="str">
            <v>Engineering &amp; Construction</v>
          </cell>
        </row>
        <row r="4025">
          <cell r="T4025">
            <v>806336812</v>
          </cell>
          <cell r="U4025" t="str">
            <v>Danya Cebus</v>
          </cell>
          <cell r="V4025">
            <v>181543</v>
          </cell>
          <cell r="W4025" t="str">
            <v>Danya Cebus Limited</v>
          </cell>
          <cell r="X4025" t="str">
            <v>Existing Principal</v>
          </cell>
          <cell r="Y4025" t="str">
            <v>Score It</v>
          </cell>
          <cell r="Z4025" t="str">
            <v>CONSTRUCTION</v>
          </cell>
          <cell r="AA4025" t="str">
            <v>Israel</v>
          </cell>
          <cell r="AB4025" t="str">
            <v>EU1211</v>
          </cell>
          <cell r="AC4025" t="str">
            <v>W46088</v>
          </cell>
          <cell r="AD4025">
            <v>301263</v>
          </cell>
          <cell r="AE4025" t="str">
            <v>Specialty Contract</v>
          </cell>
          <cell r="AF4025" t="str">
            <v>Engineering &amp; Construction</v>
          </cell>
        </row>
        <row r="4026">
          <cell r="T4026">
            <v>901905042</v>
          </cell>
          <cell r="U4026" t="str">
            <v>Ventia Midco Pty Limited</v>
          </cell>
          <cell r="V4026">
            <v>206810</v>
          </cell>
          <cell r="W4026" t="str">
            <v>Ventia Midco Pty Limited</v>
          </cell>
          <cell r="X4026" t="str">
            <v>Existing Principal</v>
          </cell>
          <cell r="Y4026" t="str">
            <v>Score It</v>
          </cell>
          <cell r="Z4026" t="str">
            <v>CONSTRUCTION</v>
          </cell>
          <cell r="AA4026" t="str">
            <v>Australia</v>
          </cell>
          <cell r="AB4026" t="str">
            <v>EU1216</v>
          </cell>
          <cell r="AC4026" t="str">
            <v>None - Private</v>
          </cell>
          <cell r="AD4026">
            <v>301267</v>
          </cell>
          <cell r="AE4026" t="str">
            <v>Specialty Contract</v>
          </cell>
          <cell r="AF4026" t="str">
            <v>Engineering &amp; Construction</v>
          </cell>
        </row>
        <row r="4027">
          <cell r="T4027">
            <v>671742542</v>
          </cell>
          <cell r="U4027" t="str">
            <v>BUTAN GAS S.P.A.</v>
          </cell>
          <cell r="V4027">
            <v>199880</v>
          </cell>
          <cell r="W4027" t="str">
            <v>BUTAN GAS S.P.A.</v>
          </cell>
          <cell r="X4027" t="str">
            <v>Existing Principal</v>
          </cell>
          <cell r="Y4027" t="str">
            <v>Score It</v>
          </cell>
          <cell r="Z4027" t="str">
            <v>UTILITIES, GAS</v>
          </cell>
          <cell r="AA4027" t="str">
            <v>Italy</v>
          </cell>
          <cell r="AB4027" t="str">
            <v>ITL1012</v>
          </cell>
          <cell r="AC4027" t="str">
            <v>None - Private</v>
          </cell>
          <cell r="AD4027">
            <v>300972</v>
          </cell>
          <cell r="AE4027" t="str">
            <v>Specialty Commercial</v>
          </cell>
        </row>
        <row r="4028">
          <cell r="T4028">
            <v>69277032</v>
          </cell>
          <cell r="U4028" t="str">
            <v>CEVA Freight Management Mexico, S.A. de C.V.</v>
          </cell>
          <cell r="V4028">
            <v>196172</v>
          </cell>
          <cell r="W4028" t="str">
            <v>CEVA Freight Management Mexico, S.A. de C.V.</v>
          </cell>
          <cell r="X4028" t="str">
            <v>Existing Principal</v>
          </cell>
          <cell r="Y4028" t="str">
            <v>Score It</v>
          </cell>
          <cell r="Z4028" t="str">
            <v>TRUCKING</v>
          </cell>
          <cell r="AA4028" t="str">
            <v>Mexico</v>
          </cell>
          <cell r="AB4028" t="str">
            <v>MEX1154</v>
          </cell>
          <cell r="AC4028" t="str">
            <v>None - Private</v>
          </cell>
          <cell r="AD4028">
            <v>93617</v>
          </cell>
          <cell r="AE4028" t="str">
            <v>Specialty Commercial</v>
          </cell>
          <cell r="AF4028" t="str">
            <v>Rail, Trucking &amp; Transport Services</v>
          </cell>
        </row>
        <row r="4029">
          <cell r="T4029">
            <v>862105242</v>
          </cell>
          <cell r="U4029" t="str">
            <v>Combustibles Corpored, S.A. de C.V.</v>
          </cell>
          <cell r="V4029">
            <v>210447</v>
          </cell>
          <cell r="W4029" t="str">
            <v>Combustibles Corpored, S.A. de C.V.</v>
          </cell>
          <cell r="X4029" t="str">
            <v>Existing Principal</v>
          </cell>
          <cell r="Y4029" t="str">
            <v>Score It</v>
          </cell>
          <cell r="Z4029" t="str">
            <v>TRANSPORTATION</v>
          </cell>
          <cell r="AA4029" t="str">
            <v>Mexico</v>
          </cell>
          <cell r="AB4029" t="str">
            <v>MEX1199</v>
          </cell>
          <cell r="AC4029" t="str">
            <v>None - Private</v>
          </cell>
          <cell r="AD4029">
            <v>301093</v>
          </cell>
          <cell r="AE4029" t="str">
            <v>Specialty Commercial</v>
          </cell>
          <cell r="AF4029" t="str">
            <v>Rail, Trucking &amp; Transport Services</v>
          </cell>
        </row>
        <row r="4030">
          <cell r="T4030">
            <v>194653052</v>
          </cell>
          <cell r="U4030" t="str">
            <v>NEUTRAL NETWORKS, S. DE R.L. DE C.V.</v>
          </cell>
          <cell r="V4030">
            <v>258095</v>
          </cell>
          <cell r="W4030" t="str">
            <v>NEUTRAL NETWORKS, S. DE R.L. DE C.V.</v>
          </cell>
          <cell r="X4030" t="str">
            <v>Existing Principal</v>
          </cell>
          <cell r="Y4030" t="str">
            <v>Score It</v>
          </cell>
          <cell r="Z4030" t="str">
            <v>TELEPHONE</v>
          </cell>
          <cell r="AA4030" t="str">
            <v>Mexico</v>
          </cell>
          <cell r="AB4030" t="str">
            <v>MEX1232</v>
          </cell>
          <cell r="AC4030" t="str">
            <v>None - Private</v>
          </cell>
          <cell r="AD4030">
            <v>301545</v>
          </cell>
          <cell r="AE4030" t="str">
            <v>Core Commercial</v>
          </cell>
          <cell r="AF4030" t="str">
            <v>Telecom Equipment &amp; Utility Services</v>
          </cell>
        </row>
        <row r="4031">
          <cell r="T4031">
            <v>612057042</v>
          </cell>
          <cell r="U4031" t="str">
            <v>Build-To-Core Industrial Partnership III LP</v>
          </cell>
          <cell r="V4031">
            <v>207221</v>
          </cell>
          <cell r="W4031" t="str">
            <v>Black Creek Group</v>
          </cell>
          <cell r="X4031" t="str">
            <v>Existing Principal</v>
          </cell>
          <cell r="Y4031" t="str">
            <v>Score It</v>
          </cell>
          <cell r="Z4031" t="str">
            <v>REAL ESTATE INVESTMENT TRUSTS</v>
          </cell>
          <cell r="AA4031" t="str">
            <v>United States</v>
          </cell>
          <cell r="AB4031">
            <v>207221</v>
          </cell>
          <cell r="AE4031" t="str">
            <v>Core Commercial</v>
          </cell>
          <cell r="AF4031" t="str">
            <v>Real Estate &amp; REITs</v>
          </cell>
        </row>
        <row r="4032">
          <cell r="T4032">
            <v>621870242</v>
          </cell>
          <cell r="U4032" t="str">
            <v>Castleton Commodities International LLC</v>
          </cell>
          <cell r="V4032">
            <v>202656</v>
          </cell>
          <cell r="W4032" t="str">
            <v>Castleton Commodities International LLC</v>
          </cell>
          <cell r="X4032" t="str">
            <v>Existing Principal</v>
          </cell>
          <cell r="Y4032" t="str">
            <v>Score It</v>
          </cell>
          <cell r="Z4032" t="str">
            <v>FINANCE NEC</v>
          </cell>
          <cell r="AA4032" t="str">
            <v>United States</v>
          </cell>
          <cell r="AB4032">
            <v>202656</v>
          </cell>
          <cell r="AE4032" t="str">
            <v>Core Commercial</v>
          </cell>
          <cell r="AF4032" t="str">
            <v>Insurance &amp; Financial Services</v>
          </cell>
        </row>
        <row r="4033">
          <cell r="T4033">
            <v>625635321</v>
          </cell>
          <cell r="U4033" t="str">
            <v>Children's National Medical Center</v>
          </cell>
          <cell r="V4033">
            <v>176450</v>
          </cell>
          <cell r="W4033" t="str">
            <v>Children's National Medical Center</v>
          </cell>
          <cell r="X4033" t="str">
            <v>Existing Principal</v>
          </cell>
          <cell r="Y4033" t="str">
            <v>Score It</v>
          </cell>
          <cell r="Z4033" t="str">
            <v>Core Commercial - (Corporate) or (Individual, Estate, Probate)</v>
          </cell>
          <cell r="AA4033" t="str">
            <v>United States</v>
          </cell>
          <cell r="AB4033">
            <v>176450</v>
          </cell>
          <cell r="AE4033" t="str">
            <v>Core Commercial</v>
          </cell>
        </row>
        <row r="4034">
          <cell r="T4034">
            <v>899130632</v>
          </cell>
          <cell r="U4034" t="str">
            <v>CLARO TELECOM PARTICIPA  ES S.A</v>
          </cell>
          <cell r="V4034">
            <v>190113</v>
          </cell>
          <cell r="W4034" t="str">
            <v>CLARO TELECOM PARTICIPA  ES S.A</v>
          </cell>
          <cell r="X4034" t="str">
            <v>Existing Principal</v>
          </cell>
          <cell r="Y4034" t="str">
            <v>Score It</v>
          </cell>
          <cell r="Z4034" t="str">
            <v>TELEPHONE</v>
          </cell>
          <cell r="AA4034" t="str">
            <v>Brazil</v>
          </cell>
          <cell r="AB4034" t="str">
            <v>BRZ1175</v>
          </cell>
          <cell r="AC4034" t="str">
            <v>None - Private</v>
          </cell>
          <cell r="AD4034">
            <v>302446</v>
          </cell>
          <cell r="AE4034" t="str">
            <v>Specialty Commercial</v>
          </cell>
          <cell r="AF4034" t="str">
            <v>Telecom Equipment &amp; Utility Services</v>
          </cell>
        </row>
        <row r="4035">
          <cell r="T4035">
            <v>331873242</v>
          </cell>
          <cell r="U4035" t="str">
            <v>Construction J. &amp; R. Savard Lt e</v>
          </cell>
          <cell r="V4035">
            <v>202449</v>
          </cell>
          <cell r="W4035" t="str">
            <v>Construction J. &amp; R. Savard Lt e</v>
          </cell>
          <cell r="X4035" t="str">
            <v>Existing Principal</v>
          </cell>
          <cell r="Y4035" t="str">
            <v>Score It</v>
          </cell>
          <cell r="Z4035" t="str">
            <v>CONSTRUCTION</v>
          </cell>
          <cell r="AA4035" t="str">
            <v>Canada</v>
          </cell>
          <cell r="AB4035" t="str">
            <v>CAN1271</v>
          </cell>
          <cell r="AD4035">
            <v>302980</v>
          </cell>
          <cell r="AE4035" t="str">
            <v>Specialty Contract</v>
          </cell>
          <cell r="AF4035" t="str">
            <v>Engineering &amp; Construction</v>
          </cell>
        </row>
        <row r="4036">
          <cell r="T4036">
            <v>81903042</v>
          </cell>
          <cell r="U4036" t="str">
            <v>Dura Vermeer Groep N.V.</v>
          </cell>
          <cell r="V4036">
            <v>203261</v>
          </cell>
          <cell r="W4036" t="str">
            <v>Dura Vermeer Groep N.V.</v>
          </cell>
          <cell r="X4036" t="str">
            <v>Existing Principal</v>
          </cell>
          <cell r="Y4036" t="str">
            <v>Score It</v>
          </cell>
          <cell r="Z4036" t="str">
            <v>CONSTRUCTION</v>
          </cell>
          <cell r="AA4036" t="str">
            <v>Netherlands</v>
          </cell>
          <cell r="AB4036" t="str">
            <v>NB1140</v>
          </cell>
          <cell r="AD4036">
            <v>2082</v>
          </cell>
          <cell r="AE4036" t="str">
            <v>Specialty Contract</v>
          </cell>
          <cell r="AF4036" t="str">
            <v>Engineering &amp; Construction</v>
          </cell>
        </row>
        <row r="4037">
          <cell r="T4037">
            <v>81873642</v>
          </cell>
          <cell r="U4037" t="str">
            <v>GameChange Solar LP</v>
          </cell>
          <cell r="V4037">
            <v>202269</v>
          </cell>
          <cell r="W4037" t="str">
            <v>GameChange Solar LLC</v>
          </cell>
          <cell r="X4037" t="str">
            <v>Existing Principal</v>
          </cell>
          <cell r="Y4037" t="str">
            <v>Score It</v>
          </cell>
          <cell r="Z4037" t="str">
            <v>ELECTRICAL EQUIPMENT</v>
          </cell>
          <cell r="AA4037" t="str">
            <v>United States</v>
          </cell>
          <cell r="AB4037">
            <v>202269</v>
          </cell>
          <cell r="AE4037" t="str">
            <v>Core Commercial</v>
          </cell>
          <cell r="AF4037" t="str">
            <v>Unassigned</v>
          </cell>
        </row>
        <row r="4038">
          <cell r="T4038">
            <v>352061942</v>
          </cell>
          <cell r="U4038" t="str">
            <v>GENERADORES MEXICANOS, S.A. DE C.V.</v>
          </cell>
          <cell r="V4038">
            <v>207400</v>
          </cell>
          <cell r="W4038" t="str">
            <v>GENERADORES MEXICANOS, S.A. DE C.V.</v>
          </cell>
          <cell r="X4038" t="str">
            <v>Existing Principal</v>
          </cell>
          <cell r="Y4038" t="str">
            <v>Score It</v>
          </cell>
          <cell r="Z4038" t="str">
            <v>BUSINESS PRODUCTS WHSL</v>
          </cell>
          <cell r="AA4038" t="str">
            <v>Mexico</v>
          </cell>
          <cell r="AB4038">
            <v>207400</v>
          </cell>
          <cell r="AE4038" t="str">
            <v>Specialty Commercial</v>
          </cell>
        </row>
        <row r="4039">
          <cell r="T4039">
            <v>619251732</v>
          </cell>
          <cell r="U4039" t="str">
            <v>Geoffrey Osborne Ltd</v>
          </cell>
          <cell r="V4039">
            <v>195308</v>
          </cell>
          <cell r="W4039" t="str">
            <v>Geoffrey Osborne</v>
          </cell>
          <cell r="X4039" t="str">
            <v>Existing Principal</v>
          </cell>
          <cell r="Y4039" t="str">
            <v>Score It</v>
          </cell>
          <cell r="Z4039" t="str">
            <v>CONSTRUCTION</v>
          </cell>
          <cell r="AA4039" t="str">
            <v>United Kingdom</v>
          </cell>
          <cell r="AB4039" t="str">
            <v>EU1044</v>
          </cell>
          <cell r="AC4039" t="str">
            <v>None - Private</v>
          </cell>
          <cell r="AD4039">
            <v>300044</v>
          </cell>
          <cell r="AE4039" t="str">
            <v>Specialty Contract</v>
          </cell>
          <cell r="AF4039" t="str">
            <v>Engineering &amp; Construction</v>
          </cell>
        </row>
        <row r="4040">
          <cell r="T4040">
            <v>642063742</v>
          </cell>
          <cell r="U4040" t="str">
            <v>Green Field Energy Group, Inc.</v>
          </cell>
          <cell r="V4040">
            <v>207897</v>
          </cell>
          <cell r="W4040" t="str">
            <v>Green Field Energy Group, Inc.</v>
          </cell>
          <cell r="X4040" t="str">
            <v>Existing Principal</v>
          </cell>
          <cell r="Y4040" t="str">
            <v>Score It</v>
          </cell>
          <cell r="Z4040" t="str">
            <v>CONSTRUCTION</v>
          </cell>
          <cell r="AA4040" t="str">
            <v>United States</v>
          </cell>
          <cell r="AB4040">
            <v>207897</v>
          </cell>
          <cell r="AE4040" t="str">
            <v>Core Commercial</v>
          </cell>
          <cell r="AF4040" t="str">
            <v>Business Services</v>
          </cell>
        </row>
        <row r="4041">
          <cell r="T4041">
            <v>222059142</v>
          </cell>
          <cell r="U4041" t="str">
            <v>Inversiones Industriales Corporativas, S.A. de C.V.</v>
          </cell>
          <cell r="V4041">
            <v>207112</v>
          </cell>
          <cell r="W4041" t="str">
            <v>GRUPO PROTEXA</v>
          </cell>
          <cell r="X4041" t="str">
            <v>Existing Principal</v>
          </cell>
          <cell r="Y4041" t="str">
            <v>Score It</v>
          </cell>
          <cell r="Z4041" t="str">
            <v>CONSTRUCTION</v>
          </cell>
          <cell r="AA4041" t="str">
            <v>Mexico</v>
          </cell>
          <cell r="AB4041" t="str">
            <v>MEX1244</v>
          </cell>
          <cell r="AC4041" t="str">
            <v>None - Private</v>
          </cell>
          <cell r="AE4041" t="str">
            <v>Specialty Contract</v>
          </cell>
          <cell r="AF4041" t="str">
            <v>Unassigned</v>
          </cell>
        </row>
        <row r="4042">
          <cell r="T4042">
            <v>121712342</v>
          </cell>
          <cell r="U4042" t="str">
            <v>Keller Construction Ltd</v>
          </cell>
          <cell r="V4042">
            <v>198974</v>
          </cell>
          <cell r="W4042" t="str">
            <v>Keller Construction Ltd</v>
          </cell>
          <cell r="X4042" t="str">
            <v>Existing Principal</v>
          </cell>
          <cell r="Y4042" t="str">
            <v>Score It</v>
          </cell>
          <cell r="Z4042" t="str">
            <v>CONSTRUCTION</v>
          </cell>
          <cell r="AA4042" t="str">
            <v>Canada</v>
          </cell>
          <cell r="AB4042" t="str">
            <v>CAN1208</v>
          </cell>
          <cell r="AD4042">
            <v>301529</v>
          </cell>
          <cell r="AE4042" t="str">
            <v>Specialty Contract</v>
          </cell>
          <cell r="AF4042" t="str">
            <v>Engineering &amp; Construction</v>
          </cell>
        </row>
        <row r="4043">
          <cell r="T4043">
            <v>371873442</v>
          </cell>
          <cell r="U4043" t="str">
            <v>Les produits Fraco lt e</v>
          </cell>
          <cell r="V4043">
            <v>202483</v>
          </cell>
          <cell r="W4043" t="str">
            <v>Les produits Fraco lt e</v>
          </cell>
          <cell r="X4043" t="str">
            <v>Existing Principal</v>
          </cell>
          <cell r="Y4043" t="str">
            <v>Score It</v>
          </cell>
          <cell r="Z4043" t="str">
            <v>MACHINERY &amp; EQUIPMENT</v>
          </cell>
          <cell r="AA4043" t="str">
            <v>Canada</v>
          </cell>
          <cell r="AB4043" t="str">
            <v>CAN1296</v>
          </cell>
          <cell r="AD4043">
            <v>303005</v>
          </cell>
          <cell r="AE4043" t="str">
            <v>Specialty Contract</v>
          </cell>
          <cell r="AF4043" t="str">
            <v>Machinery &amp; Industrial</v>
          </cell>
        </row>
        <row r="4044">
          <cell r="T4044">
            <v>411846442</v>
          </cell>
          <cell r="U4044" t="str">
            <v>Puentes y Calzadas Grupo de Empresas, S.A.</v>
          </cell>
          <cell r="V4044">
            <v>201869</v>
          </cell>
          <cell r="W4044" t="str">
            <v>Puentes y Calzadas Grupo de Empresas, S.A.</v>
          </cell>
          <cell r="X4044" t="str">
            <v>Existing Principal</v>
          </cell>
          <cell r="Y4044" t="str">
            <v>Score It</v>
          </cell>
          <cell r="Z4044" t="str">
            <v>CONSTRUCTION</v>
          </cell>
          <cell r="AA4044" t="str">
            <v>Spain</v>
          </cell>
          <cell r="AB4044">
            <v>201869</v>
          </cell>
          <cell r="AC4044" t="str">
            <v>None - Private</v>
          </cell>
          <cell r="AD4044">
            <v>301186</v>
          </cell>
          <cell r="AE4044" t="str">
            <v>Specialty Contract</v>
          </cell>
          <cell r="AF4044" t="str">
            <v>Engineering &amp; Construction</v>
          </cell>
        </row>
        <row r="4045">
          <cell r="T4045">
            <v>782019142</v>
          </cell>
          <cell r="U4045" t="str">
            <v>SK Engineering &amp; Construction Co., Ltd.</v>
          </cell>
          <cell r="V4045">
            <v>206700</v>
          </cell>
          <cell r="W4045" t="str">
            <v>SK Engineering &amp; Construction Co., Ltd.</v>
          </cell>
          <cell r="X4045" t="str">
            <v>Existing Principal</v>
          </cell>
          <cell r="Y4045" t="str">
            <v>Score It</v>
          </cell>
          <cell r="Z4045" t="str">
            <v>CONSTRUCTION</v>
          </cell>
          <cell r="AA4045" t="str">
            <v>Korea</v>
          </cell>
          <cell r="AB4045" t="str">
            <v>EU1185</v>
          </cell>
          <cell r="AC4045" t="str">
            <v>None - Private</v>
          </cell>
          <cell r="AD4045">
            <v>301008</v>
          </cell>
          <cell r="AE4045" t="str">
            <v>Specialty Contract</v>
          </cell>
          <cell r="AF4045" t="str">
            <v>Engineering &amp; Construction</v>
          </cell>
        </row>
        <row r="4046">
          <cell r="T4046">
            <v>782019142</v>
          </cell>
          <cell r="U4046" t="str">
            <v>SK Engineering &amp; Construction Co., Ltd.</v>
          </cell>
          <cell r="V4046">
            <v>206700</v>
          </cell>
          <cell r="W4046" t="str">
            <v>SK Engineering &amp; Construction Co., Ltd.</v>
          </cell>
          <cell r="X4046" t="str">
            <v>Existing Principal</v>
          </cell>
          <cell r="Y4046" t="str">
            <v>Score It</v>
          </cell>
          <cell r="Z4046" t="str">
            <v>CONSTRUCTION</v>
          </cell>
          <cell r="AA4046" t="str">
            <v>Korea</v>
          </cell>
          <cell r="AB4046" t="str">
            <v>APAC1038</v>
          </cell>
          <cell r="AC4046" t="str">
            <v>None - Private</v>
          </cell>
          <cell r="AD4046">
            <v>301008</v>
          </cell>
          <cell r="AE4046" t="str">
            <v>Specialty Contract</v>
          </cell>
          <cell r="AF4046" t="str">
            <v>Engineering &amp; Construction</v>
          </cell>
        </row>
        <row r="4047">
          <cell r="T4047">
            <v>381968942</v>
          </cell>
          <cell r="U4047" t="str">
            <v>Tableros y Puentes S.A.</v>
          </cell>
          <cell r="V4047">
            <v>205085</v>
          </cell>
          <cell r="W4047" t="str">
            <v>Tableros y Puentes S.A. (TAPUSA)</v>
          </cell>
          <cell r="X4047" t="str">
            <v>Existing Principal</v>
          </cell>
          <cell r="Y4047" t="str">
            <v>Score It</v>
          </cell>
          <cell r="Z4047" t="str">
            <v>BUSINESS SERVICES</v>
          </cell>
          <cell r="AA4047" t="str">
            <v>Spain</v>
          </cell>
          <cell r="AB4047" t="str">
            <v>AIS1033</v>
          </cell>
          <cell r="AD4047">
            <v>302598</v>
          </cell>
          <cell r="AE4047" t="str">
            <v>Specialty Commercial</v>
          </cell>
          <cell r="AF4047" t="str">
            <v>Engineering &amp; Construction</v>
          </cell>
        </row>
        <row r="4048">
          <cell r="T4048">
            <v>812063942</v>
          </cell>
          <cell r="U4048" t="str">
            <v>Vizient, Inc.</v>
          </cell>
          <cell r="V4048">
            <v>208129</v>
          </cell>
          <cell r="W4048" t="str">
            <v>Vizient, Inc.</v>
          </cell>
          <cell r="X4048" t="str">
            <v>Existing Principal</v>
          </cell>
          <cell r="Y4048" t="str">
            <v>Score It</v>
          </cell>
          <cell r="Z4048" t="str">
            <v>MEDICAL SERVICES</v>
          </cell>
          <cell r="AA4048" t="str">
            <v>United States</v>
          </cell>
          <cell r="AB4048">
            <v>208129</v>
          </cell>
          <cell r="AE4048" t="str">
            <v>Core Commercial</v>
          </cell>
          <cell r="AF4048" t="str">
            <v>Unassigned</v>
          </cell>
        </row>
        <row r="4049">
          <cell r="T4049">
            <v>831712842</v>
          </cell>
          <cell r="U4049" t="str">
            <v>VL! S.A</v>
          </cell>
          <cell r="V4049">
            <v>199394</v>
          </cell>
          <cell r="W4049" t="str">
            <v>VLI S.A</v>
          </cell>
          <cell r="X4049" t="str">
            <v>Existing Principal</v>
          </cell>
          <cell r="Y4049" t="str">
            <v>Score It</v>
          </cell>
          <cell r="Z4049" t="str">
            <v>TRANSPORTATION</v>
          </cell>
          <cell r="AA4049" t="str">
            <v>Brazil</v>
          </cell>
          <cell r="AB4049" t="str">
            <v>BRZ1183</v>
          </cell>
          <cell r="AC4049" t="str">
            <v>None - Private</v>
          </cell>
          <cell r="AD4049">
            <v>302453</v>
          </cell>
          <cell r="AE4049" t="str">
            <v>Specialty Commercial</v>
          </cell>
          <cell r="AF4049" t="str">
            <v>Rail, Trucking &amp; Transport Services</v>
          </cell>
        </row>
        <row r="4050">
          <cell r="T4050">
            <v>119172732</v>
          </cell>
          <cell r="U4050" t="str">
            <v>WeWork</v>
          </cell>
          <cell r="V4050">
            <v>191904</v>
          </cell>
          <cell r="W4050" t="str">
            <v>WeWork Corporation, Inc.</v>
          </cell>
          <cell r="X4050" t="str">
            <v>Existing Principal</v>
          </cell>
          <cell r="Y4050" t="str">
            <v>Score It</v>
          </cell>
          <cell r="Z4050" t="str">
            <v>REAL ESTATE</v>
          </cell>
          <cell r="AA4050" t="str">
            <v>United States</v>
          </cell>
          <cell r="AB4050">
            <v>191904</v>
          </cell>
          <cell r="AE4050" t="str">
            <v>Core Commercial</v>
          </cell>
          <cell r="AF4050" t="str">
            <v>Real Estate &amp; REITs</v>
          </cell>
        </row>
        <row r="4051">
          <cell r="T4051">
            <v>911968642</v>
          </cell>
          <cell r="U4051" t="str">
            <v>Wolverine Energy and Infrastructure Inc.</v>
          </cell>
          <cell r="V4051">
            <v>208326</v>
          </cell>
          <cell r="W4051" t="str">
            <v>Wolverine Energy and Infrastructure Inc.</v>
          </cell>
          <cell r="X4051" t="str">
            <v>Existing Principal</v>
          </cell>
          <cell r="Y4051" t="str">
            <v>Score It</v>
          </cell>
          <cell r="Z4051" t="str">
            <v>BUSINESS SERVICES</v>
          </cell>
          <cell r="AA4051" t="str">
            <v>Canada</v>
          </cell>
          <cell r="AB4051" t="str">
            <v>CAN1224</v>
          </cell>
          <cell r="AD4051">
            <v>301544</v>
          </cell>
          <cell r="AE4051" t="str">
            <v>Core Contract</v>
          </cell>
          <cell r="AF4051" t="str">
            <v>Electric, Gas &amp; Water Utilities</v>
          </cell>
        </row>
        <row r="4052">
          <cell r="T4052">
            <v>922056542</v>
          </cell>
          <cell r="U4052" t="str">
            <v>CVO Holdings - Madrid Bidco LLC</v>
          </cell>
          <cell r="V4052">
            <v>204276</v>
          </cell>
          <cell r="W4052" t="str">
            <v>CVO Holdings</v>
          </cell>
          <cell r="X4052" t="str">
            <v>Existing Principal</v>
          </cell>
          <cell r="Y4052" t="str">
            <v>Score It</v>
          </cell>
          <cell r="Z4052" t="str">
            <v>TRANSPORTATION</v>
          </cell>
          <cell r="AA4052" t="str">
            <v>United States</v>
          </cell>
          <cell r="AB4052">
            <v>204276</v>
          </cell>
          <cell r="AC4052" t="str">
            <v>None - Private</v>
          </cell>
          <cell r="AD4052">
            <v>204276</v>
          </cell>
          <cell r="AE4052" t="str">
            <v>Core Commercial</v>
          </cell>
          <cell r="AF4052" t="str">
            <v>Business Services</v>
          </cell>
        </row>
        <row r="4053">
          <cell r="T4053">
            <v>702057742</v>
          </cell>
          <cell r="U4053" t="str">
            <v>Johnson Controls Battery Group, LLC</v>
          </cell>
          <cell r="V4053">
            <v>207985</v>
          </cell>
          <cell r="W4053" t="str">
            <v>Clarios</v>
          </cell>
          <cell r="X4053" t="str">
            <v>Existing Principal</v>
          </cell>
          <cell r="Y4053" t="str">
            <v>Score It</v>
          </cell>
          <cell r="Z4053" t="str">
            <v>BUSINESS PRODUCTS WHSL</v>
          </cell>
          <cell r="AA4053" t="str">
            <v>United States</v>
          </cell>
          <cell r="AB4053">
            <v>207985</v>
          </cell>
          <cell r="AE4053" t="str">
            <v>Core Commercial</v>
          </cell>
          <cell r="AF4053" t="str">
            <v>Unassigned</v>
          </cell>
        </row>
        <row r="4054">
          <cell r="T4054">
            <v>134649052</v>
          </cell>
          <cell r="U4054" t="str">
            <v>Kenn Borek Air Ltd.</v>
          </cell>
          <cell r="V4054">
            <v>257766</v>
          </cell>
          <cell r="W4054" t="str">
            <v>Kenn Borek Air Ltd.</v>
          </cell>
          <cell r="X4054" t="str">
            <v>Existing Principal</v>
          </cell>
          <cell r="Y4054" t="str">
            <v>Score It</v>
          </cell>
          <cell r="Z4054" t="str">
            <v>AIR TRANSPORTATION</v>
          </cell>
          <cell r="AA4054" t="str">
            <v>Canada</v>
          </cell>
          <cell r="AB4054" t="str">
            <v>CAN1225</v>
          </cell>
          <cell r="AD4054">
            <v>301644</v>
          </cell>
          <cell r="AE4054" t="str">
            <v>Specialty Commercial</v>
          </cell>
          <cell r="AF4054" t="str">
            <v>Air Transport</v>
          </cell>
        </row>
        <row r="4055">
          <cell r="T4055">
            <v>394573152</v>
          </cell>
          <cell r="U4055" t="str">
            <v>Multiplex Global Limited</v>
          </cell>
          <cell r="V4055">
            <v>211448</v>
          </cell>
          <cell r="W4055" t="str">
            <v>Multiplex Global Limited</v>
          </cell>
          <cell r="X4055" t="str">
            <v>Existing Principal</v>
          </cell>
          <cell r="Y4055" t="str">
            <v>Score It</v>
          </cell>
          <cell r="Z4055" t="str">
            <v>REAL ESTATE</v>
          </cell>
          <cell r="AA4055" t="str">
            <v>United Kingdom</v>
          </cell>
          <cell r="AB4055" t="str">
            <v>APAC1021</v>
          </cell>
          <cell r="AC4055" t="str">
            <v>None - Private</v>
          </cell>
          <cell r="AE4055" t="str">
            <v>Specialty Contract</v>
          </cell>
          <cell r="AF4055" t="str">
            <v>Engineering &amp; Construction</v>
          </cell>
        </row>
        <row r="4056">
          <cell r="T4056">
            <v>505380512</v>
          </cell>
          <cell r="U4056" t="str">
            <v>Citywide Home Loans, LLC</v>
          </cell>
          <cell r="V4056">
            <v>140402</v>
          </cell>
          <cell r="W4056" t="str">
            <v>Citywide Home Loans, A Utah Corporation</v>
          </cell>
          <cell r="X4056" t="str">
            <v>Existing Principal</v>
          </cell>
          <cell r="Y4056" t="str">
            <v>Score It</v>
          </cell>
          <cell r="Z4056" t="str">
            <v>FINANCE COMPANIES</v>
          </cell>
          <cell r="AA4056" t="str">
            <v>United States</v>
          </cell>
          <cell r="AB4056">
            <v>140402</v>
          </cell>
          <cell r="AE4056" t="str">
            <v>Core Commercial</v>
          </cell>
          <cell r="AF4056" t="str">
            <v>Insurance &amp; Financial Services</v>
          </cell>
        </row>
        <row r="4057">
          <cell r="T4057">
            <v>561841942</v>
          </cell>
          <cell r="U4057" t="str">
            <v>Transdev North America, Inc.</v>
          </cell>
          <cell r="V4057">
            <v>201981</v>
          </cell>
          <cell r="W4057" t="str">
            <v>Transdev North America, Inc.</v>
          </cell>
          <cell r="X4057" t="str">
            <v>Existing Principal</v>
          </cell>
          <cell r="Y4057" t="str">
            <v>Score It</v>
          </cell>
          <cell r="Z4057" t="str">
            <v>Core Commercial - (Corporate) or (Individual, Estate, Probate)</v>
          </cell>
          <cell r="AA4057" t="str">
            <v>United States</v>
          </cell>
          <cell r="AB4057">
            <v>201981</v>
          </cell>
          <cell r="AE4057" t="str">
            <v>Core Commercial</v>
          </cell>
        </row>
        <row r="4058">
          <cell r="T4058">
            <v>684568052</v>
          </cell>
          <cell r="U4058" t="str">
            <v>Hospital Housekeeping Systems, LLC</v>
          </cell>
          <cell r="V4058">
            <v>213594</v>
          </cell>
          <cell r="W4058" t="str">
            <v>Hospital Housekeeping Systems, LLC</v>
          </cell>
          <cell r="X4058" t="str">
            <v>Existing Principal</v>
          </cell>
          <cell r="Y4058" t="str">
            <v>Score It</v>
          </cell>
          <cell r="Z4058" t="str">
            <v>Core Commercial - (Corporate) or (Individual, Estate, Probate)</v>
          </cell>
          <cell r="AA4058" t="str">
            <v>United States</v>
          </cell>
          <cell r="AB4058">
            <v>213594</v>
          </cell>
          <cell r="AE4058" t="str">
            <v>Core Commercial</v>
          </cell>
          <cell r="AF4058" t="str">
            <v>Unassigned</v>
          </cell>
        </row>
        <row r="4059">
          <cell r="T4059">
            <v>694567252</v>
          </cell>
          <cell r="U4059" t="str">
            <v>EBCO S.A.</v>
          </cell>
          <cell r="V4059">
            <v>213652</v>
          </cell>
          <cell r="W4059" t="str">
            <v>EBCO S.A.</v>
          </cell>
          <cell r="X4059" t="str">
            <v>Existing Principal</v>
          </cell>
          <cell r="Y4059" t="str">
            <v>Score It</v>
          </cell>
          <cell r="Z4059" t="str">
            <v>CONSTRUCTION</v>
          </cell>
          <cell r="AA4059" t="str">
            <v>Chile</v>
          </cell>
          <cell r="AB4059" t="str">
            <v>CHL1069</v>
          </cell>
          <cell r="AD4059">
            <v>301733</v>
          </cell>
          <cell r="AE4059" t="str">
            <v>Specialty Contract</v>
          </cell>
          <cell r="AF4059" t="str">
            <v>Engineering &amp; Construction</v>
          </cell>
        </row>
        <row r="4060">
          <cell r="T4060">
            <v>999862115</v>
          </cell>
          <cell r="U4060" t="str">
            <v>Dragon Acquisition Parent, Inc.</v>
          </cell>
          <cell r="V4060">
            <v>259061</v>
          </cell>
          <cell r="W4060" t="str">
            <v>DexKo Global Holdings Inc.</v>
          </cell>
          <cell r="X4060" t="str">
            <v>Existing Principal</v>
          </cell>
          <cell r="Y4060" t="str">
            <v>Score It</v>
          </cell>
          <cell r="Z4060" t="str">
            <v>Core Commercial - (Corporate) or (Individual, Estate, Probate)</v>
          </cell>
          <cell r="AA4060" t="str">
            <v>United States</v>
          </cell>
          <cell r="AB4060">
            <v>259061</v>
          </cell>
          <cell r="AE4060" t="str">
            <v>Core Commercial</v>
          </cell>
          <cell r="AF4060" t="str">
            <v>Unassigned</v>
          </cell>
        </row>
        <row r="4061">
          <cell r="T4061">
            <v>999865974</v>
          </cell>
          <cell r="U4061" t="str">
            <v>Inproduction, Inc.</v>
          </cell>
          <cell r="V4061">
            <v>259404</v>
          </cell>
          <cell r="W4061" t="str">
            <v>Inproduction, Inc.</v>
          </cell>
          <cell r="X4061" t="str">
            <v>Existing Principal</v>
          </cell>
          <cell r="Y4061" t="str">
            <v>Score It</v>
          </cell>
          <cell r="Z4061" t="str">
            <v>Core Commercial - (Corporate) or (Individual, Estate, Probate)</v>
          </cell>
          <cell r="AA4061" t="str">
            <v>United States</v>
          </cell>
          <cell r="AB4061">
            <v>259404</v>
          </cell>
          <cell r="AE4061" t="str">
            <v>Core Commercial</v>
          </cell>
          <cell r="AF4061" t="str">
            <v>Unassigned</v>
          </cell>
        </row>
        <row r="4062">
          <cell r="T4062">
            <v>999866118</v>
          </cell>
          <cell r="U4062" t="str">
            <v>Zenviron Pty Ltd</v>
          </cell>
          <cell r="V4062">
            <v>259418</v>
          </cell>
          <cell r="W4062" t="str">
            <v>Zenviron Pty Ltd</v>
          </cell>
          <cell r="X4062" t="str">
            <v>Existing Principal</v>
          </cell>
          <cell r="Y4062" t="str">
            <v>Score It</v>
          </cell>
          <cell r="Z4062" t="str">
            <v>Construction</v>
          </cell>
          <cell r="AA4062" t="str">
            <v>Australia</v>
          </cell>
          <cell r="AB4062" t="str">
            <v>APAC1032</v>
          </cell>
          <cell r="AC4062" t="str">
            <v>None - Private</v>
          </cell>
          <cell r="AE4062" t="str">
            <v>Specialty Contract</v>
          </cell>
          <cell r="AF4062" t="str">
            <v>Engineering &amp; Construction</v>
          </cell>
        </row>
        <row r="4063">
          <cell r="T4063">
            <v>999866181</v>
          </cell>
          <cell r="U4063" t="str">
            <v>Interstate Gas Supply, Inc.</v>
          </cell>
          <cell r="V4063">
            <v>259428</v>
          </cell>
          <cell r="W4063" t="str">
            <v>IGS Ventures, Inc.</v>
          </cell>
          <cell r="X4063" t="str">
            <v>Existing Principal</v>
          </cell>
          <cell r="Y4063" t="str">
            <v>Score It</v>
          </cell>
          <cell r="Z4063" t="str">
            <v>BUSINESS SERVICES</v>
          </cell>
          <cell r="AA4063" t="str">
            <v>United States</v>
          </cell>
          <cell r="AB4063">
            <v>259428</v>
          </cell>
          <cell r="AE4063" t="str">
            <v>Core Commercial</v>
          </cell>
          <cell r="AF4063" t="str">
            <v>Unassigned</v>
          </cell>
        </row>
        <row r="4064">
          <cell r="T4064">
            <v>156537912</v>
          </cell>
          <cell r="U4064" t="str">
            <v>Golden Triangle Construction Management Inc.</v>
          </cell>
          <cell r="V4064">
            <v>188910</v>
          </cell>
          <cell r="W4064" t="str">
            <v>Golden Triangle Construction Management Inc.</v>
          </cell>
          <cell r="X4064" t="str">
            <v>Existing Principal</v>
          </cell>
          <cell r="Y4064" t="str">
            <v>Score It</v>
          </cell>
          <cell r="Z4064" t="str">
            <v>CONSTRUCTION</v>
          </cell>
          <cell r="AA4064" t="str">
            <v>Canada</v>
          </cell>
          <cell r="AB4064" t="str">
            <v>CAN1093</v>
          </cell>
          <cell r="AD4064">
            <v>300429</v>
          </cell>
          <cell r="AE4064" t="str">
            <v>Core Contract</v>
          </cell>
          <cell r="AF4064" t="str">
            <v>Engineering &amp; Construction</v>
          </cell>
        </row>
        <row r="4065">
          <cell r="T4065">
            <v>441711342</v>
          </cell>
          <cell r="U4065" t="str">
            <v>Welland Energy Services</v>
          </cell>
          <cell r="V4065">
            <v>199145</v>
          </cell>
          <cell r="W4065" t="str">
            <v>Welland Energy Services</v>
          </cell>
          <cell r="X4065" t="str">
            <v>Existing Principal</v>
          </cell>
          <cell r="Y4065" t="str">
            <v>Score It</v>
          </cell>
          <cell r="Z4065" t="str">
            <v>BUSINESS SERVICES</v>
          </cell>
          <cell r="AA4065" t="str">
            <v>Canada</v>
          </cell>
          <cell r="AB4065" t="str">
            <v>CAN1182</v>
          </cell>
          <cell r="AD4065">
            <v>301167</v>
          </cell>
          <cell r="AE4065" t="str">
            <v>Core Contract</v>
          </cell>
          <cell r="AF4065" t="str">
            <v>Oil, Gas &amp; Coal Expl/Prod</v>
          </cell>
        </row>
        <row r="4066">
          <cell r="T4066">
            <v>31843842</v>
          </cell>
          <cell r="U4066" t="str">
            <v>Boreal Engineering Ltd.</v>
          </cell>
          <cell r="V4066">
            <v>201647</v>
          </cell>
          <cell r="W4066" t="str">
            <v>Boreal Engineering Ltd.</v>
          </cell>
          <cell r="X4066" t="str">
            <v>Existing Principal</v>
          </cell>
          <cell r="Y4066" t="str">
            <v>Score It</v>
          </cell>
          <cell r="Z4066" t="str">
            <v>BUSINESS SERVICES</v>
          </cell>
          <cell r="AA4066" t="str">
            <v>Canada</v>
          </cell>
          <cell r="AB4066" t="str">
            <v>CAN1187</v>
          </cell>
          <cell r="AD4066">
            <v>301270</v>
          </cell>
          <cell r="AE4066" t="str">
            <v>Core Contract</v>
          </cell>
          <cell r="AF4066" t="str">
            <v>Engineering &amp; Construction</v>
          </cell>
        </row>
        <row r="4067">
          <cell r="T4067">
            <v>751783742</v>
          </cell>
          <cell r="U4067" t="str">
            <v>Bastos of Canada Ltd.</v>
          </cell>
          <cell r="V4067">
            <v>202114</v>
          </cell>
          <cell r="W4067" t="str">
            <v>Bastos of Canada Ltd.</v>
          </cell>
          <cell r="X4067" t="str">
            <v>Existing Principal</v>
          </cell>
          <cell r="Y4067" t="str">
            <v>Score It</v>
          </cell>
          <cell r="Z4067" t="str">
            <v>TOBACCO</v>
          </cell>
          <cell r="AA4067" t="str">
            <v>Canada</v>
          </cell>
          <cell r="AB4067" t="str">
            <v>CAN1515</v>
          </cell>
          <cell r="AD4067">
            <v>202114</v>
          </cell>
          <cell r="AE4067" t="str">
            <v>Core Contract</v>
          </cell>
          <cell r="AF4067" t="str">
            <v>Retail</v>
          </cell>
        </row>
        <row r="4068">
          <cell r="T4068">
            <v>922060742</v>
          </cell>
          <cell r="U4068" t="str">
            <v xml:space="preserve">Servco Industrial Contracting Ltd. </v>
          </cell>
          <cell r="V4068">
            <v>210792</v>
          </cell>
          <cell r="W4068" t="str">
            <v>DMS Industrial Constructors Inc.</v>
          </cell>
          <cell r="X4068" t="str">
            <v>Existing Principal</v>
          </cell>
          <cell r="Y4068" t="str">
            <v>Score It</v>
          </cell>
          <cell r="Z4068" t="str">
            <v>CONSTRUCTION</v>
          </cell>
          <cell r="AA4068" t="str">
            <v>Canada</v>
          </cell>
          <cell r="AB4068" t="str">
            <v>CAN1202</v>
          </cell>
          <cell r="AC4068" t="str">
            <v>None - Private</v>
          </cell>
          <cell r="AD4068">
            <v>301523</v>
          </cell>
          <cell r="AE4068" t="str">
            <v>Core Contract</v>
          </cell>
          <cell r="AF4068" t="str">
            <v>Engineering &amp; Construction</v>
          </cell>
        </row>
        <row r="4069">
          <cell r="T4069">
            <v>144625352</v>
          </cell>
          <cell r="U4069" t="str">
            <v>Russpet</v>
          </cell>
          <cell r="V4069">
            <v>256830</v>
          </cell>
          <cell r="W4069" t="str">
            <v>Russpet Construction Ltd.</v>
          </cell>
          <cell r="X4069" t="str">
            <v>Existing Principal</v>
          </cell>
          <cell r="Y4069" t="str">
            <v>Score It</v>
          </cell>
          <cell r="Z4069" t="str">
            <v>CONSTRUCTION</v>
          </cell>
          <cell r="AA4069" t="str">
            <v>Canada</v>
          </cell>
          <cell r="AB4069" t="str">
            <v>CAN1214</v>
          </cell>
          <cell r="AD4069">
            <v>301535</v>
          </cell>
          <cell r="AE4069" t="str">
            <v>Core Contract</v>
          </cell>
          <cell r="AF4069" t="str">
            <v>Engineering &amp; Construction</v>
          </cell>
        </row>
        <row r="4070">
          <cell r="T4070">
            <v>104648152</v>
          </cell>
          <cell r="U4070" t="str">
            <v xml:space="preserve">FCC Aqualia </v>
          </cell>
          <cell r="V4070">
            <v>193388</v>
          </cell>
          <cell r="W4070" t="str">
            <v>FCC - Fomento de Construcciones y Contratas</v>
          </cell>
          <cell r="X4070" t="str">
            <v>Existing Principal</v>
          </cell>
          <cell r="Y4070" t="str">
            <v>Score It</v>
          </cell>
          <cell r="Z4070" t="str">
            <v>TRUCKING</v>
          </cell>
          <cell r="AA4070" t="str">
            <v>Spain</v>
          </cell>
          <cell r="AB4070">
            <v>193388</v>
          </cell>
          <cell r="AE4070" t="str">
            <v>Specialty Contract</v>
          </cell>
          <cell r="AF4070" t="str">
            <v>Rail, Trucking &amp; Transport Services</v>
          </cell>
        </row>
        <row r="4071">
          <cell r="T4071">
            <v>986387012</v>
          </cell>
          <cell r="U4071" t="str">
            <v>A. Duie Pyle Companies</v>
          </cell>
          <cell r="V4071">
            <v>125297</v>
          </cell>
          <cell r="W4071" t="str">
            <v>A. Duie Pyle Companies</v>
          </cell>
          <cell r="X4071" t="str">
            <v>Existing Principal</v>
          </cell>
          <cell r="Y4071" t="str">
            <v>Score It</v>
          </cell>
          <cell r="Z4071" t="str">
            <v>UNASSIGNED</v>
          </cell>
          <cell r="AA4071" t="str">
            <v>United States</v>
          </cell>
          <cell r="AB4071">
            <v>125297</v>
          </cell>
          <cell r="AE4071" t="str">
            <v>Core Commercial</v>
          </cell>
          <cell r="AF4071" t="str">
            <v>Unassigned</v>
          </cell>
        </row>
        <row r="4072">
          <cell r="T4072">
            <v>871877142</v>
          </cell>
          <cell r="U4072" t="str">
            <v>Vets First Corporation</v>
          </cell>
          <cell r="V4072">
            <v>205647</v>
          </cell>
          <cell r="W4072" t="str">
            <v>Covetrus, Inc.</v>
          </cell>
          <cell r="X4072" t="str">
            <v>Existing Principal</v>
          </cell>
          <cell r="Y4072" t="str">
            <v>Score It</v>
          </cell>
          <cell r="Z4072" t="str">
            <v>BUSINESS SERVICES</v>
          </cell>
          <cell r="AA4072" t="str">
            <v>United States</v>
          </cell>
          <cell r="AB4072">
            <v>205647</v>
          </cell>
          <cell r="AE4072" t="str">
            <v>Core Commercial</v>
          </cell>
          <cell r="AF4072" t="str">
            <v>Hospital &amp; Medical Services</v>
          </cell>
        </row>
        <row r="4073">
          <cell r="T4073">
            <v>882103242</v>
          </cell>
          <cell r="U4073" t="str">
            <v>MetLife Core Property Fund, LP</v>
          </cell>
          <cell r="V4073">
            <v>210494</v>
          </cell>
          <cell r="W4073" t="str">
            <v>MetLife Core Property REIT, LLC</v>
          </cell>
          <cell r="X4073" t="str">
            <v>Existing Principal</v>
          </cell>
          <cell r="Y4073" t="str">
            <v>Score It</v>
          </cell>
          <cell r="Z4073" t="str">
            <v>Core Commercial - (Corporate) or (Individual, Estate, Probate)</v>
          </cell>
          <cell r="AA4073" t="str">
            <v>United States</v>
          </cell>
          <cell r="AB4073">
            <v>210494</v>
          </cell>
          <cell r="AE4073" t="str">
            <v>Core Commercial</v>
          </cell>
        </row>
        <row r="4074">
          <cell r="T4074">
            <v>892108142</v>
          </cell>
          <cell r="U4074" t="str">
            <v>Mercuria Energy Group Limited</v>
          </cell>
          <cell r="V4074">
            <v>210543</v>
          </cell>
          <cell r="W4074" t="str">
            <v>Mercuria Energy Group Limited</v>
          </cell>
          <cell r="X4074" t="str">
            <v>Existing Principal</v>
          </cell>
          <cell r="Y4074" t="str">
            <v>Score It</v>
          </cell>
          <cell r="Z4074" t="str">
            <v>OIL REFINING</v>
          </cell>
          <cell r="AA4074" t="str">
            <v>United States</v>
          </cell>
          <cell r="AB4074" t="str">
            <v>EU1178</v>
          </cell>
          <cell r="AD4074">
            <v>300578</v>
          </cell>
          <cell r="AE4074" t="str">
            <v>Specialty Commercial</v>
          </cell>
          <cell r="AF4074" t="str">
            <v>Electric, Gas &amp; Water Utilities</v>
          </cell>
        </row>
        <row r="4075">
          <cell r="T4075">
            <v>999866902</v>
          </cell>
          <cell r="U4075" t="str">
            <v>Reimert Bouw &amp; Infrastructuur BV</v>
          </cell>
          <cell r="V4075">
            <v>259501</v>
          </cell>
          <cell r="W4075" t="str">
            <v>Reimert Holding BV</v>
          </cell>
          <cell r="X4075" t="str">
            <v>Account name from ERM file</v>
          </cell>
          <cell r="Y4075" t="str">
            <v>Score It</v>
          </cell>
          <cell r="Z4075" t="str">
            <v>CONSTRUCTION</v>
          </cell>
          <cell r="AA4075" t="str">
            <v>Netherlands</v>
          </cell>
          <cell r="AB4075">
            <v>259501</v>
          </cell>
          <cell r="AC4075" t="str">
            <v>None - Private</v>
          </cell>
          <cell r="AD4075">
            <v>259501</v>
          </cell>
          <cell r="AE4075" t="str">
            <v>Specialty Commercial</v>
          </cell>
          <cell r="AF4075" t="str">
            <v>Engineering &amp; Construction</v>
          </cell>
        </row>
        <row r="4076">
          <cell r="T4076">
            <v>686529212</v>
          </cell>
          <cell r="U4076" t="str">
            <v>Wabco do Brasil</v>
          </cell>
          <cell r="V4076">
            <v>188824</v>
          </cell>
          <cell r="W4076" t="str">
            <v>WABCO</v>
          </cell>
          <cell r="X4076" t="str">
            <v>Account name from ERM file</v>
          </cell>
          <cell r="Y4076" t="str">
            <v>Score It</v>
          </cell>
          <cell r="Z4076" t="str">
            <v>AUTOMOTIVE</v>
          </cell>
          <cell r="AB4076" t="str">
            <v>BRZ1045</v>
          </cell>
          <cell r="AC4076" t="str">
            <v>None - Private</v>
          </cell>
          <cell r="AD4076">
            <v>300270</v>
          </cell>
          <cell r="AE4076" t="str">
            <v>Specialty Commercial</v>
          </cell>
          <cell r="AF4076" t="str">
            <v>Automotive / Auto Parts MFG</v>
          </cell>
        </row>
        <row r="4077">
          <cell r="T4077">
            <v>94568252</v>
          </cell>
          <cell r="U4077" t="str">
            <v>PALMYRA RECURSOS NATURAIS EXPLORAÇÃO E COMÉRCIO LTDA</v>
          </cell>
          <cell r="V4077">
            <v>211593</v>
          </cell>
          <cell r="W4077" t="str">
            <v>DOW CORNING CORPORATION</v>
          </cell>
          <cell r="X4077" t="str">
            <v>Account name from ERM file</v>
          </cell>
          <cell r="Y4077" t="str">
            <v>Score It</v>
          </cell>
          <cell r="Z4077" t="str">
            <v>CHEMICALS</v>
          </cell>
          <cell r="AA4077" t="str">
            <v>Brazil</v>
          </cell>
          <cell r="AB4077" t="str">
            <v>BRZ1063</v>
          </cell>
          <cell r="AC4077" t="str">
            <v>Research Next Quarter</v>
          </cell>
          <cell r="AD4077">
            <v>98228</v>
          </cell>
          <cell r="AE4077" t="str">
            <v>Specialty Commercial</v>
          </cell>
          <cell r="AF4077" t="str">
            <v>Chemical Industry</v>
          </cell>
        </row>
        <row r="4078">
          <cell r="T4078">
            <v>384567852</v>
          </cell>
          <cell r="U4078" t="str">
            <v>MASTERFOODS BRASIL ALIMENTOS LTDA</v>
          </cell>
          <cell r="V4078">
            <v>211859</v>
          </cell>
          <cell r="W4078" t="str">
            <v>Mars Group</v>
          </cell>
          <cell r="X4078" t="str">
            <v>Account name from ERM file</v>
          </cell>
          <cell r="Y4078" t="str">
            <v>Score It</v>
          </cell>
          <cell r="Z4078" t="str">
            <v>FOOD &amp; BEVERAGE</v>
          </cell>
          <cell r="AA4078" t="str">
            <v>Brazil</v>
          </cell>
          <cell r="AB4078" t="str">
            <v>BRZ1081</v>
          </cell>
          <cell r="AC4078" t="str">
            <v>None - Private</v>
          </cell>
          <cell r="AD4078">
            <v>100723</v>
          </cell>
          <cell r="AE4078" t="str">
            <v>Specialty Commercial</v>
          </cell>
          <cell r="AF4078" t="str">
            <v>Food Processing &amp; Distribution</v>
          </cell>
        </row>
        <row r="4079">
          <cell r="V4079">
            <v>211318</v>
          </cell>
          <cell r="W4079" t="str">
            <v>Andritz</v>
          </cell>
          <cell r="X4079" t="str">
            <v>Account name from ERM file</v>
          </cell>
          <cell r="Y4079" t="str">
            <v>Score It</v>
          </cell>
          <cell r="Z4079" t="str">
            <v>MACHINERY &amp; EQUIPMENT</v>
          </cell>
          <cell r="AB4079" t="str">
            <v>BRZ1091</v>
          </cell>
          <cell r="AC4079" t="str">
            <v>W27663</v>
          </cell>
          <cell r="AD4079">
            <v>194864</v>
          </cell>
          <cell r="AF4079" t="str">
            <v>Machinery &amp; Industrial</v>
          </cell>
        </row>
        <row r="4080">
          <cell r="T4080">
            <v>302058842</v>
          </cell>
          <cell r="U4080" t="str">
            <v>Nooter Eriksen SRL</v>
          </cell>
          <cell r="V4080">
            <v>207285</v>
          </cell>
          <cell r="W4080" t="str">
            <v>Nooter/Eriksen</v>
          </cell>
          <cell r="X4080" t="str">
            <v>Account name from ERM file</v>
          </cell>
          <cell r="Y4080" t="str">
            <v>Score It</v>
          </cell>
          <cell r="Z4080" t="str">
            <v>MACHINERY &amp; EQUIPMENT</v>
          </cell>
          <cell r="AA4080" t="str">
            <v>Brazil</v>
          </cell>
          <cell r="AB4080" t="str">
            <v>BRZ1154</v>
          </cell>
          <cell r="AC4080" t="str">
            <v>None - Private</v>
          </cell>
          <cell r="AD4080">
            <v>301396</v>
          </cell>
          <cell r="AE4080" t="str">
            <v>Core Commercial</v>
          </cell>
          <cell r="AF4080" t="str">
            <v>Machinery &amp; Industrial</v>
          </cell>
        </row>
        <row r="4081">
          <cell r="V4081">
            <v>208596</v>
          </cell>
          <cell r="W4081" t="str">
            <v>Voith AG</v>
          </cell>
          <cell r="X4081" t="str">
            <v>Account name from ERM file</v>
          </cell>
          <cell r="Y4081" t="str">
            <v>Score It</v>
          </cell>
          <cell r="Z4081" t="str">
            <v>MACHINERY &amp; EQUIPMENT</v>
          </cell>
          <cell r="AB4081" t="str">
            <v>BRZ1163</v>
          </cell>
          <cell r="AC4081" t="str">
            <v>None - Private</v>
          </cell>
          <cell r="AD4081">
            <v>80440</v>
          </cell>
          <cell r="AF4081" t="str">
            <v>Machinery &amp; Industrial</v>
          </cell>
        </row>
        <row r="4082">
          <cell r="T4082">
            <v>414569352</v>
          </cell>
          <cell r="U4082" t="str">
            <v>Associacão Educacional Nove de Julho - Uninove</v>
          </cell>
          <cell r="V4082">
            <v>212639</v>
          </cell>
          <cell r="W4082" t="str">
            <v>Uninove</v>
          </cell>
          <cell r="X4082" t="str">
            <v>Account name from ERM file</v>
          </cell>
          <cell r="Y4082" t="str">
            <v>Score It</v>
          </cell>
          <cell r="Z4082" t="str">
            <v>UNASSIGNED</v>
          </cell>
          <cell r="AA4082" t="str">
            <v>Brazil</v>
          </cell>
          <cell r="AB4082" t="str">
            <v>BRZ1172</v>
          </cell>
          <cell r="AC4082" t="str">
            <v>None - Private</v>
          </cell>
          <cell r="AD4082">
            <v>301562</v>
          </cell>
          <cell r="AE4082" t="str">
            <v>Specialty Commercial</v>
          </cell>
        </row>
        <row r="4083">
          <cell r="V4083">
            <v>26098</v>
          </cell>
          <cell r="W4083" t="str">
            <v>Aecom do Brasil Ltda</v>
          </cell>
          <cell r="X4083" t="str">
            <v>Account name from ERM file</v>
          </cell>
          <cell r="Y4083" t="str">
            <v>Score It</v>
          </cell>
          <cell r="Z4083" t="str">
            <v>BUSINESS SERVICES</v>
          </cell>
          <cell r="AB4083" t="str">
            <v>BRZ1174</v>
          </cell>
          <cell r="AC4083" t="str">
            <v>N08768</v>
          </cell>
          <cell r="AD4083">
            <v>131240</v>
          </cell>
          <cell r="AF4083" t="str">
            <v>Business Services</v>
          </cell>
        </row>
        <row r="4084">
          <cell r="V4084">
            <v>181922</v>
          </cell>
          <cell r="W4084" t="str">
            <v>Alstom</v>
          </cell>
          <cell r="X4084" t="str">
            <v>Account name from ERM file</v>
          </cell>
          <cell r="Y4084" t="str">
            <v>Score It</v>
          </cell>
          <cell r="Z4084" t="str">
            <v>MACHINERY &amp; EQUIPMENT</v>
          </cell>
          <cell r="AB4084" t="str">
            <v>CAN1001</v>
          </cell>
          <cell r="AC4084" t="str">
            <v>W20528</v>
          </cell>
          <cell r="AD4084">
            <v>87012</v>
          </cell>
          <cell r="AF4084" t="str">
            <v>Machinery &amp; Industrial</v>
          </cell>
        </row>
        <row r="4085">
          <cell r="V4085">
            <v>211336</v>
          </cell>
          <cell r="W4085" t="str">
            <v>Astaldi</v>
          </cell>
          <cell r="X4085" t="str">
            <v>Account name from ERM file</v>
          </cell>
          <cell r="Y4085" t="str">
            <v>Score It</v>
          </cell>
          <cell r="Z4085" t="str">
            <v>CONSTRUCTION</v>
          </cell>
          <cell r="AB4085" t="str">
            <v>CAN1002</v>
          </cell>
          <cell r="AC4085" t="str">
            <v>W31135</v>
          </cell>
          <cell r="AD4085">
            <v>134399</v>
          </cell>
          <cell r="AF4085" t="str">
            <v>Engineering &amp; Construction</v>
          </cell>
        </row>
        <row r="4086">
          <cell r="V4086">
            <v>212211</v>
          </cell>
          <cell r="W4086" t="str">
            <v xml:space="preserve">Voith </v>
          </cell>
          <cell r="X4086" t="str">
            <v>Account name from ERM file</v>
          </cell>
          <cell r="Y4086" t="str">
            <v>Score It</v>
          </cell>
          <cell r="Z4086" t="str">
            <v>CONSTRUCTION</v>
          </cell>
          <cell r="AB4086" t="str">
            <v>CAN1006</v>
          </cell>
          <cell r="AC4086" t="str">
            <v>S12768</v>
          </cell>
          <cell r="AD4086">
            <v>80440</v>
          </cell>
          <cell r="AF4086" t="str">
            <v>Engineering &amp; Construction</v>
          </cell>
        </row>
        <row r="4087">
          <cell r="T4087">
            <v>999867206</v>
          </cell>
          <cell r="U4087" t="str">
            <v>ABB Inc.</v>
          </cell>
          <cell r="V4087">
            <v>211283</v>
          </cell>
          <cell r="W4087" t="str">
            <v>ABB</v>
          </cell>
          <cell r="X4087" t="str">
            <v>Account name from ERM file</v>
          </cell>
          <cell r="Y4087" t="str">
            <v>Score It</v>
          </cell>
          <cell r="Z4087" t="str">
            <v>ELECTRICAL EQUIPMENT</v>
          </cell>
          <cell r="AB4087" t="str">
            <v>CAN1017</v>
          </cell>
          <cell r="AC4087" t="str">
            <v>W21538</v>
          </cell>
          <cell r="AD4087">
            <v>44253</v>
          </cell>
          <cell r="AE4087" t="str">
            <v>Specialty Contract</v>
          </cell>
          <cell r="AF4087" t="str">
            <v>Electronics &amp; Semiconductor</v>
          </cell>
        </row>
        <row r="4088">
          <cell r="T4088">
            <v>94566952</v>
          </cell>
          <cell r="U4088" t="str">
            <v>Ovivo USA LLC</v>
          </cell>
          <cell r="V4088">
            <v>212261</v>
          </cell>
          <cell r="W4088" t="str">
            <v>Ovivo</v>
          </cell>
          <cell r="X4088" t="str">
            <v>Account name from ERM file</v>
          </cell>
          <cell r="Y4088" t="str">
            <v>Score It</v>
          </cell>
          <cell r="Z4088" t="str">
            <v>MACHINERY &amp; EQUIPMENT</v>
          </cell>
          <cell r="AA4088" t="str">
            <v>United Ste</v>
          </cell>
          <cell r="AB4088" t="str">
            <v>CAN1019</v>
          </cell>
          <cell r="AC4088" t="str">
            <v>N03750</v>
          </cell>
          <cell r="AD4088">
            <v>69154</v>
          </cell>
          <cell r="AE4088" t="str">
            <v>Specialty Contract</v>
          </cell>
          <cell r="AF4088" t="str">
            <v>Machinery &amp; Industrial</v>
          </cell>
        </row>
        <row r="4089">
          <cell r="T4089">
            <v>312160242</v>
          </cell>
          <cell r="U4089" t="str">
            <v>Filtrum Inc</v>
          </cell>
          <cell r="V4089">
            <v>212617</v>
          </cell>
          <cell r="W4089" t="str">
            <v>Filtrum</v>
          </cell>
          <cell r="X4089" t="str">
            <v>Account name from ERM file</v>
          </cell>
          <cell r="Y4089" t="str">
            <v>Score It</v>
          </cell>
          <cell r="Z4089" t="str">
            <v>CONSTRUCTION</v>
          </cell>
          <cell r="AB4089" t="str">
            <v>CAN1074</v>
          </cell>
          <cell r="AC4089" t="str">
            <v>None - Private</v>
          </cell>
          <cell r="AD4089">
            <v>300353</v>
          </cell>
          <cell r="AE4089" t="str">
            <v>Specialty Commercial</v>
          </cell>
          <cell r="AF4089" t="str">
            <v>Engineering &amp; Construction</v>
          </cell>
        </row>
        <row r="4090">
          <cell r="T4090">
            <v>179218632</v>
          </cell>
          <cell r="U4090" t="str">
            <v>MDS Aero Support Corporation</v>
          </cell>
          <cell r="V4090">
            <v>193774</v>
          </cell>
          <cell r="W4090" t="str">
            <v>MDS Aero Support</v>
          </cell>
          <cell r="X4090" t="str">
            <v>Account name from ERM file</v>
          </cell>
          <cell r="Y4090" t="str">
            <v>Score It</v>
          </cell>
          <cell r="Z4090" t="str">
            <v>MACHINERY &amp; EQUIPMENT</v>
          </cell>
          <cell r="AA4090" t="str">
            <v>Canada</v>
          </cell>
          <cell r="AB4090" t="str">
            <v>CAN1148</v>
          </cell>
          <cell r="AC4090" t="str">
            <v>None - Private</v>
          </cell>
          <cell r="AD4090">
            <v>300583</v>
          </cell>
          <cell r="AE4090" t="str">
            <v>Core Contract</v>
          </cell>
          <cell r="AF4090" t="str">
            <v>Machinery &amp; Industrial</v>
          </cell>
        </row>
        <row r="4091">
          <cell r="T4091">
            <v>39182432</v>
          </cell>
          <cell r="U4091" t="str">
            <v>Glidepath Systems Limited</v>
          </cell>
          <cell r="V4091">
            <v>192263</v>
          </cell>
          <cell r="W4091" t="str">
            <v>Glidepath</v>
          </cell>
          <cell r="X4091" t="str">
            <v>Account name from ERM file</v>
          </cell>
          <cell r="Y4091" t="str">
            <v>Score It</v>
          </cell>
          <cell r="Z4091" t="str">
            <v>BUSINESS SERVICES</v>
          </cell>
          <cell r="AB4091" t="str">
            <v>CAN1188</v>
          </cell>
          <cell r="AC4091" t="str">
            <v>None - Private</v>
          </cell>
          <cell r="AD4091">
            <v>301271</v>
          </cell>
          <cell r="AE4091" t="str">
            <v>Specialty Contract</v>
          </cell>
          <cell r="AF4091" t="str">
            <v>Business Services</v>
          </cell>
        </row>
        <row r="4092">
          <cell r="T4092">
            <v>611969142</v>
          </cell>
          <cell r="U4092" t="str">
            <v>Rankin Construction Inc.</v>
          </cell>
          <cell r="V4092">
            <v>205373</v>
          </cell>
          <cell r="W4092" t="str">
            <v>Rankin Construction Inc.</v>
          </cell>
          <cell r="X4092" t="str">
            <v>Account name from ERM file</v>
          </cell>
          <cell r="Y4092" t="str">
            <v>Score It</v>
          </cell>
          <cell r="Z4092" t="str">
            <v>CONSTRUCTION</v>
          </cell>
          <cell r="AA4092" t="str">
            <v>Canada</v>
          </cell>
          <cell r="AB4092" t="str">
            <v>CAN1212</v>
          </cell>
          <cell r="AC4092" t="str">
            <v>None - Private</v>
          </cell>
          <cell r="AD4092">
            <v>301533</v>
          </cell>
          <cell r="AE4092" t="str">
            <v>Core Contract</v>
          </cell>
          <cell r="AF4092" t="str">
            <v>Engineering &amp; Construction</v>
          </cell>
        </row>
        <row r="4093">
          <cell r="T4093">
            <v>109271932</v>
          </cell>
          <cell r="U4093" t="str">
            <v>Forth Crossing Building Contractors JV</v>
          </cell>
          <cell r="V4093">
            <v>195804</v>
          </cell>
          <cell r="W4093" t="str">
            <v>Forth Crossing Bridge Constructors</v>
          </cell>
          <cell r="X4093" t="str">
            <v>Account name from ERM file</v>
          </cell>
          <cell r="Y4093" t="str">
            <v>Score It</v>
          </cell>
          <cell r="Z4093" t="str">
            <v>CONSTRUCTION</v>
          </cell>
          <cell r="AB4093" t="str">
            <v>EU1040</v>
          </cell>
          <cell r="AC4093" t="str">
            <v>None - Private</v>
          </cell>
          <cell r="AD4093">
            <v>300040</v>
          </cell>
          <cell r="AE4093" t="str">
            <v>Specialty Contract</v>
          </cell>
          <cell r="AF4093" t="str">
            <v>Engineering &amp; Construction</v>
          </cell>
        </row>
        <row r="4094">
          <cell r="T4094">
            <v>179266632</v>
          </cell>
          <cell r="U4094" t="str">
            <v>Grandi Lavori Fincosit SpA</v>
          </cell>
          <cell r="V4094">
            <v>195837</v>
          </cell>
          <cell r="W4094" t="str">
            <v>Grandi Lavori Fincosit SpA</v>
          </cell>
          <cell r="X4094" t="str">
            <v>Account name from ERM file</v>
          </cell>
          <cell r="Y4094" t="str">
            <v>Score It</v>
          </cell>
          <cell r="Z4094" t="str">
            <v>CONSTRUCTION</v>
          </cell>
          <cell r="AB4094" t="str">
            <v>EU1045</v>
          </cell>
          <cell r="AC4094" t="str">
            <v>None - Private</v>
          </cell>
          <cell r="AD4094">
            <v>300045</v>
          </cell>
          <cell r="AE4094" t="str">
            <v>Specialty Contract</v>
          </cell>
          <cell r="AF4094" t="str">
            <v>Engineering &amp; Construction</v>
          </cell>
        </row>
        <row r="4095">
          <cell r="V4095">
            <v>185044</v>
          </cell>
          <cell r="W4095" t="str">
            <v>Odebrecht SA</v>
          </cell>
          <cell r="X4095" t="str">
            <v>Account name from ERM file</v>
          </cell>
          <cell r="Y4095" t="str">
            <v>Score It</v>
          </cell>
          <cell r="Z4095" t="str">
            <v>CONSTRUCTION</v>
          </cell>
          <cell r="AB4095" t="str">
            <v>EU1071</v>
          </cell>
          <cell r="AC4095" t="str">
            <v>S12965</v>
          </cell>
          <cell r="AD4095">
            <v>32570</v>
          </cell>
          <cell r="AE4095" t="str">
            <v>Specialty Contract</v>
          </cell>
          <cell r="AF4095" t="str">
            <v>Engineering &amp; Construction</v>
          </cell>
        </row>
        <row r="4096">
          <cell r="U4096" t="str">
            <v>TIM CELULAR S/A</v>
          </cell>
          <cell r="V4096">
            <v>212161</v>
          </cell>
          <cell r="W4096" t="str">
            <v>TIM Celular</v>
          </cell>
          <cell r="X4096" t="str">
            <v>Account name from ERM file</v>
          </cell>
          <cell r="Y4096" t="str">
            <v>Score It</v>
          </cell>
          <cell r="Z4096" t="str">
            <v>TELEPHONE</v>
          </cell>
          <cell r="AA4096" t="str">
            <v>Brazil</v>
          </cell>
          <cell r="AB4096" t="str">
            <v>EU1084</v>
          </cell>
          <cell r="AC4096" t="str">
            <v>None - Private</v>
          </cell>
          <cell r="AD4096">
            <v>300084</v>
          </cell>
          <cell r="AE4096" t="str">
            <v>Specialty Contract</v>
          </cell>
          <cell r="AF4096" t="str">
            <v>Telecom Equipment &amp; Utility Services</v>
          </cell>
        </row>
        <row r="4097">
          <cell r="V4097">
            <v>195481</v>
          </cell>
          <cell r="W4097" t="str">
            <v>Vinci Construction UK Ltd</v>
          </cell>
          <cell r="X4097" t="str">
            <v>Account name from ERM file</v>
          </cell>
          <cell r="Y4097" t="str">
            <v>Score It</v>
          </cell>
          <cell r="Z4097" t="str">
            <v>CONSTRUCTION</v>
          </cell>
          <cell r="AB4097" t="str">
            <v>EU1087</v>
          </cell>
          <cell r="AC4097" t="str">
            <v>G11504</v>
          </cell>
          <cell r="AD4097">
            <v>68281</v>
          </cell>
          <cell r="AF4097" t="str">
            <v>Engineering &amp; Construction</v>
          </cell>
        </row>
        <row r="4098">
          <cell r="T4098">
            <v>99263632</v>
          </cell>
          <cell r="U4098" t="str">
            <v>Denel SOC Ltd</v>
          </cell>
          <cell r="V4098">
            <v>195434</v>
          </cell>
          <cell r="W4098" t="str">
            <v>DENEL</v>
          </cell>
          <cell r="X4098" t="str">
            <v>Account name from ERM file</v>
          </cell>
          <cell r="Y4098" t="str">
            <v>Score It</v>
          </cell>
          <cell r="Z4098" t="str">
            <v>CONSTRUCTION</v>
          </cell>
          <cell r="AB4098" t="str">
            <v>EU1149</v>
          </cell>
          <cell r="AC4098" t="str">
            <v>None - Private</v>
          </cell>
          <cell r="AD4098">
            <v>300405</v>
          </cell>
          <cell r="AE4098" t="str">
            <v>Specialty Contract</v>
          </cell>
          <cell r="AF4098" t="str">
            <v>Engineering &amp; Construction</v>
          </cell>
        </row>
        <row r="4099">
          <cell r="T4099">
            <v>109271832</v>
          </cell>
          <cell r="U4099" t="str">
            <v>Ferguson Marine Engineering Limited</v>
          </cell>
          <cell r="V4099">
            <v>195803</v>
          </cell>
          <cell r="W4099" t="str">
            <v>Ferguson Marine Eng ltd</v>
          </cell>
          <cell r="X4099" t="str">
            <v>Account name from ERM file</v>
          </cell>
          <cell r="Y4099" t="str">
            <v>Score It</v>
          </cell>
          <cell r="Z4099" t="str">
            <v>CONSTRUCTION</v>
          </cell>
          <cell r="AA4099" t="str">
            <v>United Kingdom</v>
          </cell>
          <cell r="AB4099" t="str">
            <v>EU1155</v>
          </cell>
          <cell r="AC4099" t="str">
            <v>None - Private</v>
          </cell>
          <cell r="AD4099">
            <v>300471</v>
          </cell>
          <cell r="AE4099" t="str">
            <v>Specialty Contract</v>
          </cell>
          <cell r="AF4099" t="str">
            <v>Engineering &amp; Construction</v>
          </cell>
        </row>
        <row r="4100">
          <cell r="T4100">
            <v>262161342</v>
          </cell>
          <cell r="U4100" t="str">
            <v>Clugston Construction Ltd</v>
          </cell>
          <cell r="V4100">
            <v>211506</v>
          </cell>
          <cell r="W4100" t="str">
            <v>Clugston</v>
          </cell>
          <cell r="X4100" t="str">
            <v>Account name from ERM file</v>
          </cell>
          <cell r="Y4100" t="str">
            <v>Score It</v>
          </cell>
          <cell r="Z4100" t="str">
            <v>CONSTRUCTION</v>
          </cell>
          <cell r="AB4100" t="str">
            <v>EU1157</v>
          </cell>
          <cell r="AC4100" t="str">
            <v>None - Private</v>
          </cell>
          <cell r="AD4100">
            <v>300482</v>
          </cell>
          <cell r="AE4100" t="str">
            <v>Specialty Contract</v>
          </cell>
          <cell r="AF4100" t="str">
            <v>Engineering &amp; Construction</v>
          </cell>
        </row>
        <row r="4101">
          <cell r="T4101">
            <v>304570252</v>
          </cell>
          <cell r="U4101" t="str">
            <v>ES-KO International Inc</v>
          </cell>
          <cell r="V4101">
            <v>211631</v>
          </cell>
          <cell r="W4101" t="str">
            <v>ES-KO International Limited</v>
          </cell>
          <cell r="X4101" t="str">
            <v>Account name from ERM file</v>
          </cell>
          <cell r="Y4101" t="str">
            <v>Score It</v>
          </cell>
          <cell r="Z4101" t="str">
            <v>CONSTRUCTION</v>
          </cell>
          <cell r="AB4101" t="str">
            <v>EU1158</v>
          </cell>
          <cell r="AC4101" t="str">
            <v>None - Private</v>
          </cell>
          <cell r="AD4101">
            <v>300483</v>
          </cell>
          <cell r="AE4101" t="str">
            <v>Specialty Contract</v>
          </cell>
          <cell r="AF4101" t="str">
            <v>Engineering &amp; Construction</v>
          </cell>
        </row>
        <row r="4102">
          <cell r="T4102">
            <v>294569052</v>
          </cell>
          <cell r="U4102" t="str">
            <v>Erndtebruecker Eisenwerk Special Pipe Constructions GmbH</v>
          </cell>
          <cell r="V4102">
            <v>211610</v>
          </cell>
          <cell r="W4102" t="str">
            <v>Erndtebruecker Eisenwerke Special Pipe Constructions GmbH</v>
          </cell>
          <cell r="X4102" t="str">
            <v>Account name from ERM file</v>
          </cell>
          <cell r="Y4102" t="str">
            <v>Score It</v>
          </cell>
          <cell r="Z4102" t="str">
            <v>CONSTRUCTION</v>
          </cell>
          <cell r="AA4102" t="str">
            <v>Germany</v>
          </cell>
          <cell r="AB4102" t="str">
            <v>EU1357</v>
          </cell>
          <cell r="AC4102" t="str">
            <v>None - Private</v>
          </cell>
          <cell r="AD4102">
            <v>211610</v>
          </cell>
          <cell r="AE4102" t="str">
            <v>Specialty Contract</v>
          </cell>
          <cell r="AF4102" t="str">
            <v>Engineering &amp; Construction</v>
          </cell>
        </row>
        <row r="4103">
          <cell r="T4103">
            <v>384568552</v>
          </cell>
          <cell r="U4103" t="str">
            <v>Matthaei Bauunternehmen GmbH &amp; Co. KG</v>
          </cell>
          <cell r="V4103">
            <v>211861</v>
          </cell>
          <cell r="W4103" t="str">
            <v>Matthaei</v>
          </cell>
          <cell r="X4103" t="str">
            <v>Account name from ERM file</v>
          </cell>
          <cell r="Y4103" t="str">
            <v>Score It</v>
          </cell>
          <cell r="Z4103" t="str">
            <v>CONSTRUCTION</v>
          </cell>
          <cell r="AA4103" t="str">
            <v>Germany</v>
          </cell>
          <cell r="AB4103" t="str">
            <v>EU1171</v>
          </cell>
          <cell r="AC4103" t="str">
            <v>None - Private</v>
          </cell>
          <cell r="AD4103">
            <v>300527</v>
          </cell>
          <cell r="AE4103" t="str">
            <v>Specialty Contract</v>
          </cell>
          <cell r="AF4103" t="str">
            <v>Engineering &amp; Construction</v>
          </cell>
        </row>
        <row r="4104">
          <cell r="T4104">
            <v>404571052</v>
          </cell>
          <cell r="U4104" t="str">
            <v>NRW Pty Ltd</v>
          </cell>
          <cell r="V4104">
            <v>211919</v>
          </cell>
          <cell r="W4104" t="str">
            <v>NRW Pty Limited</v>
          </cell>
          <cell r="X4104" t="str">
            <v>Account name from ERM file</v>
          </cell>
          <cell r="Y4104" t="str">
            <v>Score It</v>
          </cell>
          <cell r="Z4104" t="str">
            <v>CONSTRUCTION</v>
          </cell>
          <cell r="AA4104" t="str">
            <v>Australia</v>
          </cell>
          <cell r="AB4104" t="str">
            <v>EU1172</v>
          </cell>
          <cell r="AC4104" t="str">
            <v>W42831</v>
          </cell>
          <cell r="AD4104">
            <v>300528</v>
          </cell>
          <cell r="AE4104" t="str">
            <v>Specialty Contract</v>
          </cell>
          <cell r="AF4104" t="str">
            <v>Engineering &amp; Construction</v>
          </cell>
        </row>
        <row r="4105">
          <cell r="T4105">
            <v>244572152</v>
          </cell>
          <cell r="U4105" t="str">
            <v>Cape Australia Onshore Pty Ltd</v>
          </cell>
          <cell r="V4105">
            <v>211466</v>
          </cell>
          <cell r="W4105" t="str">
            <v>Cape (Altrad)</v>
          </cell>
          <cell r="X4105" t="str">
            <v>Account name from ERM file</v>
          </cell>
          <cell r="Y4105" t="str">
            <v>Score It</v>
          </cell>
          <cell r="Z4105" t="str">
            <v>CONSTRUCTION</v>
          </cell>
          <cell r="AB4105" t="str">
            <v>EU1176</v>
          </cell>
          <cell r="AC4105" t="str">
            <v>None - Private</v>
          </cell>
          <cell r="AD4105">
            <v>300576</v>
          </cell>
          <cell r="AE4105" t="str">
            <v>Specialty Contract</v>
          </cell>
          <cell r="AF4105" t="str">
            <v>Engineering &amp; Construction</v>
          </cell>
        </row>
        <row r="4106">
          <cell r="T4106">
            <v>184569152</v>
          </cell>
          <cell r="U4106" t="str">
            <v>Wolff&amp;Mueller Holding GmbH&amp;Co. KG</v>
          </cell>
          <cell r="V4106">
            <v>212231</v>
          </cell>
          <cell r="W4106" t="str">
            <v>Wolff&amp;Muller</v>
          </cell>
          <cell r="X4106" t="str">
            <v>Account name from ERM file</v>
          </cell>
          <cell r="Y4106" t="str">
            <v>Score It</v>
          </cell>
          <cell r="Z4106" t="str">
            <v>CONSTRUCTION</v>
          </cell>
          <cell r="AA4106" t="str">
            <v>Germany</v>
          </cell>
          <cell r="AB4106" t="str">
            <v>EU1180</v>
          </cell>
          <cell r="AC4106" t="str">
            <v>None - Private</v>
          </cell>
          <cell r="AD4106">
            <v>300580</v>
          </cell>
          <cell r="AE4106" t="str">
            <v>Specialty Commercial</v>
          </cell>
          <cell r="AF4106" t="str">
            <v>Engineering &amp; Construction</v>
          </cell>
        </row>
        <row r="4107">
          <cell r="T4107">
            <v>999917924</v>
          </cell>
          <cell r="U4107" t="str">
            <v>Puma Energy Holdings Pte</v>
          </cell>
          <cell r="V4107">
            <v>211985</v>
          </cell>
          <cell r="W4107" t="str">
            <v>PUMA</v>
          </cell>
          <cell r="X4107" t="str">
            <v>Account name from ERM file</v>
          </cell>
          <cell r="Y4107" t="str">
            <v>Score It</v>
          </cell>
          <cell r="Z4107" t="str">
            <v>OIL, GAS &amp; COAL EXPL/PROD</v>
          </cell>
          <cell r="AA4107" t="str">
            <v>Singapore</v>
          </cell>
          <cell r="AB4107" t="str">
            <v>EU1184</v>
          </cell>
          <cell r="AC4107" t="str">
            <v>None - Private</v>
          </cell>
          <cell r="AD4107">
            <v>301007</v>
          </cell>
          <cell r="AE4107" t="str">
            <v>Specialty Commercial</v>
          </cell>
          <cell r="AF4107" t="str">
            <v>Oil, Gas &amp; Coal Expl/Prod</v>
          </cell>
        </row>
        <row r="4108">
          <cell r="T4108">
            <v>164569452</v>
          </cell>
          <cell r="U4108" t="str">
            <v>Trafigura Group Pte. Ltd.</v>
          </cell>
          <cell r="V4108">
            <v>212170</v>
          </cell>
          <cell r="W4108" t="str">
            <v>Trafigura</v>
          </cell>
          <cell r="X4108" t="str">
            <v>Account name from ERM file</v>
          </cell>
          <cell r="Y4108" t="str">
            <v>Score It</v>
          </cell>
          <cell r="Z4108" t="str">
            <v>TRANSPORTATION</v>
          </cell>
          <cell r="AA4108" t="str">
            <v>Singapore</v>
          </cell>
          <cell r="AB4108" t="str">
            <v>EU1186</v>
          </cell>
          <cell r="AC4108" t="str">
            <v>None - Private</v>
          </cell>
          <cell r="AD4108">
            <v>301009</v>
          </cell>
          <cell r="AE4108" t="str">
            <v>Specialty Commercial</v>
          </cell>
          <cell r="AF4108" t="str">
            <v>Oil, Gas &amp; Coal Expl/Prod</v>
          </cell>
        </row>
        <row r="4109">
          <cell r="V4109">
            <v>196679</v>
          </cell>
          <cell r="W4109" t="str">
            <v>Ballast Nedam</v>
          </cell>
          <cell r="X4109" t="str">
            <v>Account name from ERM file</v>
          </cell>
          <cell r="Y4109" t="str">
            <v>Score It</v>
          </cell>
          <cell r="Z4109" t="str">
            <v>CONSTRUCTION</v>
          </cell>
          <cell r="AB4109" t="str">
            <v>EU1189</v>
          </cell>
          <cell r="AC4109" t="str">
            <v>None - Private</v>
          </cell>
          <cell r="AD4109">
            <v>301033</v>
          </cell>
          <cell r="AF4109" t="str">
            <v>Engineering &amp; Construction</v>
          </cell>
        </row>
        <row r="4110">
          <cell r="T4110">
            <v>224570052</v>
          </cell>
          <cell r="U4110" t="str">
            <v>BeNex GmbH</v>
          </cell>
          <cell r="V4110">
            <v>211411</v>
          </cell>
          <cell r="W4110" t="str">
            <v>BeNex GmbH</v>
          </cell>
          <cell r="X4110" t="str">
            <v>Account name from ERM file</v>
          </cell>
          <cell r="Y4110" t="str">
            <v>Score It</v>
          </cell>
          <cell r="Z4110" t="str">
            <v>CONSTRUCTION</v>
          </cell>
          <cell r="AB4110" t="str">
            <v>EU1190</v>
          </cell>
          <cell r="AC4110" t="str">
            <v>None - Private</v>
          </cell>
          <cell r="AD4110">
            <v>301034</v>
          </cell>
          <cell r="AE4110" t="str">
            <v>Specialty Commercial</v>
          </cell>
          <cell r="AF4110" t="str">
            <v>Engineering &amp; Construction</v>
          </cell>
        </row>
        <row r="4111">
          <cell r="T4111">
            <v>254571252</v>
          </cell>
          <cell r="U4111" t="str">
            <v>CG Gruppe AG</v>
          </cell>
          <cell r="V4111">
            <v>211490</v>
          </cell>
          <cell r="W4111" t="str">
            <v>CG Gruppe</v>
          </cell>
          <cell r="X4111" t="str">
            <v>Account name from ERM file</v>
          </cell>
          <cell r="Y4111" t="str">
            <v>Score It</v>
          </cell>
          <cell r="Z4111" t="str">
            <v>CONSTRUCTION</v>
          </cell>
          <cell r="AB4111" t="str">
            <v>EU1191</v>
          </cell>
          <cell r="AC4111" t="str">
            <v>None - Private</v>
          </cell>
          <cell r="AD4111">
            <v>301035</v>
          </cell>
          <cell r="AE4111" t="str">
            <v>Specialty Contract</v>
          </cell>
          <cell r="AF4111" t="str">
            <v>Engineering &amp; Construction</v>
          </cell>
        </row>
        <row r="4112">
          <cell r="T4112">
            <v>262160642</v>
          </cell>
          <cell r="U4112" t="str">
            <v>C J O'Shea and Company Limited</v>
          </cell>
          <cell r="V4112">
            <v>211503</v>
          </cell>
          <cell r="W4112" t="str">
            <v>C J O'Shea</v>
          </cell>
          <cell r="X4112" t="str">
            <v>Account name from ERM file</v>
          </cell>
          <cell r="Y4112" t="str">
            <v>Score It</v>
          </cell>
          <cell r="Z4112" t="str">
            <v>CONSTRUCTION</v>
          </cell>
          <cell r="AA4112" t="str">
            <v>United Kingdom</v>
          </cell>
          <cell r="AB4112" t="str">
            <v>EU1192</v>
          </cell>
          <cell r="AC4112" t="str">
            <v>None - Private</v>
          </cell>
          <cell r="AD4112">
            <v>301036</v>
          </cell>
          <cell r="AE4112" t="str">
            <v>Specialty Contract</v>
          </cell>
          <cell r="AF4112" t="str">
            <v>Engineering &amp; Construction</v>
          </cell>
        </row>
        <row r="4113">
          <cell r="T4113">
            <v>162161042</v>
          </cell>
          <cell r="U4113" t="str">
            <v>The Stage Shoreditch Residential Limited</v>
          </cell>
          <cell r="V4113">
            <v>212156</v>
          </cell>
          <cell r="W4113" t="str">
            <v>The Stage Shoreditch Residential</v>
          </cell>
          <cell r="X4113" t="str">
            <v>Account name from ERM file</v>
          </cell>
          <cell r="Y4113" t="str">
            <v>Score It</v>
          </cell>
          <cell r="Z4113" t="str">
            <v>CONSTRUCTION</v>
          </cell>
          <cell r="AA4113" t="str">
            <v>United Kingdom</v>
          </cell>
          <cell r="AB4113" t="str">
            <v>EU1199</v>
          </cell>
          <cell r="AC4113" t="str">
            <v>None - Private</v>
          </cell>
          <cell r="AD4113">
            <v>301043</v>
          </cell>
          <cell r="AE4113" t="str">
            <v>Specialty Commercial</v>
          </cell>
          <cell r="AF4113" t="str">
            <v>Engineering &amp; Construction</v>
          </cell>
        </row>
        <row r="4114">
          <cell r="T4114">
            <v>362160942</v>
          </cell>
          <cell r="U4114" t="str">
            <v>Kew Bridge Gate Developments LLP</v>
          </cell>
          <cell r="V4114">
            <v>211608</v>
          </cell>
          <cell r="W4114" t="str">
            <v>EcoWorld</v>
          </cell>
          <cell r="X4114" t="str">
            <v>Account name from ERM file</v>
          </cell>
          <cell r="Y4114" t="str">
            <v>Score It</v>
          </cell>
          <cell r="Z4114" t="str">
            <v>REAL ESTATE</v>
          </cell>
          <cell r="AA4114" t="str">
            <v>United Kingdom</v>
          </cell>
          <cell r="AB4114" t="str">
            <v>EU1205</v>
          </cell>
          <cell r="AC4114" t="str">
            <v>None - Private</v>
          </cell>
          <cell r="AD4114">
            <v>301159</v>
          </cell>
          <cell r="AE4114" t="str">
            <v>Specialty Contract</v>
          </cell>
          <cell r="AF4114" t="str">
            <v>Engineering &amp; Construction</v>
          </cell>
        </row>
        <row r="4115">
          <cell r="T4115">
            <v>224567652</v>
          </cell>
          <cell r="U4115" t="str">
            <v>Bardsley Construction Limited</v>
          </cell>
          <cell r="V4115">
            <v>211403</v>
          </cell>
          <cell r="W4115" t="str">
            <v>Bardsley Construction Limited</v>
          </cell>
          <cell r="X4115" t="str">
            <v>Account name from ERM file</v>
          </cell>
          <cell r="Y4115" t="str">
            <v>Score It</v>
          </cell>
          <cell r="Z4115" t="str">
            <v>CONSTRUCTION</v>
          </cell>
          <cell r="AB4115" t="str">
            <v>EU1210</v>
          </cell>
          <cell r="AC4115" t="str">
            <v>None - Private</v>
          </cell>
          <cell r="AD4115">
            <v>301262</v>
          </cell>
          <cell r="AE4115" t="str">
            <v>Specialty Contract</v>
          </cell>
          <cell r="AF4115" t="str">
            <v>Engineering &amp; Construction</v>
          </cell>
        </row>
        <row r="4116">
          <cell r="T4116">
            <v>334567552</v>
          </cell>
          <cell r="U4116" t="str">
            <v>Henry Construction Projects Ltd</v>
          </cell>
          <cell r="V4116">
            <v>211706</v>
          </cell>
          <cell r="W4116" t="str">
            <v>Henry Construction</v>
          </cell>
          <cell r="X4116" t="str">
            <v>Account name from ERM file</v>
          </cell>
          <cell r="Y4116" t="str">
            <v>Score It</v>
          </cell>
          <cell r="Z4116" t="str">
            <v>CONSTRUCTION</v>
          </cell>
          <cell r="AB4116" t="str">
            <v>EU1219</v>
          </cell>
          <cell r="AC4116" t="str">
            <v>None - Private</v>
          </cell>
          <cell r="AD4116">
            <v>301376</v>
          </cell>
          <cell r="AE4116" t="str">
            <v>Specialty Contract</v>
          </cell>
          <cell r="AF4116" t="str">
            <v>Engineering &amp; Construction</v>
          </cell>
        </row>
        <row r="4117">
          <cell r="T4117">
            <v>102160542</v>
          </cell>
          <cell r="U4117" t="str">
            <v>P J Hegarty &amp; Sons Unlimited Company</v>
          </cell>
          <cell r="V4117">
            <v>211973</v>
          </cell>
          <cell r="W4117" t="str">
            <v>P J Hegarty</v>
          </cell>
          <cell r="X4117" t="str">
            <v>Account name from ERM file</v>
          </cell>
          <cell r="Y4117" t="str">
            <v>Score It</v>
          </cell>
          <cell r="Z4117" t="str">
            <v>CONSTRUCTION</v>
          </cell>
          <cell r="AA4117" t="str">
            <v>Ireland</v>
          </cell>
          <cell r="AB4117" t="str">
            <v>EU1220</v>
          </cell>
          <cell r="AC4117" t="str">
            <v>None - Private</v>
          </cell>
          <cell r="AD4117">
            <v>301377</v>
          </cell>
          <cell r="AE4117" t="str">
            <v>Specialty Contract</v>
          </cell>
          <cell r="AF4117" t="str">
            <v>Engineering &amp; Construction</v>
          </cell>
        </row>
        <row r="4118">
          <cell r="T4118">
            <v>332160942</v>
          </cell>
          <cell r="U4118" t="str">
            <v>Harfid GmbH</v>
          </cell>
          <cell r="V4118">
            <v>212252</v>
          </cell>
          <cell r="W4118" t="str">
            <v>Harfid GmbH</v>
          </cell>
          <cell r="X4118" t="str">
            <v>Account name from ERM file</v>
          </cell>
          <cell r="Y4118" t="str">
            <v>Score It</v>
          </cell>
          <cell r="Z4118" t="str">
            <v>CONSTRUCTION</v>
          </cell>
          <cell r="AA4118" t="str">
            <v>Germany</v>
          </cell>
          <cell r="AB4118" t="str">
            <v>EU1226</v>
          </cell>
          <cell r="AC4118" t="str">
            <v>None - Private</v>
          </cell>
          <cell r="AD4118">
            <v>301508</v>
          </cell>
          <cell r="AE4118" t="str">
            <v>Specialty Contract</v>
          </cell>
          <cell r="AF4118" t="str">
            <v>Engineering &amp; Construction</v>
          </cell>
        </row>
        <row r="4119">
          <cell r="T4119">
            <v>179266732</v>
          </cell>
          <cell r="U4119" t="str">
            <v>Impresa Costruzioni Giuseppe Maltauro SpA</v>
          </cell>
          <cell r="V4119">
            <v>195838</v>
          </cell>
          <cell r="W4119" t="str">
            <v>Impresa Construzioni Giuseppe Malturo SpA</v>
          </cell>
          <cell r="X4119" t="str">
            <v>Account name from ERM file</v>
          </cell>
          <cell r="Y4119" t="str">
            <v>Score It</v>
          </cell>
          <cell r="Z4119" t="str">
            <v>CONSTRUCTION</v>
          </cell>
          <cell r="AA4119" t="str">
            <v>Italy</v>
          </cell>
          <cell r="AB4119" t="str">
            <v>EU1228</v>
          </cell>
          <cell r="AC4119" t="str">
            <v>None - Private</v>
          </cell>
          <cell r="AD4119">
            <v>301510</v>
          </cell>
          <cell r="AE4119" t="str">
            <v>Specialty Contract</v>
          </cell>
          <cell r="AF4119" t="str">
            <v>Engineering &amp; Construction</v>
          </cell>
        </row>
        <row r="4120">
          <cell r="T4120">
            <v>999876165</v>
          </cell>
          <cell r="U4120" t="str">
            <v>Beck Interiors Limited</v>
          </cell>
          <cell r="V4120">
            <v>260304</v>
          </cell>
          <cell r="W4120" t="str">
            <v>Beck Interiors Limited</v>
          </cell>
          <cell r="X4120" t="str">
            <v>Account name from ERM file</v>
          </cell>
          <cell r="Y4120" t="str">
            <v>Score It</v>
          </cell>
          <cell r="Z4120" t="str">
            <v>CONSTRUCTION</v>
          </cell>
          <cell r="AB4120" t="str">
            <v>EU1233</v>
          </cell>
          <cell r="AC4120" t="str">
            <v>None - Private</v>
          </cell>
          <cell r="AD4120">
            <v>301944</v>
          </cell>
          <cell r="AE4120" t="str">
            <v>Specialty Contract</v>
          </cell>
          <cell r="AF4120" t="str">
            <v>Engineering &amp; Construction</v>
          </cell>
        </row>
        <row r="4121">
          <cell r="T4121">
            <v>999884681</v>
          </cell>
          <cell r="U4121" t="str">
            <v>Envirotherm GmbH</v>
          </cell>
          <cell r="V4121">
            <v>261062</v>
          </cell>
          <cell r="W4121" t="str">
            <v>Envirotherm GmbH</v>
          </cell>
          <cell r="X4121" t="str">
            <v>Account name from ERM file</v>
          </cell>
          <cell r="Y4121" t="str">
            <v>Score It</v>
          </cell>
          <cell r="Z4121" t="str">
            <v>OIL, GAS &amp; COAL EXPL/PROD</v>
          </cell>
          <cell r="AB4121" t="str">
            <v>EU1234</v>
          </cell>
          <cell r="AC4121" t="str">
            <v>None - Private</v>
          </cell>
          <cell r="AD4121">
            <v>301945</v>
          </cell>
          <cell r="AE4121" t="str">
            <v>Core Contract</v>
          </cell>
          <cell r="AF4121" t="str">
            <v>Oil, Gas &amp; Coal Expl/Prod</v>
          </cell>
        </row>
        <row r="4122">
          <cell r="U4122" t="str">
            <v>Thames Water Limited</v>
          </cell>
          <cell r="V4122">
            <v>259454</v>
          </cell>
          <cell r="W4122" t="str">
            <v>Thames Water Limited</v>
          </cell>
          <cell r="X4122" t="str">
            <v>Account name from ERM file</v>
          </cell>
          <cell r="Y4122" t="str">
            <v>Score It</v>
          </cell>
          <cell r="Z4122" t="str">
            <v>UTILITIES NEC</v>
          </cell>
          <cell r="AA4122" t="str">
            <v>United Kingdom</v>
          </cell>
          <cell r="AB4122" t="str">
            <v>EU1238</v>
          </cell>
          <cell r="AC4122" t="str">
            <v>None - Private</v>
          </cell>
          <cell r="AD4122">
            <v>301949</v>
          </cell>
          <cell r="AE4122" t="str">
            <v>Specialty Commercial</v>
          </cell>
          <cell r="AF4122" t="str">
            <v>Electric, Gas &amp; Water Utilities</v>
          </cell>
        </row>
        <row r="4123">
          <cell r="T4123">
            <v>354568952</v>
          </cell>
          <cell r="U4123" t="str">
            <v>J.J. Rhatigan &amp; Company UC</v>
          </cell>
          <cell r="V4123">
            <v>211774</v>
          </cell>
          <cell r="W4123" t="str">
            <v>J.J. Rhatigan &amp; Company UC</v>
          </cell>
          <cell r="X4123" t="str">
            <v>Account name from ERM file</v>
          </cell>
          <cell r="Y4123" t="str">
            <v>Score It</v>
          </cell>
          <cell r="Z4123" t="str">
            <v>CONSTRUCTION</v>
          </cell>
          <cell r="AA4123" t="str">
            <v>Ireland</v>
          </cell>
          <cell r="AB4123" t="str">
            <v>EU1240</v>
          </cell>
          <cell r="AC4123" t="str">
            <v>None - Private</v>
          </cell>
          <cell r="AD4123">
            <v>302614</v>
          </cell>
          <cell r="AE4123" t="str">
            <v>Specialty Contract</v>
          </cell>
          <cell r="AF4123" t="str">
            <v>Engineering &amp; Construction</v>
          </cell>
        </row>
        <row r="4124">
          <cell r="T4124">
            <v>364568852</v>
          </cell>
          <cell r="U4124" t="str">
            <v>Knight Harwood Limited</v>
          </cell>
          <cell r="V4124">
            <v>211799</v>
          </cell>
          <cell r="W4124" t="str">
            <v>Knight Harwood</v>
          </cell>
          <cell r="X4124" t="str">
            <v>Account name from ERM file</v>
          </cell>
          <cell r="Y4124" t="str">
            <v>Score It</v>
          </cell>
          <cell r="Z4124" t="str">
            <v>CONSTRUCTION</v>
          </cell>
          <cell r="AA4124" t="str">
            <v>United Kingdom</v>
          </cell>
          <cell r="AB4124" t="str">
            <v>EU1241</v>
          </cell>
          <cell r="AC4124" t="str">
            <v>None - Private</v>
          </cell>
          <cell r="AD4124">
            <v>302615</v>
          </cell>
          <cell r="AE4124" t="str">
            <v>Specialty Contract</v>
          </cell>
          <cell r="AF4124" t="str">
            <v>Engineering &amp; Construction</v>
          </cell>
        </row>
        <row r="4125">
          <cell r="T4125">
            <v>999881530</v>
          </cell>
          <cell r="U4125" t="str">
            <v>Mainstream Renewable Power Limited</v>
          </cell>
          <cell r="V4125">
            <v>260798</v>
          </cell>
          <cell r="W4125" t="str">
            <v>Mainstream Renewable Power Limited</v>
          </cell>
          <cell r="X4125" t="str">
            <v>Account name from ERM file</v>
          </cell>
          <cell r="Y4125" t="str">
            <v>Score It</v>
          </cell>
          <cell r="Z4125" t="str">
            <v>UTILITIES, ELECTRIC</v>
          </cell>
          <cell r="AA4125" t="str">
            <v>Ireland</v>
          </cell>
          <cell r="AB4125" t="str">
            <v>EU1242</v>
          </cell>
          <cell r="AC4125" t="str">
            <v>None - Private</v>
          </cell>
          <cell r="AD4125">
            <v>302616</v>
          </cell>
          <cell r="AE4125" t="str">
            <v>Specialty Commercial</v>
          </cell>
          <cell r="AF4125" t="str">
            <v>Electric, Gas &amp; Water Utilities</v>
          </cell>
        </row>
        <row r="4126">
          <cell r="V4126">
            <v>211591</v>
          </cell>
          <cell r="W4126" t="str">
            <v>DOMPE' FARMACEUTICI</v>
          </cell>
          <cell r="X4126" t="str">
            <v>Account name from ERM file</v>
          </cell>
          <cell r="Y4126" t="str">
            <v>Score It</v>
          </cell>
          <cell r="Z4126" t="str">
            <v>PHARMACEUTICALS</v>
          </cell>
          <cell r="AB4126" t="str">
            <v>ITL1018</v>
          </cell>
          <cell r="AC4126" t="str">
            <v>None - Private</v>
          </cell>
          <cell r="AD4126">
            <v>300951</v>
          </cell>
        </row>
        <row r="4127">
          <cell r="T4127">
            <v>254568952</v>
          </cell>
          <cell r="U4127" t="str">
            <v>CENTRO RISORSE S.R.L.</v>
          </cell>
          <cell r="V4127">
            <v>211485</v>
          </cell>
          <cell r="W4127" t="str">
            <v>ECORISORSE</v>
          </cell>
          <cell r="X4127" t="str">
            <v>Account name from ERM file</v>
          </cell>
          <cell r="Y4127" t="str">
            <v>Score It</v>
          </cell>
          <cell r="Z4127" t="str">
            <v>UTILITIES NEC</v>
          </cell>
          <cell r="AA4127" t="str">
            <v>Italy</v>
          </cell>
          <cell r="AB4127" t="str">
            <v>ITL1021</v>
          </cell>
          <cell r="AC4127" t="str">
            <v>None - Private</v>
          </cell>
          <cell r="AD4127">
            <v>300956</v>
          </cell>
          <cell r="AE4127" t="str">
            <v>Specialty Commercial</v>
          </cell>
        </row>
        <row r="4128">
          <cell r="T4128">
            <v>274572052</v>
          </cell>
          <cell r="U4128" t="str">
            <v>C.R.N. SPA</v>
          </cell>
          <cell r="V4128">
            <v>211561</v>
          </cell>
          <cell r="W4128" t="str">
            <v>FERRETTI INTERNATIONAL HOLDING</v>
          </cell>
          <cell r="X4128" t="str">
            <v>Account name from ERM file</v>
          </cell>
          <cell r="Y4128" t="str">
            <v>Score It</v>
          </cell>
          <cell r="Z4128" t="str">
            <v>CONSTRUCTION</v>
          </cell>
          <cell r="AA4128" t="str">
            <v>Italy</v>
          </cell>
          <cell r="AB4128" t="str">
            <v>ITL1023</v>
          </cell>
          <cell r="AC4128" t="str">
            <v>None - Private</v>
          </cell>
          <cell r="AD4128">
            <v>300959</v>
          </cell>
        </row>
        <row r="4129">
          <cell r="T4129">
            <v>921872942</v>
          </cell>
          <cell r="U4129" t="str">
            <v>WASTE RECYCLING SPA</v>
          </cell>
          <cell r="V4129">
            <v>210631</v>
          </cell>
          <cell r="W4129" t="str">
            <v>HERAMBIENTE</v>
          </cell>
          <cell r="X4129" t="str">
            <v>Account name from ERM file</v>
          </cell>
          <cell r="Y4129" t="str">
            <v>Score It</v>
          </cell>
          <cell r="Z4129" t="str">
            <v>UTILITIES, GAS</v>
          </cell>
          <cell r="AA4129" t="str">
            <v>Italy</v>
          </cell>
          <cell r="AB4129" t="str">
            <v>ITL1025</v>
          </cell>
          <cell r="AC4129" t="str">
            <v>None - Private</v>
          </cell>
          <cell r="AD4129">
            <v>300953</v>
          </cell>
        </row>
        <row r="4130">
          <cell r="T4130">
            <v>999911310</v>
          </cell>
          <cell r="U4130" t="str">
            <v>HERAMBIENTE SERVIZI INDUSTRIALI SRL</v>
          </cell>
          <cell r="V4130">
            <v>284454</v>
          </cell>
          <cell r="W4130" t="str">
            <v>HERAMBIENTE SERVIZI INDUSTRIALI SRL</v>
          </cell>
          <cell r="X4130" t="str">
            <v>Account name from ERM file</v>
          </cell>
          <cell r="Y4130" t="str">
            <v>Score It</v>
          </cell>
          <cell r="Z4130" t="str">
            <v>UTILITIES, GAS</v>
          </cell>
          <cell r="AA4130" t="str">
            <v>Italy</v>
          </cell>
          <cell r="AB4130" t="str">
            <v>ITL1025</v>
          </cell>
          <cell r="AC4130" t="str">
            <v>None - Private</v>
          </cell>
          <cell r="AD4130">
            <v>300953</v>
          </cell>
          <cell r="AE4130" t="str">
            <v>Specialty Contract</v>
          </cell>
        </row>
        <row r="4131">
          <cell r="V4131">
            <v>212042</v>
          </cell>
          <cell r="W4131" t="str">
            <v>NTT DATA ITALIA SPA</v>
          </cell>
          <cell r="X4131" t="str">
            <v>Account name from ERM file</v>
          </cell>
          <cell r="Y4131" t="str">
            <v>Score It</v>
          </cell>
          <cell r="Z4131" t="str">
            <v>COMPUTER SOFTWARE</v>
          </cell>
          <cell r="AB4131" t="str">
            <v>ITL1040</v>
          </cell>
          <cell r="AC4131" t="str">
            <v>None - Private</v>
          </cell>
          <cell r="AD4131">
            <v>300999</v>
          </cell>
        </row>
        <row r="4132">
          <cell r="V4132">
            <v>211950</v>
          </cell>
          <cell r="W4132" t="str">
            <v>PARKER HANNIFIN</v>
          </cell>
          <cell r="X4132" t="str">
            <v>Account name from ERM file</v>
          </cell>
          <cell r="Y4132" t="str">
            <v>Score It</v>
          </cell>
          <cell r="Z4132" t="str">
            <v>STEEL &amp; METAL PRODUCTS</v>
          </cell>
          <cell r="AB4132" t="str">
            <v>ITL1042</v>
          </cell>
          <cell r="AC4132">
            <v>701094</v>
          </cell>
          <cell r="AD4132">
            <v>300955</v>
          </cell>
        </row>
        <row r="4133">
          <cell r="V4133">
            <v>212079</v>
          </cell>
          <cell r="W4133" t="str">
            <v>SETTENTRIONALE TRASPORTI</v>
          </cell>
          <cell r="X4133" t="str">
            <v>Account name from ERM file</v>
          </cell>
          <cell r="Y4133" t="str">
            <v>Score It</v>
          </cell>
          <cell r="Z4133" t="str">
            <v>CONSTRUCTION</v>
          </cell>
          <cell r="AB4133" t="str">
            <v>ITL1052</v>
          </cell>
          <cell r="AC4133" t="str">
            <v>None - Private</v>
          </cell>
          <cell r="AD4133">
            <v>300957</v>
          </cell>
        </row>
        <row r="4134">
          <cell r="V4134">
            <v>211755</v>
          </cell>
          <cell r="W4134" t="str">
            <v>ITALIANA PETROLI</v>
          </cell>
          <cell r="X4134" t="str">
            <v>Account name from ERM file</v>
          </cell>
          <cell r="Y4134" t="str">
            <v>Score It</v>
          </cell>
          <cell r="Z4134" t="str">
            <v>OIL REFINING</v>
          </cell>
          <cell r="AB4134" t="str">
            <v>ITL1082</v>
          </cell>
          <cell r="AC4134" t="str">
            <v>None - Private</v>
          </cell>
          <cell r="AD4134">
            <v>301066</v>
          </cell>
        </row>
        <row r="4135">
          <cell r="T4135">
            <v>571871342</v>
          </cell>
          <cell r="U4135" t="str">
            <v>PARMALAT SPA</v>
          </cell>
          <cell r="V4135">
            <v>202623</v>
          </cell>
          <cell r="W4135" t="str">
            <v>LACTALIS</v>
          </cell>
          <cell r="X4135" t="str">
            <v>Account name from ERM file</v>
          </cell>
          <cell r="Y4135" t="str">
            <v>Score It</v>
          </cell>
          <cell r="Z4135" t="str">
            <v>FOOD &amp; BEVERAGE</v>
          </cell>
          <cell r="AA4135" t="str">
            <v>Italy</v>
          </cell>
          <cell r="AB4135" t="str">
            <v>ITL1086</v>
          </cell>
          <cell r="AC4135" t="str">
            <v>None - Private</v>
          </cell>
          <cell r="AD4135">
            <v>301070</v>
          </cell>
        </row>
        <row r="4136">
          <cell r="V4136">
            <v>211813</v>
          </cell>
          <cell r="W4136" t="str">
            <v>LATTERIE VICENTINE</v>
          </cell>
          <cell r="X4136" t="str">
            <v>Account name from ERM file</v>
          </cell>
          <cell r="Y4136" t="str">
            <v>Score It</v>
          </cell>
          <cell r="Z4136" t="str">
            <v>FOOD &amp; BEVERAGE</v>
          </cell>
          <cell r="AB4136" t="str">
            <v>ITL1088</v>
          </cell>
          <cell r="AC4136" t="str">
            <v>None - Private</v>
          </cell>
          <cell r="AD4136">
            <v>301072</v>
          </cell>
        </row>
        <row r="4137">
          <cell r="V4137">
            <v>211936</v>
          </cell>
          <cell r="W4137" t="str">
            <v>O.P. OASI SOC AGRICOLA CONS RL</v>
          </cell>
          <cell r="X4137" t="str">
            <v>Account name from ERM file</v>
          </cell>
          <cell r="Y4137" t="str">
            <v>Score It</v>
          </cell>
          <cell r="Z4137" t="str">
            <v>AGRICULTURE</v>
          </cell>
          <cell r="AB4137" t="str">
            <v>ITL1093</v>
          </cell>
          <cell r="AC4137" t="str">
            <v>None - Private</v>
          </cell>
          <cell r="AD4137">
            <v>301077</v>
          </cell>
        </row>
        <row r="4138">
          <cell r="V4138">
            <v>211729</v>
          </cell>
          <cell r="W4138" t="str">
            <v>IL TRUCIOLO SRL</v>
          </cell>
          <cell r="X4138" t="str">
            <v>Account name from ERM file</v>
          </cell>
          <cell r="Y4138" t="str">
            <v>Score It</v>
          </cell>
          <cell r="Z4138" t="str">
            <v>UTILITIES NEC</v>
          </cell>
          <cell r="AB4138" t="str">
            <v>ITL1128</v>
          </cell>
          <cell r="AC4138" t="str">
            <v>None - Private</v>
          </cell>
          <cell r="AD4138">
            <v>301127</v>
          </cell>
        </row>
        <row r="4139">
          <cell r="T4139">
            <v>314567152</v>
          </cell>
          <cell r="U4139" t="str">
            <v>FORGIATURA MORANDINI SRL</v>
          </cell>
          <cell r="V4139">
            <v>211647</v>
          </cell>
          <cell r="W4139" t="str">
            <v>VALMAFIN SRL</v>
          </cell>
          <cell r="X4139" t="str">
            <v>Account name from ERM file</v>
          </cell>
          <cell r="Y4139" t="str">
            <v>Score It</v>
          </cell>
          <cell r="Z4139" t="str">
            <v>FINANCE NEC</v>
          </cell>
          <cell r="AA4139" t="str">
            <v>Italy</v>
          </cell>
          <cell r="AB4139" t="str">
            <v>ITL1148</v>
          </cell>
          <cell r="AC4139" t="str">
            <v>None - Private</v>
          </cell>
          <cell r="AD4139">
            <v>301147</v>
          </cell>
          <cell r="AE4139" t="str">
            <v>Specialty Commercial</v>
          </cell>
        </row>
        <row r="4140">
          <cell r="V4140">
            <v>211650</v>
          </cell>
          <cell r="W4140" t="str">
            <v>FRATELLI FERRO SEMOLERIE MOLISANE SRL</v>
          </cell>
          <cell r="X4140" t="str">
            <v>Account name from ERM file</v>
          </cell>
          <cell r="Y4140" t="str">
            <v>Score It</v>
          </cell>
          <cell r="Z4140" t="str">
            <v>FOOD &amp; BEVERAGE</v>
          </cell>
          <cell r="AB4140" t="str">
            <v>ITL1177</v>
          </cell>
          <cell r="AC4140" t="str">
            <v>None - Private</v>
          </cell>
          <cell r="AD4140">
            <v>301213</v>
          </cell>
        </row>
        <row r="4141">
          <cell r="T4141">
            <v>94569552</v>
          </cell>
          <cell r="U4141" t="str">
            <v>PA SERVICE SRL</v>
          </cell>
          <cell r="V4141">
            <v>211951</v>
          </cell>
          <cell r="W4141" t="str">
            <v>PA HOLDING SRL</v>
          </cell>
          <cell r="X4141" t="str">
            <v>Account name from ERM file</v>
          </cell>
          <cell r="Y4141" t="str">
            <v>Score It</v>
          </cell>
          <cell r="Z4141" t="str">
            <v>UTILITIES NEC</v>
          </cell>
          <cell r="AA4141" t="str">
            <v>Italy</v>
          </cell>
          <cell r="AB4141" t="str">
            <v>ITL1196</v>
          </cell>
          <cell r="AC4141" t="str">
            <v>None - Private</v>
          </cell>
          <cell r="AD4141">
            <v>301232</v>
          </cell>
          <cell r="AE4141" t="str">
            <v>Specialty Commercial</v>
          </cell>
        </row>
        <row r="4142">
          <cell r="T4142">
            <v>354571752</v>
          </cell>
          <cell r="U4142" t="str">
            <v>JUST ON BUSINESS SPA AGENZIA PER IL LAVORO</v>
          </cell>
          <cell r="V4142">
            <v>211783</v>
          </cell>
          <cell r="W4142" t="str">
            <v>TORRENT SPA</v>
          </cell>
          <cell r="X4142" t="str">
            <v>Account name from ERM file</v>
          </cell>
          <cell r="Y4142" t="str">
            <v>Score It</v>
          </cell>
          <cell r="Z4142" t="str">
            <v>BUSINESS SERVICES</v>
          </cell>
          <cell r="AA4142" t="str">
            <v>Italy</v>
          </cell>
          <cell r="AB4142" t="str">
            <v>ITL1213</v>
          </cell>
          <cell r="AC4142" t="str">
            <v>None - Private</v>
          </cell>
          <cell r="AD4142">
            <v>301249</v>
          </cell>
        </row>
        <row r="4143">
          <cell r="T4143">
            <v>204569952</v>
          </cell>
          <cell r="U4143" t="str">
            <v>ASTELLAS PHARMA SPA</v>
          </cell>
          <cell r="V4143">
            <v>211338</v>
          </cell>
          <cell r="W4143" t="str">
            <v>ASTELLAS PHARMA EUROPE LIMITED(GRAN BRETAGNA)</v>
          </cell>
          <cell r="X4143" t="str">
            <v>Account name from ERM file</v>
          </cell>
          <cell r="Y4143" t="str">
            <v>Score It</v>
          </cell>
          <cell r="Z4143" t="str">
            <v>PHARMACEUTICALS</v>
          </cell>
          <cell r="AA4143" t="str">
            <v>Italy</v>
          </cell>
          <cell r="AB4143" t="str">
            <v>ITL1221</v>
          </cell>
          <cell r="AC4143" t="str">
            <v>None - Private</v>
          </cell>
          <cell r="AD4143">
            <v>301287</v>
          </cell>
          <cell r="AE4143" t="str">
            <v>Specialty Contract</v>
          </cell>
        </row>
        <row r="4144">
          <cell r="V4144">
            <v>211518</v>
          </cell>
          <cell r="W4144" t="str">
            <v>COMIFAR</v>
          </cell>
          <cell r="X4144" t="str">
            <v>Account name from ERM file</v>
          </cell>
          <cell r="Y4144" t="str">
            <v>Score It</v>
          </cell>
          <cell r="Z4144" t="str">
            <v>PHARMACEUTICALS</v>
          </cell>
          <cell r="AB4144" t="str">
            <v>ITL1239</v>
          </cell>
          <cell r="AC4144" t="str">
            <v>None - Private</v>
          </cell>
          <cell r="AD4144">
            <v>301305</v>
          </cell>
        </row>
        <row r="4145">
          <cell r="V4145">
            <v>211658</v>
          </cell>
          <cell r="W4145" t="str">
            <v>GEIGER</v>
          </cell>
          <cell r="X4145" t="str">
            <v>Account name from ERM file</v>
          </cell>
          <cell r="Y4145" t="str">
            <v>Score It</v>
          </cell>
          <cell r="Z4145" t="str">
            <v>BUSINESS SERVICES</v>
          </cell>
          <cell r="AB4145" t="str">
            <v>ITL1259</v>
          </cell>
          <cell r="AC4145" t="str">
            <v>None - Private</v>
          </cell>
          <cell r="AD4145">
            <v>301325</v>
          </cell>
        </row>
        <row r="4146">
          <cell r="V4146">
            <v>211847</v>
          </cell>
          <cell r="W4146" t="str">
            <v>MAG GMBH</v>
          </cell>
          <cell r="X4146" t="str">
            <v>Account name from ERM file</v>
          </cell>
          <cell r="Y4146" t="str">
            <v>Score It</v>
          </cell>
          <cell r="Z4146" t="str">
            <v>BUSINESS PRODUCTS WHSL</v>
          </cell>
          <cell r="AB4146" t="str">
            <v>ITL1275</v>
          </cell>
          <cell r="AC4146" t="str">
            <v>None - Private</v>
          </cell>
          <cell r="AD4146">
            <v>301341</v>
          </cell>
        </row>
        <row r="4147">
          <cell r="V4147">
            <v>211297</v>
          </cell>
          <cell r="W4147" t="str">
            <v>AGENZIA INDUSTRIE DIFESA</v>
          </cell>
          <cell r="X4147" t="str">
            <v>Account name from ERM file</v>
          </cell>
          <cell r="Y4147" t="str">
            <v>Score It</v>
          </cell>
          <cell r="Z4147" t="str">
            <v>UNASSIGNED</v>
          </cell>
          <cell r="AB4147" t="str">
            <v>ITL1311</v>
          </cell>
          <cell r="AC4147" t="str">
            <v>None - Private</v>
          </cell>
          <cell r="AD4147">
            <v>301405</v>
          </cell>
        </row>
        <row r="4148">
          <cell r="T4148">
            <v>134566952</v>
          </cell>
          <cell r="U4148" t="str">
            <v>SERVIZI LOGISTICI S.R.L.</v>
          </cell>
          <cell r="V4148">
            <v>212076</v>
          </cell>
          <cell r="W4148" t="str">
            <v>OILINVEST (NETHERLANDS) B.V.(OLANDA)</v>
          </cell>
          <cell r="X4148" t="str">
            <v>Account name from ERM file</v>
          </cell>
          <cell r="Y4148" t="str">
            <v>Score It</v>
          </cell>
          <cell r="Z4148" t="str">
            <v>OIL REFINING</v>
          </cell>
          <cell r="AA4148" t="str">
            <v>Italy</v>
          </cell>
          <cell r="AB4148" t="str">
            <v>ITL1375</v>
          </cell>
          <cell r="AC4148" t="str">
            <v>None - Private</v>
          </cell>
          <cell r="AD4148">
            <v>301467</v>
          </cell>
        </row>
        <row r="4149">
          <cell r="T4149">
            <v>999909358</v>
          </cell>
          <cell r="U4149" t="str">
            <v>ROVERETA SRL</v>
          </cell>
          <cell r="V4149">
            <v>284110</v>
          </cell>
          <cell r="W4149" t="str">
            <v>PETROLTECNICA SPA</v>
          </cell>
          <cell r="X4149" t="str">
            <v>Account name from ERM file</v>
          </cell>
          <cell r="Y4149" t="str">
            <v>Score It</v>
          </cell>
          <cell r="Z4149" t="str">
            <v>BUSINESS SERVICES</v>
          </cell>
          <cell r="AA4149" t="str">
            <v>Italy</v>
          </cell>
          <cell r="AB4149" t="str">
            <v>ITL1382</v>
          </cell>
          <cell r="AC4149" t="str">
            <v>None - Private</v>
          </cell>
          <cell r="AD4149">
            <v>301474</v>
          </cell>
          <cell r="AE4149" t="str">
            <v>Specialty Contract</v>
          </cell>
        </row>
        <row r="4150">
          <cell r="V4150">
            <v>212136</v>
          </cell>
          <cell r="W4150" t="str">
            <v>SUEZ RR IWS ITALIA S.R.L. CON SOCIO UNICO</v>
          </cell>
          <cell r="X4150" t="str">
            <v>Account name from ERM file</v>
          </cell>
          <cell r="Y4150" t="str">
            <v>Score It</v>
          </cell>
          <cell r="Z4150" t="str">
            <v>BUSINESS SERVICES</v>
          </cell>
          <cell r="AB4150" t="str">
            <v>ITL1487</v>
          </cell>
          <cell r="AC4150" t="str">
            <v>None - Private</v>
          </cell>
          <cell r="AD4150">
            <v>301635</v>
          </cell>
        </row>
        <row r="4151">
          <cell r="T4151">
            <v>519250332</v>
          </cell>
          <cell r="U4151" t="str">
            <v>Grupo Seguritech</v>
          </cell>
          <cell r="V4151">
            <v>195281</v>
          </cell>
          <cell r="W4151" t="str">
            <v>GRUPO SEGURITECH</v>
          </cell>
          <cell r="X4151" t="str">
            <v>Account name from ERM file</v>
          </cell>
          <cell r="Y4151" t="str">
            <v>Score It</v>
          </cell>
          <cell r="Z4151" t="str">
            <v>BUSINESS SERVICES</v>
          </cell>
          <cell r="AB4151" t="str">
            <v>MEX1190</v>
          </cell>
          <cell r="AC4151" t="str">
            <v>None - Private</v>
          </cell>
          <cell r="AD4151">
            <v>195281</v>
          </cell>
          <cell r="AE4151" t="str">
            <v>Specialty Commercial</v>
          </cell>
          <cell r="AF4151" t="str">
            <v>Business Services</v>
          </cell>
        </row>
        <row r="4152">
          <cell r="T4152">
            <v>612108142</v>
          </cell>
          <cell r="U4152" t="str">
            <v>Cañada Real 9, S.A. de C.V.</v>
          </cell>
          <cell r="V4152">
            <v>209804</v>
          </cell>
          <cell r="W4152" t="str">
            <v>CAÑADA REAL 9, S.A. DE C.V.</v>
          </cell>
          <cell r="X4152" t="str">
            <v>Account name from ERM file</v>
          </cell>
          <cell r="Y4152" t="str">
            <v>Score It</v>
          </cell>
          <cell r="Z4152" t="str">
            <v>REAL ESTATE</v>
          </cell>
          <cell r="AB4152" t="str">
            <v>MEX1214</v>
          </cell>
          <cell r="AC4152" t="str">
            <v>None - Private</v>
          </cell>
          <cell r="AD4152">
            <v>301171</v>
          </cell>
          <cell r="AE4152" t="str">
            <v>Specialty Commercial</v>
          </cell>
          <cell r="AF4152" t="str">
            <v>Real Estate &amp; REITs</v>
          </cell>
        </row>
        <row r="4153">
          <cell r="W4153" t="str">
            <v>H Y A DE MEXICO DE B.C., S.A. DE C.V.</v>
          </cell>
          <cell r="X4153" t="str">
            <v>Account name from ERM file</v>
          </cell>
          <cell r="Y4153" t="str">
            <v>Score It</v>
          </cell>
          <cell r="Z4153" t="str">
            <v>UNASSIGNED</v>
          </cell>
          <cell r="AB4153" t="str">
            <v>MEX1228</v>
          </cell>
          <cell r="AC4153" t="str">
            <v>None - Private</v>
          </cell>
          <cell r="AD4153">
            <v>301384</v>
          </cell>
          <cell r="AF4153" t="str">
            <v>Unassigned</v>
          </cell>
        </row>
        <row r="4154">
          <cell r="T4154">
            <v>114570752</v>
          </cell>
          <cell r="U4154" t="str">
            <v>Richard Crookes Constructions Pty Ltd</v>
          </cell>
          <cell r="V4154">
            <v>212009</v>
          </cell>
          <cell r="W4154" t="str">
            <v>Richard Crookes Constructions Pty Ltd</v>
          </cell>
          <cell r="X4154" t="str">
            <v>Existing Principal</v>
          </cell>
          <cell r="Y4154" t="str">
            <v>Score It</v>
          </cell>
          <cell r="Z4154" t="str">
            <v>CONSTRUCTION</v>
          </cell>
          <cell r="AB4154" t="str">
            <v>EU1164</v>
          </cell>
          <cell r="AC4154" t="str">
            <v>None - Private</v>
          </cell>
          <cell r="AD4154">
            <v>300497</v>
          </cell>
          <cell r="AE4154" t="str">
            <v>Specialty Contract</v>
          </cell>
          <cell r="AF4154" t="str">
            <v>Engineering &amp; Construction</v>
          </cell>
        </row>
        <row r="4155">
          <cell r="T4155">
            <v>124569252</v>
          </cell>
          <cell r="U4155" t="str">
            <v>RUC Cementation Mining Contractors Pty Ltd</v>
          </cell>
          <cell r="V4155">
            <v>212050</v>
          </cell>
          <cell r="W4155" t="str">
            <v>RUC Cementation Mining Contractors Pty Ltd</v>
          </cell>
          <cell r="X4155" t="str">
            <v>Existing Principal</v>
          </cell>
          <cell r="Y4155" t="str">
            <v>Score It</v>
          </cell>
          <cell r="Z4155" t="str">
            <v>MACHINERY &amp; EQUIPMENT</v>
          </cell>
          <cell r="AB4155" t="str">
            <v>EU1208</v>
          </cell>
          <cell r="AC4155" t="str">
            <v>None - Private</v>
          </cell>
          <cell r="AD4155">
            <v>301162</v>
          </cell>
          <cell r="AE4155" t="str">
            <v>Specialty Contract</v>
          </cell>
          <cell r="AF4155" t="str">
            <v>Machinery &amp; Industrial</v>
          </cell>
        </row>
        <row r="4156">
          <cell r="T4156">
            <v>144571952</v>
          </cell>
          <cell r="U4156" t="str">
            <v>St Hilliers Property Pty Ltd</v>
          </cell>
          <cell r="V4156">
            <v>212129</v>
          </cell>
          <cell r="W4156" t="str">
            <v>St Hilliers Holdings Pty Limited</v>
          </cell>
          <cell r="X4156" t="str">
            <v>Existing Principal</v>
          </cell>
          <cell r="Y4156" t="str">
            <v>Score It</v>
          </cell>
          <cell r="Z4156" t="str">
            <v>CONSTRUCTION</v>
          </cell>
          <cell r="AB4156" t="str">
            <v>EU1174</v>
          </cell>
          <cell r="AC4156" t="str">
            <v>None - Private</v>
          </cell>
          <cell r="AD4156">
            <v>300530</v>
          </cell>
          <cell r="AE4156" t="str">
            <v>Specialty Contract</v>
          </cell>
          <cell r="AF4156" t="str">
            <v>Engineering &amp; Construction</v>
          </cell>
        </row>
        <row r="4157">
          <cell r="T4157">
            <v>376497212</v>
          </cell>
          <cell r="U4157" t="str">
            <v>Odebrecht Engenharia e Construção S.A</v>
          </cell>
          <cell r="V4157">
            <v>185044</v>
          </cell>
          <cell r="W4157" t="str">
            <v>Odebrecht S.A.</v>
          </cell>
          <cell r="X4157" t="str">
            <v>Existing Principal</v>
          </cell>
          <cell r="Y4157" t="str">
            <v>Score It</v>
          </cell>
          <cell r="Z4157" t="str">
            <v>CONSTRUCTION</v>
          </cell>
          <cell r="AB4157" t="str">
            <v>EU1071</v>
          </cell>
          <cell r="AC4157" t="str">
            <v>S12965</v>
          </cell>
          <cell r="AE4157" t="str">
            <v>Specialty Contract</v>
          </cell>
          <cell r="AF4157" t="str">
            <v>Engineering &amp; Construction</v>
          </cell>
        </row>
        <row r="4158">
          <cell r="T4158">
            <v>451685542</v>
          </cell>
          <cell r="U4158" t="str">
            <v>Construtora Norberto Odebrecht  S.A.</v>
          </cell>
          <cell r="V4158">
            <v>185044</v>
          </cell>
          <cell r="W4158" t="str">
            <v>Odebrecht S.A.</v>
          </cell>
          <cell r="X4158" t="str">
            <v>Existing Principal</v>
          </cell>
          <cell r="Y4158" t="str">
            <v>Score It</v>
          </cell>
          <cell r="Z4158" t="str">
            <v>CONSTRUCTION</v>
          </cell>
          <cell r="AB4158" t="str">
            <v>EU1071</v>
          </cell>
          <cell r="AC4158" t="str">
            <v>S12965</v>
          </cell>
          <cell r="AE4158" t="str">
            <v>Specialty Contract</v>
          </cell>
          <cell r="AF4158" t="str">
            <v>Engineering &amp; Construction</v>
          </cell>
        </row>
        <row r="4159">
          <cell r="T4159">
            <v>719285032</v>
          </cell>
          <cell r="U4159" t="str">
            <v>Construtora Norberto Odebrecht de Panama S.A.</v>
          </cell>
          <cell r="V4159">
            <v>185044</v>
          </cell>
          <cell r="W4159" t="str">
            <v>Odebrecht S.A.</v>
          </cell>
          <cell r="X4159" t="str">
            <v>Existing Principal</v>
          </cell>
          <cell r="Y4159" t="str">
            <v>Score It</v>
          </cell>
          <cell r="Z4159" t="str">
            <v>CONSTRUCTION</v>
          </cell>
          <cell r="AB4159" t="str">
            <v>EU1071</v>
          </cell>
          <cell r="AC4159" t="str">
            <v>S12965</v>
          </cell>
          <cell r="AE4159" t="str">
            <v>Specialty Contract</v>
          </cell>
          <cell r="AF4159" t="str">
            <v>Engineering &amp; Construction</v>
          </cell>
        </row>
        <row r="4160">
          <cell r="T4160">
            <v>956435812</v>
          </cell>
          <cell r="U4160" t="str">
            <v>Odebrecht S.A.</v>
          </cell>
          <cell r="V4160">
            <v>185044</v>
          </cell>
          <cell r="W4160" t="str">
            <v>Odebrecht S.A.</v>
          </cell>
          <cell r="X4160" t="str">
            <v>Existing Principal</v>
          </cell>
          <cell r="Y4160" t="str">
            <v>Score It</v>
          </cell>
          <cell r="Z4160" t="str">
            <v>CONSTRUCTION</v>
          </cell>
          <cell r="AB4160" t="str">
            <v>EU1071</v>
          </cell>
          <cell r="AC4160" t="str">
            <v>S12965</v>
          </cell>
          <cell r="AD4160">
            <v>32570</v>
          </cell>
          <cell r="AE4160" t="str">
            <v>Specialty Contract</v>
          </cell>
          <cell r="AF4160" t="str">
            <v>Engineering &amp; Construction</v>
          </cell>
        </row>
        <row r="4161">
          <cell r="T4161">
            <v>999865452</v>
          </cell>
          <cell r="U4161" t="str">
            <v>ARA Group Limited</v>
          </cell>
          <cell r="V4161">
            <v>211326</v>
          </cell>
          <cell r="W4161" t="str">
            <v>ARA Group Limited</v>
          </cell>
          <cell r="X4161" t="str">
            <v>Existing Principal</v>
          </cell>
          <cell r="Y4161" t="str">
            <v>Score It</v>
          </cell>
          <cell r="Z4161" t="str">
            <v>CONSTRUCTION</v>
          </cell>
          <cell r="AB4161" t="str">
            <v>EU1188</v>
          </cell>
          <cell r="AC4161" t="str">
            <v>None - Private</v>
          </cell>
          <cell r="AD4161">
            <v>301032</v>
          </cell>
          <cell r="AE4161" t="str">
            <v>Specialty Contract</v>
          </cell>
          <cell r="AF4161" t="str">
            <v>Engineering &amp; Construction</v>
          </cell>
        </row>
        <row r="4162">
          <cell r="T4162">
            <v>999867685</v>
          </cell>
          <cell r="U4162" t="str">
            <v>DRA Global Limited</v>
          </cell>
          <cell r="V4162">
            <v>211597</v>
          </cell>
          <cell r="W4162" t="str">
            <v>DRA Global Limited</v>
          </cell>
          <cell r="X4162" t="str">
            <v>Existing Principal</v>
          </cell>
          <cell r="Y4162" t="str">
            <v>Score It</v>
          </cell>
          <cell r="Z4162" t="str">
            <v>CONSTRUCTION</v>
          </cell>
          <cell r="AB4162" t="str">
            <v>EU1204</v>
          </cell>
          <cell r="AC4162" t="str">
            <v>None - Private</v>
          </cell>
          <cell r="AD4162">
            <v>301158</v>
          </cell>
          <cell r="AE4162" t="str">
            <v>Specialty Contract</v>
          </cell>
          <cell r="AF4162" t="str">
            <v>Engineering &amp; Construction</v>
          </cell>
        </row>
        <row r="4163">
          <cell r="T4163">
            <v>999872117</v>
          </cell>
          <cell r="U4163" t="str">
            <v>St Hilliers Holdings Pty Limited</v>
          </cell>
          <cell r="V4163">
            <v>212129</v>
          </cell>
          <cell r="W4163" t="str">
            <v>St Hilliers Holdings Pty Limited</v>
          </cell>
          <cell r="X4163" t="str">
            <v>Existing Principal</v>
          </cell>
          <cell r="Y4163" t="str">
            <v>Score It</v>
          </cell>
          <cell r="Z4163" t="str">
            <v>CONSTRUCTION</v>
          </cell>
          <cell r="AB4163" t="str">
            <v>EU1174</v>
          </cell>
          <cell r="AC4163" t="str">
            <v>None - Private</v>
          </cell>
          <cell r="AE4163" t="str">
            <v>Specialty Contract</v>
          </cell>
          <cell r="AF4163" t="str">
            <v>Engineering &amp; Construction</v>
          </cell>
        </row>
        <row r="4164">
          <cell r="T4164">
            <v>999872332</v>
          </cell>
          <cell r="U4164" t="str">
            <v>WBHO Australia Pty Ltd</v>
          </cell>
          <cell r="V4164">
            <v>207769</v>
          </cell>
          <cell r="W4164" t="str">
            <v>WBHO Australia Pty Ltd</v>
          </cell>
          <cell r="X4164" t="str">
            <v>Existing Principal</v>
          </cell>
          <cell r="Y4164" t="str">
            <v>Score It</v>
          </cell>
          <cell r="Z4164" t="str">
            <v>CONSTRUCTION</v>
          </cell>
          <cell r="AB4164" t="str">
            <v>EU1187</v>
          </cell>
          <cell r="AC4164" t="str">
            <v>None - Private</v>
          </cell>
          <cell r="AD4164">
            <v>301010</v>
          </cell>
          <cell r="AE4164" t="str">
            <v>Specialty Contract</v>
          </cell>
          <cell r="AF4164" t="str">
            <v>Engineering &amp; Construction</v>
          </cell>
        </row>
        <row r="4165">
          <cell r="T4165">
            <v>999872333</v>
          </cell>
          <cell r="U4165" t="str">
            <v>WBHO Infrastructure Pty Ltd</v>
          </cell>
          <cell r="V4165">
            <v>207769</v>
          </cell>
          <cell r="W4165" t="str">
            <v>WBHO Australia Pty Ltd</v>
          </cell>
          <cell r="X4165" t="str">
            <v>Existing Principal</v>
          </cell>
          <cell r="Y4165" t="str">
            <v>Score It</v>
          </cell>
          <cell r="Z4165" t="str">
            <v>CONSTRUCTION</v>
          </cell>
          <cell r="AB4165" t="str">
            <v>EU1187</v>
          </cell>
          <cell r="AC4165" t="str">
            <v>None - Private</v>
          </cell>
          <cell r="AD4165">
            <v>301010</v>
          </cell>
          <cell r="AE4165" t="str">
            <v>Specialty Contract</v>
          </cell>
          <cell r="AF4165" t="str">
            <v>Engineering &amp; Construction</v>
          </cell>
        </row>
        <row r="4166">
          <cell r="T4166">
            <v>999872334</v>
          </cell>
          <cell r="U4166" t="str">
            <v>Wilson Bayly Holmes-Ovcon (WBHO) Limited</v>
          </cell>
          <cell r="V4166">
            <v>207769</v>
          </cell>
          <cell r="W4166" t="str">
            <v>WBHO Australia Pty Ltd</v>
          </cell>
          <cell r="X4166" t="str">
            <v>Existing Principal</v>
          </cell>
          <cell r="Y4166" t="str">
            <v>Score It</v>
          </cell>
          <cell r="Z4166" t="str">
            <v>CONSTRUCTION</v>
          </cell>
          <cell r="AB4166" t="str">
            <v>EU1187</v>
          </cell>
          <cell r="AC4166" t="str">
            <v>None - Private</v>
          </cell>
          <cell r="AD4166">
            <v>301010</v>
          </cell>
          <cell r="AE4166" t="str">
            <v>Specialty Contract</v>
          </cell>
          <cell r="AF4166" t="str">
            <v>Engineering &amp; Construction</v>
          </cell>
        </row>
        <row r="4167">
          <cell r="T4167">
            <v>999874003</v>
          </cell>
          <cell r="U4167" t="str">
            <v>Companía Panamericana de Comercio, S.A. de C.V.</v>
          </cell>
          <cell r="V4167">
            <v>260108</v>
          </cell>
          <cell r="W4167" t="str">
            <v>Companía Panamericana de Comercio, S.A. de C.V.</v>
          </cell>
          <cell r="X4167" t="str">
            <v>Existing Principal</v>
          </cell>
          <cell r="Y4167" t="str">
            <v>Score It</v>
          </cell>
          <cell r="Z4167" t="str">
            <v>FOOD &amp; BEVERAGE</v>
          </cell>
          <cell r="AB4167" t="str">
            <v>MEX1253</v>
          </cell>
          <cell r="AC4167" t="str">
            <v>None - Private</v>
          </cell>
          <cell r="AD4167">
            <v>302565</v>
          </cell>
          <cell r="AE4167" t="str">
            <v>Specialty Commercial</v>
          </cell>
          <cell r="AF4167" t="str">
            <v>Food Processing &amp; Distribution</v>
          </cell>
        </row>
        <row r="4168">
          <cell r="T4168">
            <v>999876640</v>
          </cell>
          <cell r="U4168" t="str">
            <v>Big Ben Holdings Pty Limited</v>
          </cell>
          <cell r="V4168">
            <v>211418</v>
          </cell>
          <cell r="W4168" t="str">
            <v>Big Ben Holdings Pty Limited</v>
          </cell>
          <cell r="X4168" t="str">
            <v>Existing Principal</v>
          </cell>
          <cell r="Y4168" t="str">
            <v>Score It</v>
          </cell>
          <cell r="Z4168" t="str">
            <v>OIL, GAS &amp; COAL EXPL/PROD</v>
          </cell>
          <cell r="AB4168" t="str">
            <v>EU1167</v>
          </cell>
          <cell r="AC4168" t="str">
            <v>None - Private</v>
          </cell>
          <cell r="AD4168">
            <v>300523</v>
          </cell>
          <cell r="AE4168" t="str">
            <v>Specialty Contract</v>
          </cell>
          <cell r="AF4168" t="str">
            <v>Oil, Gas &amp; Coal Expl/Prod</v>
          </cell>
        </row>
        <row r="4169">
          <cell r="T4169">
            <v>999876648</v>
          </cell>
          <cell r="U4169" t="str">
            <v>Bachy Soletanche Holdings (Europe) Limited</v>
          </cell>
          <cell r="V4169">
            <v>195801</v>
          </cell>
          <cell r="W4169" t="str">
            <v>Bachy Soletanche Holdings (Europe) Ltd</v>
          </cell>
          <cell r="X4169" t="str">
            <v>Existing Principal</v>
          </cell>
          <cell r="Y4169" t="str">
            <v>Score It</v>
          </cell>
          <cell r="Z4169" t="str">
            <v>CONSTRUCTION</v>
          </cell>
          <cell r="AB4169" t="str">
            <v>EU1008</v>
          </cell>
          <cell r="AC4169" t="str">
            <v>None - Private</v>
          </cell>
          <cell r="AE4169" t="str">
            <v>Specialty Contract</v>
          </cell>
          <cell r="AF4169" t="str">
            <v>Engineering &amp; Construction</v>
          </cell>
        </row>
        <row r="4170">
          <cell r="T4170">
            <v>999877207</v>
          </cell>
          <cell r="U4170" t="str">
            <v>Murray &amp; Roberts (Australia) Pty Ltd</v>
          </cell>
          <cell r="V4170">
            <v>211505</v>
          </cell>
          <cell r="W4170" t="str">
            <v>Clough Limited</v>
          </cell>
          <cell r="X4170" t="str">
            <v>Existing Principal</v>
          </cell>
          <cell r="Y4170" t="str">
            <v>Score It</v>
          </cell>
          <cell r="Z4170" t="str">
            <v>BUSINESS SERVICES</v>
          </cell>
          <cell r="AB4170" t="str">
            <v>EU1177</v>
          </cell>
          <cell r="AC4170" t="str">
            <v>W08071</v>
          </cell>
          <cell r="AE4170" t="str">
            <v>Specialty Contract</v>
          </cell>
          <cell r="AF4170" t="str">
            <v>Engineering &amp; Construction</v>
          </cell>
        </row>
        <row r="4171">
          <cell r="T4171">
            <v>999877208</v>
          </cell>
          <cell r="U4171" t="str">
            <v>Murray &amp; Roberts Holdings Limited</v>
          </cell>
          <cell r="V4171">
            <v>211505</v>
          </cell>
          <cell r="W4171" t="str">
            <v>Clough Limited</v>
          </cell>
          <cell r="X4171" t="str">
            <v>Existing Principal</v>
          </cell>
          <cell r="Y4171" t="str">
            <v>Score It</v>
          </cell>
          <cell r="Z4171" t="str">
            <v>BUSINESS SERVICES</v>
          </cell>
          <cell r="AB4171" t="str">
            <v>EU1177</v>
          </cell>
          <cell r="AC4171" t="str">
            <v>W08071</v>
          </cell>
          <cell r="AD4171">
            <v>300577</v>
          </cell>
          <cell r="AE4171" t="str">
            <v>Specialty Contract</v>
          </cell>
          <cell r="AF4171" t="str">
            <v>Engineering &amp; Construction</v>
          </cell>
        </row>
        <row r="4172">
          <cell r="T4172">
            <v>999877464</v>
          </cell>
          <cell r="U4172" t="str">
            <v>Murray &amp; Roberts (Australia) Pty Ltd</v>
          </cell>
          <cell r="V4172">
            <v>212050</v>
          </cell>
          <cell r="W4172" t="str">
            <v>RUC Cementation Mining Contractors Pty Ltd</v>
          </cell>
          <cell r="X4172" t="str">
            <v>Existing Principal</v>
          </cell>
          <cell r="Y4172" t="str">
            <v>Score It</v>
          </cell>
          <cell r="Z4172" t="str">
            <v>MACHINERY &amp; EQUIPMENT</v>
          </cell>
          <cell r="AB4172" t="str">
            <v>EU1208</v>
          </cell>
          <cell r="AC4172" t="str">
            <v>None - Private</v>
          </cell>
          <cell r="AD4172">
            <v>301162</v>
          </cell>
          <cell r="AE4172" t="str">
            <v>Specialty Contract</v>
          </cell>
          <cell r="AF4172" t="str">
            <v>Machinery &amp; Industrial</v>
          </cell>
        </row>
        <row r="4173">
          <cell r="T4173">
            <v>999877465</v>
          </cell>
          <cell r="U4173" t="str">
            <v>Murray &amp; Roberts Holdings Limited</v>
          </cell>
          <cell r="V4173">
            <v>212050</v>
          </cell>
          <cell r="W4173" t="str">
            <v>RUC Cementation Mining Contractors Pty Ltd</v>
          </cell>
          <cell r="X4173" t="str">
            <v>Existing Principal</v>
          </cell>
          <cell r="Y4173" t="str">
            <v>Score It</v>
          </cell>
          <cell r="Z4173" t="str">
            <v>MACHINERY &amp; EQUIPMENT</v>
          </cell>
          <cell r="AB4173" t="str">
            <v>EU1208</v>
          </cell>
          <cell r="AC4173" t="str">
            <v>None - Private</v>
          </cell>
          <cell r="AD4173">
            <v>301162</v>
          </cell>
          <cell r="AE4173" t="str">
            <v>Specialty Contract</v>
          </cell>
          <cell r="AF4173" t="str">
            <v>Machinery &amp; Industrial</v>
          </cell>
        </row>
        <row r="4174">
          <cell r="T4174">
            <v>14650452</v>
          </cell>
          <cell r="U4174" t="str">
            <v>American International Contractors Inc.</v>
          </cell>
          <cell r="V4174">
            <v>257271</v>
          </cell>
          <cell r="W4174" t="str">
            <v>Archirodon Group N.V.</v>
          </cell>
          <cell r="X4174" t="str">
            <v>Existing Principal</v>
          </cell>
          <cell r="Y4174" t="str">
            <v>Score It</v>
          </cell>
          <cell r="Z4174" t="str">
            <v>CONSTRUCTION</v>
          </cell>
          <cell r="AA4174" t="str">
            <v>United States</v>
          </cell>
          <cell r="AB4174" t="str">
            <v>EU1147</v>
          </cell>
          <cell r="AC4174" t="str">
            <v>None - Private</v>
          </cell>
          <cell r="AD4174">
            <v>193416</v>
          </cell>
          <cell r="AE4174" t="str">
            <v>Specialty Contract</v>
          </cell>
          <cell r="AF4174" t="str">
            <v>Engineering &amp; Construction</v>
          </cell>
        </row>
        <row r="4175">
          <cell r="T4175">
            <v>22015842</v>
          </cell>
          <cell r="U4175" t="str">
            <v>K.F. Construction Inc.</v>
          </cell>
          <cell r="V4175">
            <v>205797</v>
          </cell>
          <cell r="W4175" t="str">
            <v>K.F. Construction Inc.</v>
          </cell>
          <cell r="X4175" t="str">
            <v>Existing Principal</v>
          </cell>
          <cell r="Y4175" t="str">
            <v>Score It</v>
          </cell>
          <cell r="Z4175" t="str">
            <v>CONSTRUCTION</v>
          </cell>
          <cell r="AA4175" t="str">
            <v>Canada</v>
          </cell>
          <cell r="AB4175" t="str">
            <v>CAN1289</v>
          </cell>
          <cell r="AC4175" t="str">
            <v>None - Private</v>
          </cell>
          <cell r="AD4175">
            <v>302998</v>
          </cell>
          <cell r="AE4175" t="str">
            <v>Core Contract</v>
          </cell>
          <cell r="AF4175" t="str">
            <v>Engineering &amp; Construction</v>
          </cell>
        </row>
        <row r="4176">
          <cell r="T4176">
            <v>74568552</v>
          </cell>
          <cell r="U4176" t="str">
            <v>Sustainable Developments Commercial Services Inc.</v>
          </cell>
          <cell r="V4176">
            <v>211230</v>
          </cell>
          <cell r="W4176" t="str">
            <v>Sustainable Developments Commercial Services Inc.</v>
          </cell>
          <cell r="X4176" t="str">
            <v>Existing Principal</v>
          </cell>
          <cell r="Y4176" t="str">
            <v>Score It</v>
          </cell>
          <cell r="Z4176" t="str">
            <v>CONSTRUCTION</v>
          </cell>
          <cell r="AA4176" t="str">
            <v>Canada</v>
          </cell>
          <cell r="AB4176" t="str">
            <v>CAN1219</v>
          </cell>
          <cell r="AC4176" t="str">
            <v>None - Private</v>
          </cell>
          <cell r="AD4176">
            <v>301540</v>
          </cell>
          <cell r="AE4176" t="str">
            <v>Core Contract</v>
          </cell>
          <cell r="AF4176" t="str">
            <v>Engineering &amp; Construction</v>
          </cell>
        </row>
        <row r="4177">
          <cell r="T4177">
            <v>151068391</v>
          </cell>
          <cell r="U4177" t="str">
            <v>AMERICAN TRADING AND PRODUCTION COMPANY (ATAPCO)</v>
          </cell>
          <cell r="V4177">
            <v>99321</v>
          </cell>
          <cell r="W4177" t="str">
            <v>AMERICAN TRADING AND PRODUCTION COMPANY (ATAPCO)</v>
          </cell>
          <cell r="X4177" t="str">
            <v>Existing Principal</v>
          </cell>
          <cell r="Y4177" t="str">
            <v>Score It</v>
          </cell>
          <cell r="Z4177" t="str">
            <v>OIL, GAS &amp; COAL EXPL/PROD</v>
          </cell>
          <cell r="AA4177" t="str">
            <v>United States</v>
          </cell>
          <cell r="AB4177">
            <v>99321</v>
          </cell>
          <cell r="AC4177" t="str">
            <v>None - Private</v>
          </cell>
          <cell r="AD4177">
            <v>99321</v>
          </cell>
          <cell r="AE4177" t="str">
            <v>Core Commercial</v>
          </cell>
          <cell r="AF4177" t="str">
            <v>Oil, Gas &amp; Coal Expl/Prod</v>
          </cell>
        </row>
        <row r="4178">
          <cell r="T4178">
            <v>154572052</v>
          </cell>
          <cell r="U4178" t="str">
            <v>Terrafame Ltd</v>
          </cell>
          <cell r="V4178">
            <v>212149</v>
          </cell>
          <cell r="W4178" t="str">
            <v>Terrafame Ltd</v>
          </cell>
          <cell r="X4178" t="str">
            <v>Existing Principal</v>
          </cell>
          <cell r="Y4178" t="str">
            <v>Score It</v>
          </cell>
          <cell r="Z4178" t="str">
            <v>MINING</v>
          </cell>
          <cell r="AA4178" t="str">
            <v>Finland</v>
          </cell>
          <cell r="AB4178" t="str">
            <v>EU1198</v>
          </cell>
          <cell r="AC4178" t="str">
            <v>None - Private</v>
          </cell>
          <cell r="AD4178">
            <v>301042</v>
          </cell>
          <cell r="AE4178" t="str">
            <v>Specialty Contract</v>
          </cell>
          <cell r="AF4178" t="str">
            <v>Oil, Gas &amp; Coal Expl/Prod</v>
          </cell>
        </row>
        <row r="4179">
          <cell r="T4179">
            <v>174568752</v>
          </cell>
          <cell r="U4179" t="str">
            <v>Ventia Pty Ltd</v>
          </cell>
          <cell r="V4179">
            <v>206810</v>
          </cell>
          <cell r="W4179" t="str">
            <v>Ventia Midco Pty Limited</v>
          </cell>
          <cell r="X4179" t="str">
            <v>Existing Principal</v>
          </cell>
          <cell r="Y4179" t="str">
            <v>Score It</v>
          </cell>
          <cell r="Z4179" t="str">
            <v>CONSTRUCTION</v>
          </cell>
          <cell r="AA4179" t="str">
            <v>Australia</v>
          </cell>
          <cell r="AB4179" t="str">
            <v>EU1216</v>
          </cell>
          <cell r="AC4179" t="str">
            <v>None - Private</v>
          </cell>
          <cell r="AD4179">
            <v>301267</v>
          </cell>
          <cell r="AE4179" t="str">
            <v>Specialty Contract</v>
          </cell>
          <cell r="AF4179" t="str">
            <v>Engineering &amp; Construction</v>
          </cell>
        </row>
        <row r="4180">
          <cell r="T4180">
            <v>296553112</v>
          </cell>
          <cell r="U4180" t="str">
            <v>Lear Construction Management Ltd.</v>
          </cell>
          <cell r="V4180">
            <v>189605</v>
          </cell>
          <cell r="W4180" t="str">
            <v>Lear Construction Management Ltd.</v>
          </cell>
          <cell r="X4180" t="str">
            <v>Existing Principal</v>
          </cell>
          <cell r="Y4180" t="str">
            <v>Score It</v>
          </cell>
          <cell r="Z4180" t="str">
            <v>CONSTRUCTION</v>
          </cell>
          <cell r="AA4180" t="str">
            <v>Canada</v>
          </cell>
          <cell r="AB4180" t="str">
            <v>CAN1103</v>
          </cell>
          <cell r="AC4180" t="str">
            <v>None - Private</v>
          </cell>
          <cell r="AD4180">
            <v>300439</v>
          </cell>
          <cell r="AE4180" t="str">
            <v>Core Contract</v>
          </cell>
          <cell r="AF4180" t="str">
            <v>Engineering &amp; Construction</v>
          </cell>
        </row>
        <row r="4181">
          <cell r="T4181">
            <v>316520512</v>
          </cell>
          <cell r="U4181" t="str">
            <v>Weaver Group Limited</v>
          </cell>
          <cell r="V4181">
            <v>188331</v>
          </cell>
          <cell r="W4181" t="str">
            <v>Weaver Group Limited</v>
          </cell>
          <cell r="X4181" t="str">
            <v>Existing Principal</v>
          </cell>
          <cell r="Y4181" t="str">
            <v>Score It</v>
          </cell>
          <cell r="Z4181" t="str">
            <v>CONSTRUCTION</v>
          </cell>
          <cell r="AA4181" t="str">
            <v>Canada</v>
          </cell>
          <cell r="AB4181" t="str">
            <v>CAN1386</v>
          </cell>
          <cell r="AC4181" t="str">
            <v>None - Private</v>
          </cell>
          <cell r="AD4181">
            <v>303096</v>
          </cell>
          <cell r="AE4181" t="str">
            <v>Core Contract</v>
          </cell>
          <cell r="AF4181" t="str">
            <v>Engineering &amp; Construction</v>
          </cell>
        </row>
        <row r="4182">
          <cell r="T4182">
            <v>322103542</v>
          </cell>
          <cell r="U4182" t="str">
            <v>Akman Construction Inc.</v>
          </cell>
          <cell r="V4182">
            <v>209020</v>
          </cell>
          <cell r="W4182" t="str">
            <v>Akman Construction Inc.</v>
          </cell>
          <cell r="X4182" t="str">
            <v>Existing Principal</v>
          </cell>
          <cell r="Y4182" t="str">
            <v>Score It</v>
          </cell>
          <cell r="Z4182" t="str">
            <v>CONSTRUCTION</v>
          </cell>
          <cell r="AA4182" t="str">
            <v>Canada</v>
          </cell>
          <cell r="AB4182" t="str">
            <v>CAN1194</v>
          </cell>
          <cell r="AC4182" t="str">
            <v>None - Private</v>
          </cell>
          <cell r="AD4182">
            <v>301515</v>
          </cell>
          <cell r="AE4182" t="str">
            <v>Core Contract</v>
          </cell>
          <cell r="AF4182" t="str">
            <v>Engineering &amp; Construction</v>
          </cell>
        </row>
        <row r="4183">
          <cell r="T4183">
            <v>334571852</v>
          </cell>
          <cell r="U4183" t="str">
            <v>IDL Projects Ltd.</v>
          </cell>
          <cell r="V4183">
            <v>186194</v>
          </cell>
          <cell r="W4183" t="str">
            <v xml:space="preserve">IDL Ventures Group of Companies </v>
          </cell>
          <cell r="X4183" t="str">
            <v>Existing Principal</v>
          </cell>
          <cell r="Y4183" t="str">
            <v>Score It</v>
          </cell>
          <cell r="Z4183" t="str">
            <v>CONSTRUCTION</v>
          </cell>
          <cell r="AA4183" t="str">
            <v>Canada</v>
          </cell>
          <cell r="AB4183" t="str">
            <v>CAN1099</v>
          </cell>
          <cell r="AC4183" t="str">
            <v>None - Private</v>
          </cell>
          <cell r="AD4183">
            <v>186194</v>
          </cell>
          <cell r="AE4183" t="str">
            <v>Specialty Contract</v>
          </cell>
          <cell r="AF4183" t="str">
            <v>Engineering &amp; Construction</v>
          </cell>
        </row>
        <row r="4184">
          <cell r="T4184">
            <v>344571352</v>
          </cell>
          <cell r="U4184" t="str">
            <v>ISG Asia (Hong Kong) Limited</v>
          </cell>
          <cell r="V4184">
            <v>211750</v>
          </cell>
          <cell r="W4184" t="str">
            <v>ISG plc</v>
          </cell>
          <cell r="X4184" t="str">
            <v>Existing Principal</v>
          </cell>
          <cell r="Y4184" t="str">
            <v>Score It</v>
          </cell>
          <cell r="Z4184" t="str">
            <v>BUSINESS SERVICES</v>
          </cell>
          <cell r="AA4184" t="str">
            <v>Hong Kong</v>
          </cell>
          <cell r="AB4184" t="str">
            <v>APAC1036</v>
          </cell>
          <cell r="AC4184" t="str">
            <v>W21010</v>
          </cell>
          <cell r="AD4184">
            <v>300050</v>
          </cell>
          <cell r="AE4184" t="str">
            <v>Specialty Contract</v>
          </cell>
          <cell r="AF4184" t="str">
            <v>Business Services</v>
          </cell>
        </row>
        <row r="4185">
          <cell r="T4185">
            <v>432102342</v>
          </cell>
          <cell r="U4185" t="str">
            <v>MT Hojgaard A/S</v>
          </cell>
          <cell r="V4185">
            <v>209279</v>
          </cell>
          <cell r="W4185" t="str">
            <v>MT Hojgaard A/S</v>
          </cell>
          <cell r="X4185" t="str">
            <v>Existing Principal</v>
          </cell>
          <cell r="Y4185" t="str">
            <v>Score It</v>
          </cell>
          <cell r="Z4185" t="str">
            <v>CONSTRUCTION</v>
          </cell>
          <cell r="AA4185" t="str">
            <v>Denmark</v>
          </cell>
          <cell r="AB4185" t="str">
            <v>EU1183</v>
          </cell>
          <cell r="AC4185" t="str">
            <v>W12458</v>
          </cell>
          <cell r="AD4185">
            <v>301006</v>
          </cell>
          <cell r="AE4185" t="str">
            <v>Specialty Contract</v>
          </cell>
          <cell r="AF4185" t="str">
            <v>Engineering &amp; Construction</v>
          </cell>
        </row>
        <row r="4186">
          <cell r="T4186">
            <v>435031621</v>
          </cell>
          <cell r="U4186" t="str">
            <v>American Bridge Holding Company</v>
          </cell>
          <cell r="V4186">
            <v>679</v>
          </cell>
          <cell r="W4186" t="str">
            <v>American Bridge Holding Company</v>
          </cell>
          <cell r="X4186" t="str">
            <v>Existing Principal</v>
          </cell>
          <cell r="Y4186" t="str">
            <v>Score It</v>
          </cell>
          <cell r="Z4186" t="str">
            <v>CONSTRUCTION</v>
          </cell>
          <cell r="AA4186" t="str">
            <v>United States</v>
          </cell>
          <cell r="AB4186">
            <v>679</v>
          </cell>
          <cell r="AC4186" t="str">
            <v>None - Private</v>
          </cell>
          <cell r="AD4186">
            <v>679</v>
          </cell>
          <cell r="AE4186" t="str">
            <v>Specialty Contract</v>
          </cell>
          <cell r="AF4186" t="str">
            <v>Engineering &amp; Construction</v>
          </cell>
        </row>
        <row r="4187">
          <cell r="T4187">
            <v>466449912</v>
          </cell>
          <cell r="U4187" t="str">
            <v>Ozz Electric Inc.</v>
          </cell>
          <cell r="V4187">
            <v>185734</v>
          </cell>
          <cell r="W4187" t="str">
            <v>Ozz Electric Inc.</v>
          </cell>
          <cell r="X4187" t="str">
            <v>Existing Principal</v>
          </cell>
          <cell r="Y4187" t="str">
            <v>Score It</v>
          </cell>
          <cell r="Z4187" t="str">
            <v>BUSINESS SERVICES</v>
          </cell>
          <cell r="AA4187" t="str">
            <v>Canada</v>
          </cell>
          <cell r="AB4187" t="str">
            <v>CAN1075</v>
          </cell>
          <cell r="AC4187" t="str">
            <v>None - Private</v>
          </cell>
          <cell r="AD4187">
            <v>300354</v>
          </cell>
          <cell r="AE4187" t="str">
            <v>Core Contract</v>
          </cell>
          <cell r="AF4187" t="str">
            <v>Business Services</v>
          </cell>
        </row>
        <row r="4188">
          <cell r="T4188">
            <v>472060042</v>
          </cell>
          <cell r="U4188" t="str">
            <v>EMJ Construction Inc.</v>
          </cell>
          <cell r="V4188">
            <v>207623</v>
          </cell>
          <cell r="W4188" t="str">
            <v>EMJ Construction Inc.</v>
          </cell>
          <cell r="X4188" t="str">
            <v>Existing Principal</v>
          </cell>
          <cell r="Y4188" t="str">
            <v>Score It</v>
          </cell>
          <cell r="Z4188" t="str">
            <v>CONSTRUCTION</v>
          </cell>
          <cell r="AA4188" t="str">
            <v>Canada</v>
          </cell>
          <cell r="AB4188" t="str">
            <v>CAN1276</v>
          </cell>
          <cell r="AC4188" t="str">
            <v>None - Private</v>
          </cell>
          <cell r="AD4188">
            <v>302985</v>
          </cell>
          <cell r="AE4188" t="str">
            <v>Core Contract</v>
          </cell>
          <cell r="AF4188" t="str">
            <v>Engineering &amp; Construction</v>
          </cell>
        </row>
        <row r="4189">
          <cell r="T4189">
            <v>566482012</v>
          </cell>
          <cell r="U4189" t="str">
            <v>Strathcona Mechanical Limited</v>
          </cell>
          <cell r="V4189">
            <v>186782</v>
          </cell>
          <cell r="W4189" t="str">
            <v>Strathcona Mechanical Limited</v>
          </cell>
          <cell r="X4189" t="str">
            <v>Existing Principal</v>
          </cell>
          <cell r="Y4189" t="str">
            <v>Score It</v>
          </cell>
          <cell r="Z4189" t="str">
            <v>CONSTRUCTION</v>
          </cell>
          <cell r="AA4189" t="str">
            <v>Canada</v>
          </cell>
          <cell r="AB4189" t="str">
            <v>CAN1111</v>
          </cell>
          <cell r="AC4189" t="str">
            <v>None - Private</v>
          </cell>
          <cell r="AD4189">
            <v>186782</v>
          </cell>
          <cell r="AE4189" t="str">
            <v>Core Contract</v>
          </cell>
          <cell r="AF4189" t="str">
            <v>Engineering &amp; Construction</v>
          </cell>
        </row>
        <row r="4190">
          <cell r="T4190">
            <v>586476312</v>
          </cell>
          <cell r="U4190" t="str">
            <v>K+S Aktiengesellschaft</v>
          </cell>
          <cell r="V4190">
            <v>186792</v>
          </cell>
          <cell r="W4190" t="str">
            <v xml:space="preserve">K+S Aktiengesellschaft </v>
          </cell>
          <cell r="X4190" t="str">
            <v>Existing Principal</v>
          </cell>
          <cell r="Y4190" t="str">
            <v>Score It</v>
          </cell>
          <cell r="Z4190" t="str">
            <v>MINING</v>
          </cell>
          <cell r="AA4190" t="str">
            <v>Germany</v>
          </cell>
          <cell r="AB4190" t="str">
            <v>CAN1174</v>
          </cell>
          <cell r="AC4190" t="str">
            <v>None - Private</v>
          </cell>
          <cell r="AD4190">
            <v>301104</v>
          </cell>
          <cell r="AE4190" t="str">
            <v>Specialty Commercial</v>
          </cell>
          <cell r="AF4190" t="str">
            <v>Metals &amp; Mining Industry</v>
          </cell>
        </row>
        <row r="4191">
          <cell r="T4191">
            <v>602105942</v>
          </cell>
          <cell r="U4191" t="str">
            <v>Metropolitan Commercial Bank</v>
          </cell>
          <cell r="V4191">
            <v>209764</v>
          </cell>
          <cell r="W4191" t="str">
            <v>Metropolitan Commercial Bank</v>
          </cell>
          <cell r="X4191" t="str">
            <v>Existing Principal</v>
          </cell>
          <cell r="Y4191" t="str">
            <v>Score It</v>
          </cell>
          <cell r="Z4191" t="str">
            <v>BANKS AND S&amp;LS</v>
          </cell>
          <cell r="AA4191" t="str">
            <v>United States</v>
          </cell>
          <cell r="AB4191">
            <v>209764</v>
          </cell>
          <cell r="AC4191" t="str">
            <v>None - Private</v>
          </cell>
          <cell r="AD4191">
            <v>209764</v>
          </cell>
          <cell r="AE4191" t="str">
            <v>Core Commercial</v>
          </cell>
          <cell r="AF4191" t="str">
            <v>Insurance &amp; Financial Services</v>
          </cell>
        </row>
        <row r="4192">
          <cell r="T4192">
            <v>604569752</v>
          </cell>
          <cell r="U4192" t="str">
            <v>Seven M Construction Ltd.</v>
          </cell>
          <cell r="V4192">
            <v>213214</v>
          </cell>
          <cell r="W4192" t="str">
            <v>Seven M Construction Ltd.</v>
          </cell>
          <cell r="X4192" t="str">
            <v>Existing Principal</v>
          </cell>
          <cell r="Y4192" t="str">
            <v>Score It</v>
          </cell>
          <cell r="Z4192" t="str">
            <v>CONSTRUCTION</v>
          </cell>
          <cell r="AA4192" t="str">
            <v>Canada</v>
          </cell>
          <cell r="AB4192" t="str">
            <v>CAN1216</v>
          </cell>
          <cell r="AC4192" t="str">
            <v>None - Private</v>
          </cell>
          <cell r="AD4192">
            <v>301537</v>
          </cell>
          <cell r="AE4192" t="str">
            <v>Core Contract</v>
          </cell>
          <cell r="AF4192" t="str">
            <v>Engineering &amp; Construction</v>
          </cell>
        </row>
        <row r="4193">
          <cell r="T4193">
            <v>631739342</v>
          </cell>
          <cell r="U4193" t="str">
            <v>Acre Prime Inc.</v>
          </cell>
          <cell r="V4193">
            <v>199861</v>
          </cell>
          <cell r="W4193" t="str">
            <v>Acre Prime Inc.</v>
          </cell>
          <cell r="X4193" t="str">
            <v>Existing Principal</v>
          </cell>
          <cell r="Y4193" t="str">
            <v>Score It</v>
          </cell>
          <cell r="Z4193" t="str">
            <v>CONSTRUCTION</v>
          </cell>
          <cell r="AA4193" t="str">
            <v>Canada</v>
          </cell>
          <cell r="AB4193" t="str">
            <v>CAN1172</v>
          </cell>
          <cell r="AC4193" t="str">
            <v>None - Private</v>
          </cell>
          <cell r="AD4193">
            <v>301102</v>
          </cell>
          <cell r="AE4193" t="str">
            <v>Core Contract</v>
          </cell>
          <cell r="AF4193" t="str">
            <v>Engineering &amp; Construction</v>
          </cell>
        </row>
        <row r="4194">
          <cell r="T4194">
            <v>791820042</v>
          </cell>
          <cell r="U4194" t="str">
            <v>Construction FGK Inc.</v>
          </cell>
          <cell r="V4194">
            <v>202762</v>
          </cell>
          <cell r="W4194" t="str">
            <v>Construction FGK Inc.</v>
          </cell>
          <cell r="X4194" t="str">
            <v>Existing Principal</v>
          </cell>
          <cell r="Y4194" t="str">
            <v>Score It</v>
          </cell>
          <cell r="Z4194" t="str">
            <v>CONSTRUCTION</v>
          </cell>
          <cell r="AA4194" t="str">
            <v>Canada</v>
          </cell>
          <cell r="AB4194" t="str">
            <v>CAN1270</v>
          </cell>
          <cell r="AC4194" t="str">
            <v>None - Private</v>
          </cell>
          <cell r="AD4194">
            <v>302979</v>
          </cell>
          <cell r="AE4194" t="str">
            <v>Core Contract</v>
          </cell>
          <cell r="AF4194" t="str">
            <v>Engineering &amp; Construction</v>
          </cell>
        </row>
        <row r="4195">
          <cell r="T4195">
            <v>792105242</v>
          </cell>
          <cell r="U4195" t="str">
            <v xml:space="preserve"> Trisect Construction Corporation</v>
          </cell>
          <cell r="V4195">
            <v>210256</v>
          </cell>
          <cell r="W4195" t="str">
            <v>Trisect Construction Corporation</v>
          </cell>
          <cell r="X4195" t="str">
            <v>Existing Principal</v>
          </cell>
          <cell r="Y4195" t="str">
            <v>Score It</v>
          </cell>
          <cell r="Z4195" t="str">
            <v>CONSTRUCTION</v>
          </cell>
          <cell r="AA4195" t="str">
            <v>Canada</v>
          </cell>
          <cell r="AB4195" t="str">
            <v>CAN1221</v>
          </cell>
          <cell r="AC4195" t="str">
            <v>None - Private</v>
          </cell>
          <cell r="AD4195">
            <v>301542</v>
          </cell>
          <cell r="AE4195" t="str">
            <v>Core Contract</v>
          </cell>
          <cell r="AF4195" t="str">
            <v>Engineering &amp; Construction</v>
          </cell>
        </row>
        <row r="4196">
          <cell r="T4196">
            <v>801820442</v>
          </cell>
          <cell r="U4196" t="str">
            <v>Construction Michel Lacroix Inc.</v>
          </cell>
          <cell r="V4196">
            <v>202817</v>
          </cell>
          <cell r="W4196" t="str">
            <v>Construction Michel Lacroix Inc.</v>
          </cell>
          <cell r="X4196" t="str">
            <v>Existing Principal</v>
          </cell>
          <cell r="Y4196" t="str">
            <v>Score It</v>
          </cell>
          <cell r="Z4196" t="str">
            <v>CONSTRUCTION</v>
          </cell>
          <cell r="AA4196" t="str">
            <v>Canada</v>
          </cell>
          <cell r="AB4196" t="str">
            <v>CAN1272</v>
          </cell>
          <cell r="AC4196" t="str">
            <v>None - Private</v>
          </cell>
          <cell r="AD4196">
            <v>302981</v>
          </cell>
          <cell r="AE4196" t="str">
            <v>Core Contract</v>
          </cell>
          <cell r="AF4196" t="str">
            <v>Engineering &amp; Construction</v>
          </cell>
        </row>
        <row r="4197">
          <cell r="T4197">
            <v>801843542</v>
          </cell>
          <cell r="U4197" t="str">
            <v>A &amp; H Custom Machine Ltd.</v>
          </cell>
          <cell r="V4197">
            <v>202829</v>
          </cell>
          <cell r="W4197" t="str">
            <v>A &amp; H Custom Machine Ltd.</v>
          </cell>
          <cell r="X4197" t="str">
            <v>Existing Principal</v>
          </cell>
          <cell r="Y4197" t="str">
            <v>Score It</v>
          </cell>
          <cell r="Z4197" t="str">
            <v>MACHINERY &amp; EQUIPMENT</v>
          </cell>
          <cell r="AA4197" t="str">
            <v>Canada</v>
          </cell>
          <cell r="AB4197" t="str">
            <v>CAN1257</v>
          </cell>
          <cell r="AC4197" t="str">
            <v>None - Private</v>
          </cell>
          <cell r="AD4197">
            <v>302967</v>
          </cell>
          <cell r="AE4197" t="str">
            <v>Core Contract</v>
          </cell>
          <cell r="AF4197" t="str">
            <v>Machinery &amp; Industrial</v>
          </cell>
        </row>
        <row r="4198">
          <cell r="T4198">
            <v>856479312</v>
          </cell>
          <cell r="U4198" t="str">
            <v>Trotter &amp; Morton Group of Companies</v>
          </cell>
          <cell r="V4198">
            <v>188546</v>
          </cell>
          <cell r="W4198" t="str">
            <v>Trotter &amp; Morton Group of Companies</v>
          </cell>
          <cell r="X4198" t="str">
            <v>Existing Principal</v>
          </cell>
          <cell r="Y4198" t="str">
            <v>Score It</v>
          </cell>
          <cell r="Z4198" t="str">
            <v>CONSTRUCTION</v>
          </cell>
          <cell r="AA4198" t="str">
            <v>Canada</v>
          </cell>
          <cell r="AB4198" t="str">
            <v>CAN1112</v>
          </cell>
          <cell r="AC4198" t="str">
            <v>None - Private</v>
          </cell>
          <cell r="AD4198">
            <v>188546</v>
          </cell>
          <cell r="AE4198" t="str">
            <v>Core Contract</v>
          </cell>
          <cell r="AF4198" t="str">
            <v>Engineering &amp; Construction</v>
          </cell>
        </row>
        <row r="4199">
          <cell r="T4199">
            <v>905211051</v>
          </cell>
          <cell r="U4199" t="str">
            <v>A. Duie Pyle, Inc.</v>
          </cell>
          <cell r="V4199">
            <v>125297</v>
          </cell>
          <cell r="W4199" t="str">
            <v>A. Duie Pyle Companies</v>
          </cell>
          <cell r="X4199" t="str">
            <v>Existing Principal</v>
          </cell>
          <cell r="Y4199" t="str">
            <v>Score It</v>
          </cell>
          <cell r="Z4199" t="str">
            <v>TRANSPORTATION</v>
          </cell>
          <cell r="AA4199" t="str">
            <v>United States</v>
          </cell>
          <cell r="AB4199">
            <v>125297</v>
          </cell>
          <cell r="AC4199" t="str">
            <v>None - Private</v>
          </cell>
          <cell r="AD4199">
            <v>125297</v>
          </cell>
          <cell r="AE4199" t="str">
            <v>Core Commercial</v>
          </cell>
          <cell r="AF4199" t="str">
            <v>Rail, Trucking &amp; Transport Services</v>
          </cell>
        </row>
        <row r="4200">
          <cell r="T4200">
            <v>922060142</v>
          </cell>
          <cell r="U4200" t="str">
            <v>DMS Industrial Constructors Inc.</v>
          </cell>
          <cell r="V4200">
            <v>210792</v>
          </cell>
          <cell r="W4200" t="str">
            <v>DMS Industrial Constructors Inc.</v>
          </cell>
          <cell r="X4200" t="str">
            <v>Existing Principal</v>
          </cell>
          <cell r="Y4200" t="str">
            <v>Score It</v>
          </cell>
          <cell r="Z4200" t="str">
            <v>CONSTRUCTION</v>
          </cell>
          <cell r="AA4200" t="str">
            <v>Canada</v>
          </cell>
          <cell r="AB4200" t="str">
            <v>CAN1202</v>
          </cell>
          <cell r="AC4200" t="str">
            <v>None - Private</v>
          </cell>
          <cell r="AD4200">
            <v>301523</v>
          </cell>
          <cell r="AE4200" t="str">
            <v>Core Contract</v>
          </cell>
          <cell r="AF4200" t="str">
            <v>Engineering &amp; Construction</v>
          </cell>
        </row>
        <row r="4201">
          <cell r="T4201">
            <v>922060542</v>
          </cell>
          <cell r="U4201" t="str">
            <v xml:space="preserve">Newton Mechanical/Electrical Inc. </v>
          </cell>
          <cell r="V4201">
            <v>210792</v>
          </cell>
          <cell r="W4201" t="str">
            <v>DMS Industrial Constructors Inc.</v>
          </cell>
          <cell r="X4201" t="str">
            <v>Existing Principal</v>
          </cell>
          <cell r="Y4201" t="str">
            <v>Score It</v>
          </cell>
          <cell r="Z4201" t="str">
            <v>CONSTRUCTION</v>
          </cell>
          <cell r="AA4201" t="str">
            <v>Canada</v>
          </cell>
          <cell r="AB4201" t="str">
            <v>CAN1202</v>
          </cell>
          <cell r="AC4201" t="str">
            <v>None - Private</v>
          </cell>
          <cell r="AD4201">
            <v>301523</v>
          </cell>
          <cell r="AE4201" t="str">
            <v>Core Contract</v>
          </cell>
          <cell r="AF4201" t="str">
            <v>Engineering &amp; Construction</v>
          </cell>
        </row>
        <row r="4202">
          <cell r="T4202">
            <v>922105742</v>
          </cell>
          <cell r="U4202" t="str">
            <v>MTM-2 Contracting Inc.</v>
          </cell>
          <cell r="V4202">
            <v>210825</v>
          </cell>
          <cell r="W4202" t="str">
            <v>MTM-2 Contracting Inc.</v>
          </cell>
          <cell r="X4202" t="str">
            <v>Existing Principal</v>
          </cell>
          <cell r="Y4202" t="str">
            <v>Score It</v>
          </cell>
          <cell r="Z4202" t="str">
            <v>CONSTRUCTION</v>
          </cell>
          <cell r="AA4202" t="str">
            <v>Canada</v>
          </cell>
          <cell r="AB4202" t="str">
            <v>CAN1210</v>
          </cell>
          <cell r="AC4202" t="str">
            <v>None - Private</v>
          </cell>
          <cell r="AD4202">
            <v>301531</v>
          </cell>
          <cell r="AE4202" t="str">
            <v>Core Contract</v>
          </cell>
          <cell r="AF4202" t="str">
            <v>Engineering &amp; Construction</v>
          </cell>
        </row>
        <row r="4203">
          <cell r="T4203">
            <v>999865917</v>
          </cell>
          <cell r="U4203" t="str">
            <v>Colson Ultimate Parent, Inc.</v>
          </cell>
          <cell r="V4203">
            <v>259396</v>
          </cell>
          <cell r="W4203" t="str">
            <v>Colson Ultimate Parent, Inc.</v>
          </cell>
          <cell r="X4203" t="str">
            <v>Existing Principal</v>
          </cell>
          <cell r="Y4203" t="str">
            <v>Score It</v>
          </cell>
          <cell r="Z4203" t="str">
            <v>BUSINESS SERVICES</v>
          </cell>
          <cell r="AA4203" t="str">
            <v>United States</v>
          </cell>
          <cell r="AB4203">
            <v>259396</v>
          </cell>
          <cell r="AC4203" t="str">
            <v>None - Private</v>
          </cell>
          <cell r="AD4203">
            <v>259396</v>
          </cell>
          <cell r="AE4203" t="str">
            <v>Core Commercial</v>
          </cell>
          <cell r="AF4203" t="str">
            <v>Business Services</v>
          </cell>
        </row>
        <row r="4204">
          <cell r="T4204">
            <v>999868568</v>
          </cell>
          <cell r="U4204" t="str">
            <v>ABC Professional Tree Services, Inc.</v>
          </cell>
          <cell r="V4204">
            <v>259653</v>
          </cell>
          <cell r="W4204" t="str">
            <v>ABC Professional Tree Services, Inc.</v>
          </cell>
          <cell r="X4204" t="str">
            <v>Existing Principal</v>
          </cell>
          <cell r="Y4204" t="str">
            <v>Score It</v>
          </cell>
          <cell r="Z4204" t="str">
            <v>BUSINESS SERVICES</v>
          </cell>
          <cell r="AA4204" t="str">
            <v>United States</v>
          </cell>
          <cell r="AB4204">
            <v>259653</v>
          </cell>
          <cell r="AC4204" t="str">
            <v>None - Private</v>
          </cell>
          <cell r="AD4204">
            <v>259653</v>
          </cell>
          <cell r="AE4204" t="str">
            <v>Core Commercial</v>
          </cell>
          <cell r="AF4204" t="str">
            <v>Business Services</v>
          </cell>
        </row>
        <row r="4205">
          <cell r="T4205">
            <v>999871449</v>
          </cell>
          <cell r="U4205" t="str">
            <v>Groene Energie Administratie B.V.</v>
          </cell>
          <cell r="V4205">
            <v>259917</v>
          </cell>
          <cell r="W4205" t="str">
            <v>Groene Energie Administratie B.V.</v>
          </cell>
          <cell r="X4205" t="str">
            <v>Existing Principal</v>
          </cell>
          <cell r="Y4205" t="str">
            <v>Score It</v>
          </cell>
          <cell r="Z4205" t="str">
            <v>UTILITIES, ELECTRIC</v>
          </cell>
          <cell r="AA4205" t="str">
            <v>Netherlands</v>
          </cell>
          <cell r="AB4205">
            <v>259917</v>
          </cell>
          <cell r="AC4205" t="str">
            <v>None - Private</v>
          </cell>
          <cell r="AD4205">
            <v>259917</v>
          </cell>
          <cell r="AE4205" t="str">
            <v>Specialty Commercial</v>
          </cell>
          <cell r="AF4205" t="str">
            <v>Electric, Gas &amp; Water Utilities</v>
          </cell>
        </row>
        <row r="4206">
          <cell r="T4206">
            <v>999871691</v>
          </cell>
          <cell r="U4206" t="str">
            <v>Construction de l'Avenir (1996) Inc.</v>
          </cell>
          <cell r="V4206">
            <v>259941</v>
          </cell>
          <cell r="W4206" t="str">
            <v>Construction de l'Avenir (1996) Inc.</v>
          </cell>
          <cell r="X4206" t="str">
            <v>Existing Principal</v>
          </cell>
          <cell r="Y4206" t="str">
            <v>Score It</v>
          </cell>
          <cell r="Z4206" t="str">
            <v>CONSTRUCTION</v>
          </cell>
          <cell r="AA4206" t="str">
            <v>Canada</v>
          </cell>
          <cell r="AB4206" t="str">
            <v>CAN1268</v>
          </cell>
          <cell r="AC4206" t="str">
            <v>None - Private</v>
          </cell>
          <cell r="AD4206">
            <v>302977</v>
          </cell>
          <cell r="AE4206" t="str">
            <v>Core Contract</v>
          </cell>
          <cell r="AF4206" t="str">
            <v>Engineering &amp; Construction</v>
          </cell>
        </row>
        <row r="4207">
          <cell r="T4207">
            <v>999873707</v>
          </cell>
          <cell r="U4207" t="str">
            <v xml:space="preserve">Standard West Steel Ltd. </v>
          </cell>
          <cell r="V4207">
            <v>260086</v>
          </cell>
          <cell r="W4207" t="str">
            <v xml:space="preserve">Standard West Steel Ltd. </v>
          </cell>
          <cell r="X4207" t="str">
            <v>Existing Principal</v>
          </cell>
          <cell r="Y4207" t="str">
            <v>Score It</v>
          </cell>
          <cell r="Z4207" t="str">
            <v>CONSTRUCTION</v>
          </cell>
          <cell r="AA4207" t="str">
            <v>Canada</v>
          </cell>
          <cell r="AB4207" t="str">
            <v>CAN1380</v>
          </cell>
          <cell r="AC4207" t="str">
            <v>None - Private</v>
          </cell>
          <cell r="AD4207">
            <v>303090</v>
          </cell>
          <cell r="AE4207" t="str">
            <v>Core Contract</v>
          </cell>
          <cell r="AF4207" t="str">
            <v>Engineering &amp; Construction</v>
          </cell>
        </row>
        <row r="4208">
          <cell r="T4208">
            <v>999874145</v>
          </cell>
          <cell r="U4208" t="str">
            <v xml:space="preserve">Citrus World, Inc. </v>
          </cell>
          <cell r="V4208">
            <v>260124</v>
          </cell>
          <cell r="W4208" t="str">
            <v xml:space="preserve">Citrus World, Inc. </v>
          </cell>
          <cell r="X4208" t="str">
            <v>Existing Principal</v>
          </cell>
          <cell r="Y4208" t="str">
            <v>Score It</v>
          </cell>
          <cell r="Z4208" t="str">
            <v>AGRICULTURE</v>
          </cell>
          <cell r="AA4208" t="str">
            <v>United States</v>
          </cell>
          <cell r="AB4208">
            <v>260124</v>
          </cell>
          <cell r="AC4208" t="str">
            <v>None - Private</v>
          </cell>
          <cell r="AD4208">
            <v>260124</v>
          </cell>
          <cell r="AE4208" t="str">
            <v>Core Commercial</v>
          </cell>
          <cell r="AF4208" t="str">
            <v>Food Processing &amp; Distribution</v>
          </cell>
        </row>
        <row r="4209">
          <cell r="T4209">
            <v>999876548</v>
          </cell>
          <cell r="U4209" t="str">
            <v>Pan Continental Corporation</v>
          </cell>
          <cell r="V4209">
            <v>679</v>
          </cell>
          <cell r="W4209" t="str">
            <v>American Bridge Holding Company</v>
          </cell>
          <cell r="X4209" t="str">
            <v>Existing Principal</v>
          </cell>
          <cell r="Y4209" t="str">
            <v>Score It</v>
          </cell>
          <cell r="Z4209" t="str">
            <v>CONSTRUCTION</v>
          </cell>
          <cell r="AA4209" t="str">
            <v>British Virgin Islands</v>
          </cell>
          <cell r="AB4209">
            <v>679</v>
          </cell>
          <cell r="AC4209" t="str">
            <v>None - Private</v>
          </cell>
          <cell r="AD4209">
            <v>679</v>
          </cell>
          <cell r="AE4209" t="str">
            <v>Specialty Contract</v>
          </cell>
          <cell r="AF4209" t="str">
            <v>Engineering &amp; Construction</v>
          </cell>
        </row>
        <row r="4210">
          <cell r="T4210">
            <v>999876643</v>
          </cell>
          <cell r="U4210" t="str">
            <v>Bielby Holdings Pty Ltd</v>
          </cell>
          <cell r="V4210">
            <v>260352</v>
          </cell>
          <cell r="W4210" t="str">
            <v>Bielby Holdings Pty Ltd</v>
          </cell>
          <cell r="X4210" t="str">
            <v>Existing Principal</v>
          </cell>
          <cell r="Y4210" t="str">
            <v>Score It</v>
          </cell>
          <cell r="Z4210" t="str">
            <v>CONSTRUCTION</v>
          </cell>
          <cell r="AA4210" t="str">
            <v>Australia</v>
          </cell>
          <cell r="AB4210" t="str">
            <v>APAC1002</v>
          </cell>
          <cell r="AC4210" t="str">
            <v>None - Private</v>
          </cell>
          <cell r="AD4210">
            <v>302909</v>
          </cell>
          <cell r="AE4210" t="str">
            <v>Specialty Contract</v>
          </cell>
          <cell r="AF4210" t="str">
            <v>Engineering &amp; Construction</v>
          </cell>
        </row>
        <row r="4211">
          <cell r="T4211">
            <v>999876754</v>
          </cell>
          <cell r="U4211" t="str">
            <v>CIC Group Inc</v>
          </cell>
          <cell r="V4211">
            <v>195798</v>
          </cell>
          <cell r="W4211" t="str">
            <v>CIC Group Inc</v>
          </cell>
          <cell r="X4211" t="str">
            <v>Existing Principal</v>
          </cell>
          <cell r="Y4211" t="str">
            <v>Score It</v>
          </cell>
          <cell r="Z4211" t="str">
            <v>CONSTRUCTION</v>
          </cell>
          <cell r="AA4211" t="str">
            <v>United States</v>
          </cell>
          <cell r="AB4211" t="str">
            <v>EU1148</v>
          </cell>
          <cell r="AC4211" t="str">
            <v>None - Private</v>
          </cell>
          <cell r="AD4211">
            <v>300404</v>
          </cell>
          <cell r="AE4211" t="str">
            <v>Specialty Contract</v>
          </cell>
          <cell r="AF4211" t="str">
            <v>Engineering &amp; Construction</v>
          </cell>
        </row>
        <row r="4212">
          <cell r="T4212">
            <v>999877057</v>
          </cell>
          <cell r="U4212" t="str">
            <v>West Corporation</v>
          </cell>
          <cell r="V4212">
            <v>260392</v>
          </cell>
          <cell r="W4212" t="str">
            <v>Intrado Corporation</v>
          </cell>
          <cell r="X4212" t="str">
            <v>Existing Principal</v>
          </cell>
          <cell r="Y4212" t="str">
            <v>Score It</v>
          </cell>
          <cell r="Z4212" t="str">
            <v>Core Commercial - (Corporate) or (Individual, Estate, Probate)</v>
          </cell>
          <cell r="AA4212" t="str">
            <v>United States</v>
          </cell>
          <cell r="AB4212">
            <v>260392</v>
          </cell>
          <cell r="AC4212" t="str">
            <v>None - Private</v>
          </cell>
          <cell r="AD4212">
            <v>260392</v>
          </cell>
          <cell r="AE4212" t="str">
            <v>Core Commercial</v>
          </cell>
          <cell r="AF4212" t="str">
            <v>Unassigned</v>
          </cell>
        </row>
        <row r="4213">
          <cell r="T4213">
            <v>999877199</v>
          </cell>
          <cell r="U4213" t="str">
            <v>Midwest Pipelines Inc.</v>
          </cell>
          <cell r="V4213">
            <v>260401</v>
          </cell>
          <cell r="W4213" t="str">
            <v>Midwest Pipelines Inc.</v>
          </cell>
          <cell r="X4213" t="str">
            <v>Existing Principal</v>
          </cell>
          <cell r="Y4213" t="str">
            <v>Score It</v>
          </cell>
          <cell r="Z4213" t="str">
            <v>UTILITIES, GAS</v>
          </cell>
          <cell r="AA4213" t="str">
            <v>Canada</v>
          </cell>
          <cell r="AB4213" t="str">
            <v>CAN1248</v>
          </cell>
          <cell r="AC4213" t="str">
            <v>None - Private</v>
          </cell>
          <cell r="AD4213">
            <v>302559</v>
          </cell>
          <cell r="AE4213" t="str">
            <v>Core Contract</v>
          </cell>
          <cell r="AF4213" t="str">
            <v>Electric, Gas &amp; Water Utilities</v>
          </cell>
        </row>
        <row r="4214">
          <cell r="T4214">
            <v>999877209</v>
          </cell>
          <cell r="U4214" t="str">
            <v>Balanced Engineering &amp; Construction Pte Ltd</v>
          </cell>
          <cell r="V4214">
            <v>260403</v>
          </cell>
          <cell r="W4214" t="str">
            <v>Balanced Engineering &amp; Construction Pte Ltd</v>
          </cell>
          <cell r="X4214" t="str">
            <v>Existing Principal</v>
          </cell>
          <cell r="Y4214" t="str">
            <v>Score It</v>
          </cell>
          <cell r="Z4214" t="str">
            <v>CONSTRUCTION</v>
          </cell>
          <cell r="AA4214" t="str">
            <v>Singapore</v>
          </cell>
          <cell r="AB4214" t="str">
            <v>APAC1052</v>
          </cell>
          <cell r="AC4214" t="str">
            <v>None - Private</v>
          </cell>
          <cell r="AD4214">
            <v>303120</v>
          </cell>
          <cell r="AE4214" t="str">
            <v>Specialty Contract</v>
          </cell>
          <cell r="AF4214" t="str">
            <v>Engineering &amp; Construction</v>
          </cell>
        </row>
        <row r="4215">
          <cell r="T4215">
            <v>999878256</v>
          </cell>
          <cell r="U4215" t="str">
            <v>Meriton Properties Pty Ltd</v>
          </cell>
          <cell r="V4215">
            <v>260486</v>
          </cell>
          <cell r="W4215" t="str">
            <v>Meriton Properties Pty Ltd</v>
          </cell>
          <cell r="X4215" t="str">
            <v>Existing Principal</v>
          </cell>
          <cell r="Y4215" t="str">
            <v>Score It</v>
          </cell>
          <cell r="Z4215" t="str">
            <v>REAL ESTATE</v>
          </cell>
          <cell r="AA4215" t="str">
            <v>Australia</v>
          </cell>
          <cell r="AB4215" t="str">
            <v>APAC1019</v>
          </cell>
          <cell r="AC4215" t="str">
            <v>None - Private</v>
          </cell>
          <cell r="AD4215">
            <v>302915</v>
          </cell>
          <cell r="AE4215" t="str">
            <v>Specialty Contract</v>
          </cell>
          <cell r="AF4215" t="str">
            <v>Real Estate &amp; REITs</v>
          </cell>
        </row>
        <row r="4216">
          <cell r="T4216">
            <v>999878970</v>
          </cell>
          <cell r="U4216" t="str">
            <v>Monadelphous Group Limited</v>
          </cell>
          <cell r="V4216">
            <v>259418</v>
          </cell>
          <cell r="W4216" t="str">
            <v>Zenviron Pty Ltd</v>
          </cell>
          <cell r="X4216" t="str">
            <v>Existing Principal</v>
          </cell>
          <cell r="Y4216" t="str">
            <v>Score It</v>
          </cell>
          <cell r="Z4216" t="str">
            <v>CONSTRUCTION</v>
          </cell>
          <cell r="AA4216" t="str">
            <v>Australia</v>
          </cell>
          <cell r="AB4216" t="str">
            <v>APAC1032</v>
          </cell>
          <cell r="AC4216" t="str">
            <v>None - Private</v>
          </cell>
          <cell r="AD4216">
            <v>302921</v>
          </cell>
          <cell r="AE4216" t="str">
            <v>Specialty Contract</v>
          </cell>
          <cell r="AF4216" t="str">
            <v>Engineering &amp; Construction</v>
          </cell>
        </row>
        <row r="4217">
          <cell r="T4217">
            <v>999878979</v>
          </cell>
          <cell r="U4217" t="str">
            <v>Gunvor Group Limited</v>
          </cell>
          <cell r="V4217">
            <v>260548</v>
          </cell>
          <cell r="W4217" t="str">
            <v>Gunvor Group Limited</v>
          </cell>
          <cell r="X4217" t="str">
            <v>Existing Principal</v>
          </cell>
          <cell r="Y4217" t="str">
            <v>Score It</v>
          </cell>
          <cell r="Z4217" t="str">
            <v>OIL, GAS &amp; COAL EXPL/PROD</v>
          </cell>
          <cell r="AA4217" t="str">
            <v>Cyprus</v>
          </cell>
          <cell r="AB4217" t="str">
            <v>EU1235</v>
          </cell>
          <cell r="AC4217" t="str">
            <v>None - Private</v>
          </cell>
          <cell r="AD4217">
            <v>301946</v>
          </cell>
          <cell r="AE4217" t="str">
            <v>Specialty Contract</v>
          </cell>
          <cell r="AF4217" t="str">
            <v>Oil, Gas &amp; Coal Expl/Prod</v>
          </cell>
        </row>
        <row r="4218">
          <cell r="T4218">
            <v>999881097</v>
          </cell>
          <cell r="U4218" t="str">
            <v>L'Équipe Rochon Inc.</v>
          </cell>
          <cell r="V4218">
            <v>260753</v>
          </cell>
          <cell r="W4218" t="str">
            <v>L'Équipe Rochon Inc.</v>
          </cell>
          <cell r="X4218" t="str">
            <v>Existing Principal</v>
          </cell>
          <cell r="Y4218" t="str">
            <v>Score It</v>
          </cell>
          <cell r="Z4218" t="str">
            <v>MACHINERY &amp; EQUIPMENT</v>
          </cell>
          <cell r="AA4218" t="str">
            <v>Canada</v>
          </cell>
          <cell r="AB4218" t="str">
            <v>CAN1295</v>
          </cell>
          <cell r="AC4218" t="str">
            <v>None - Private</v>
          </cell>
          <cell r="AD4218">
            <v>303004</v>
          </cell>
          <cell r="AE4218" t="str">
            <v>Specialty Contract</v>
          </cell>
          <cell r="AF4218" t="str">
            <v>Machinery &amp; Industrial</v>
          </cell>
        </row>
        <row r="4219">
          <cell r="T4219">
            <v>999881443</v>
          </cell>
          <cell r="U4219" t="str">
            <v>Monadelphous Group Limited</v>
          </cell>
          <cell r="V4219">
            <v>211887</v>
          </cell>
          <cell r="W4219" t="str">
            <v>Mondium Pty Ltd</v>
          </cell>
          <cell r="X4219" t="str">
            <v>Existing Principal</v>
          </cell>
          <cell r="Y4219" t="str">
            <v>Score It</v>
          </cell>
          <cell r="Z4219" t="str">
            <v>CONSTRUCTION</v>
          </cell>
          <cell r="AA4219" t="str">
            <v>Australia</v>
          </cell>
          <cell r="AB4219" t="str">
            <v>APAC1020</v>
          </cell>
          <cell r="AC4219" t="str">
            <v>None - Private</v>
          </cell>
          <cell r="AD4219">
            <v>302916</v>
          </cell>
          <cell r="AE4219" t="str">
            <v>Specialty Contract</v>
          </cell>
          <cell r="AF4219" t="str">
            <v>Engineering &amp; Construction</v>
          </cell>
        </row>
        <row r="4220">
          <cell r="T4220">
            <v>999881470</v>
          </cell>
          <cell r="U4220" t="str">
            <v>Pindan Group Pty Ltd</v>
          </cell>
          <cell r="V4220">
            <v>260791</v>
          </cell>
          <cell r="W4220" t="str">
            <v>Oxley Holdings Limited</v>
          </cell>
          <cell r="X4220" t="str">
            <v>Existing Principal</v>
          </cell>
          <cell r="Y4220" t="str">
            <v>Score It</v>
          </cell>
          <cell r="Z4220" t="str">
            <v>REAL ESTATE</v>
          </cell>
          <cell r="AA4220" t="str">
            <v>Australia</v>
          </cell>
          <cell r="AB4220" t="str">
            <v>APAC1023</v>
          </cell>
          <cell r="AC4220" t="str">
            <v>W57021</v>
          </cell>
          <cell r="AD4220">
            <v>302918</v>
          </cell>
          <cell r="AE4220" t="str">
            <v>Specialty Contract</v>
          </cell>
          <cell r="AF4220" t="str">
            <v>Real Estate &amp; REITs</v>
          </cell>
        </row>
        <row r="4221">
          <cell r="T4221">
            <v>999881471</v>
          </cell>
          <cell r="U4221" t="str">
            <v>Lycopodium Limited</v>
          </cell>
          <cell r="V4221">
            <v>211887</v>
          </cell>
          <cell r="W4221" t="str">
            <v>Mondium Pty Ltd</v>
          </cell>
          <cell r="X4221" t="str">
            <v>Existing Principal</v>
          </cell>
          <cell r="Y4221" t="str">
            <v>Score It</v>
          </cell>
          <cell r="Z4221" t="str">
            <v>CONSTRUCTION</v>
          </cell>
          <cell r="AA4221" t="str">
            <v>Australia</v>
          </cell>
          <cell r="AB4221" t="str">
            <v>APAC1020</v>
          </cell>
          <cell r="AC4221" t="str">
            <v>None - Private</v>
          </cell>
          <cell r="AD4221">
            <v>302916</v>
          </cell>
          <cell r="AE4221" t="str">
            <v>Specialty Contract</v>
          </cell>
          <cell r="AF4221" t="str">
            <v>Engineering &amp; Construction</v>
          </cell>
        </row>
        <row r="4222">
          <cell r="T4222">
            <v>999881525</v>
          </cell>
          <cell r="U4222" t="str">
            <v>GTR Turf Inc.</v>
          </cell>
          <cell r="V4222">
            <v>260753</v>
          </cell>
          <cell r="W4222" t="str">
            <v>L'Équipe Rochon Inc.</v>
          </cell>
          <cell r="X4222" t="str">
            <v>Existing Principal</v>
          </cell>
          <cell r="Y4222" t="str">
            <v>Score It</v>
          </cell>
          <cell r="Z4222" t="str">
            <v>MACHINERY &amp; EQUIPMENT</v>
          </cell>
          <cell r="AA4222" t="str">
            <v>United States</v>
          </cell>
          <cell r="AB4222" t="str">
            <v>CAN1295</v>
          </cell>
          <cell r="AC4222" t="str">
            <v>None - Private</v>
          </cell>
          <cell r="AD4222">
            <v>303004</v>
          </cell>
          <cell r="AE4222" t="str">
            <v>Specialty Contract</v>
          </cell>
          <cell r="AF4222" t="str">
            <v>Machinery &amp; Industrial</v>
          </cell>
        </row>
        <row r="4223">
          <cell r="T4223">
            <v>999884122</v>
          </cell>
          <cell r="U4223" t="str">
            <v>Lambert Somec Inc.</v>
          </cell>
          <cell r="V4223">
            <v>261021</v>
          </cell>
          <cell r="W4223" t="str">
            <v>Lambert Somec Inc.</v>
          </cell>
          <cell r="X4223" t="str">
            <v>Existing Principal</v>
          </cell>
          <cell r="Y4223" t="str">
            <v>Score It</v>
          </cell>
          <cell r="Z4223" t="str">
            <v>BUSINESS SERVICES</v>
          </cell>
          <cell r="AA4223" t="str">
            <v>Canada</v>
          </cell>
          <cell r="AB4223" t="str">
            <v>CAN1292</v>
          </cell>
          <cell r="AC4223" t="str">
            <v>None - Private</v>
          </cell>
          <cell r="AD4223">
            <v>303001</v>
          </cell>
          <cell r="AE4223" t="str">
            <v>Specialty Contract</v>
          </cell>
          <cell r="AF4223" t="str">
            <v>Business Services</v>
          </cell>
        </row>
        <row r="4224">
          <cell r="T4224">
            <v>999884307</v>
          </cell>
          <cell r="U4224" t="str">
            <v>Blue Cross and Blue Shield of Arizona, Inc</v>
          </cell>
          <cell r="V4224">
            <v>261034</v>
          </cell>
          <cell r="W4224" t="str">
            <v>Blue Cross and Blue Shield of Arizona, Inc</v>
          </cell>
          <cell r="X4224" t="str">
            <v>Existing Principal</v>
          </cell>
          <cell r="Y4224" t="str">
            <v>Score It</v>
          </cell>
          <cell r="Z4224" t="str">
            <v>Core Commercial - (Corporate) or (Individual, Estate, Probate)</v>
          </cell>
          <cell r="AA4224" t="str">
            <v>United States</v>
          </cell>
          <cell r="AB4224">
            <v>261034</v>
          </cell>
          <cell r="AC4224" t="str">
            <v>None - Private</v>
          </cell>
          <cell r="AD4224">
            <v>261034</v>
          </cell>
          <cell r="AE4224" t="str">
            <v>Core Commercial</v>
          </cell>
          <cell r="AF4224" t="str">
            <v>Unassigned</v>
          </cell>
        </row>
        <row r="4225">
          <cell r="T4225">
            <v>999885441</v>
          </cell>
          <cell r="U4225" t="str">
            <v>Wildpine Residence Inc.</v>
          </cell>
          <cell r="V4225">
            <v>261131</v>
          </cell>
          <cell r="W4225" t="str">
            <v>Wildpine Residence inc.</v>
          </cell>
          <cell r="X4225" t="str">
            <v>Existing Principal</v>
          </cell>
          <cell r="Y4225" t="str">
            <v>Score It</v>
          </cell>
          <cell r="Z4225" t="str">
            <v>REAL ESTATE</v>
          </cell>
          <cell r="AA4225" t="str">
            <v>Canada</v>
          </cell>
          <cell r="AB4225" t="str">
            <v>CAN1308</v>
          </cell>
          <cell r="AC4225" t="str">
            <v>None - Private</v>
          </cell>
          <cell r="AD4225">
            <v>303016</v>
          </cell>
          <cell r="AE4225" t="str">
            <v>Core Contract</v>
          </cell>
          <cell r="AF4225" t="str">
            <v>Real Estate &amp; REITs</v>
          </cell>
        </row>
        <row r="4226">
          <cell r="T4226">
            <v>999885612</v>
          </cell>
          <cell r="U4226" t="str">
            <v>Posco Engineering &amp; Construction Co., Ltd.</v>
          </cell>
          <cell r="V4226">
            <v>261142</v>
          </cell>
          <cell r="W4226" t="str">
            <v>Posco Engineering &amp; Construction Co., Ltd.</v>
          </cell>
          <cell r="X4226" t="str">
            <v>Existing Principal</v>
          </cell>
          <cell r="Y4226" t="str">
            <v>Score It</v>
          </cell>
          <cell r="Z4226" t="str">
            <v>CONSTRUCTION</v>
          </cell>
          <cell r="AA4226" t="str">
            <v>South Korea</v>
          </cell>
          <cell r="AB4226" t="str">
            <v>APAC1059</v>
          </cell>
          <cell r="AC4226" t="str">
            <v>None - Private</v>
          </cell>
          <cell r="AD4226">
            <v>303127</v>
          </cell>
          <cell r="AE4226" t="str">
            <v>Specialty Contract</v>
          </cell>
          <cell r="AF4226" t="str">
            <v>Engineering &amp; Construction</v>
          </cell>
        </row>
        <row r="4227">
          <cell r="T4227">
            <v>999893303</v>
          </cell>
          <cell r="U4227" t="str">
            <v>Alum Rock Union Elementary School District</v>
          </cell>
          <cell r="V4227">
            <v>281901</v>
          </cell>
          <cell r="W4227" t="str">
            <v>Alum Rock Union Elementary School District</v>
          </cell>
          <cell r="X4227" t="str">
            <v>Existing Principal</v>
          </cell>
          <cell r="Y4227" t="str">
            <v>Score It</v>
          </cell>
          <cell r="Z4227" t="str">
            <v>Core Commercial - (Corporate) or (Individual, Estate, Probate)</v>
          </cell>
          <cell r="AA4227" t="str">
            <v>United States</v>
          </cell>
          <cell r="AB4227">
            <v>281901</v>
          </cell>
          <cell r="AC4227" t="str">
            <v>None - Private</v>
          </cell>
          <cell r="AD4227">
            <v>281901</v>
          </cell>
          <cell r="AE4227" t="str">
            <v>Core Commercial</v>
          </cell>
          <cell r="AF4227" t="str">
            <v>Unassigned</v>
          </cell>
        </row>
        <row r="4228">
          <cell r="T4228">
            <v>999893798</v>
          </cell>
          <cell r="U4228" t="str">
            <v>Warrior Met Coal, Inc.</v>
          </cell>
          <cell r="V4228">
            <v>281931</v>
          </cell>
          <cell r="W4228" t="str">
            <v>Warrior Met Coal, Inc.</v>
          </cell>
          <cell r="X4228" t="str">
            <v>Existing Principal</v>
          </cell>
          <cell r="Y4228" t="str">
            <v>Score It</v>
          </cell>
          <cell r="Z4228" t="str">
            <v>MINING</v>
          </cell>
          <cell r="AA4228" t="str">
            <v>United States</v>
          </cell>
          <cell r="AB4228">
            <v>281931</v>
          </cell>
          <cell r="AC4228" t="str">
            <v>N27632</v>
          </cell>
          <cell r="AD4228">
            <v>281931</v>
          </cell>
          <cell r="AE4228" t="str">
            <v>Core Commercial</v>
          </cell>
          <cell r="AF4228" t="str">
            <v>Metals &amp; Mining Industry</v>
          </cell>
        </row>
        <row r="4229">
          <cell r="T4229">
            <v>999895272</v>
          </cell>
          <cell r="U4229" t="str">
            <v>Hub Investors, LLC</v>
          </cell>
          <cell r="V4229">
            <v>282153</v>
          </cell>
          <cell r="W4229" t="str">
            <v>Hub Investors, LLC</v>
          </cell>
          <cell r="X4229" t="str">
            <v>Existing Principal</v>
          </cell>
          <cell r="Y4229" t="str">
            <v>Score It</v>
          </cell>
          <cell r="Z4229" t="str">
            <v>Core Commercial - (Corporate) or (Individual, Estate, Probate)</v>
          </cell>
          <cell r="AA4229" t="str">
            <v>United States</v>
          </cell>
          <cell r="AB4229">
            <v>282153</v>
          </cell>
          <cell r="AC4229" t="str">
            <v>None - Private</v>
          </cell>
          <cell r="AD4229">
            <v>282153</v>
          </cell>
          <cell r="AE4229" t="str">
            <v>Core Commercial</v>
          </cell>
          <cell r="AF4229" t="str">
            <v>Unassigned</v>
          </cell>
        </row>
        <row r="4230">
          <cell r="T4230">
            <v>999897089</v>
          </cell>
          <cell r="U4230" t="str">
            <v>H Y A de Mexico de B.C. S.A. de C.V.</v>
          </cell>
          <cell r="V4230">
            <v>282352</v>
          </cell>
          <cell r="W4230" t="str">
            <v>H Y A de Mexico de B.C. S.A. de C.V.</v>
          </cell>
          <cell r="X4230" t="str">
            <v>Existing Principal</v>
          </cell>
          <cell r="Y4230" t="str">
            <v>Score It</v>
          </cell>
          <cell r="Z4230" t="str">
            <v>UNASSIGNED</v>
          </cell>
          <cell r="AA4230" t="str">
            <v>Mexico</v>
          </cell>
          <cell r="AB4230" t="str">
            <v>MEX1228</v>
          </cell>
          <cell r="AC4230" t="str">
            <v>None - Private</v>
          </cell>
          <cell r="AD4230">
            <v>301384</v>
          </cell>
          <cell r="AE4230" t="str">
            <v>Specialty Contract</v>
          </cell>
          <cell r="AF4230" t="str">
            <v>Engineering &amp; Construction</v>
          </cell>
        </row>
        <row r="4231">
          <cell r="T4231">
            <v>999900720</v>
          </cell>
          <cell r="U4231" t="str">
            <v>Archirodon Group N.V.</v>
          </cell>
          <cell r="V4231">
            <v>257271</v>
          </cell>
          <cell r="W4231" t="str">
            <v>Archirodon Group N.V.</v>
          </cell>
          <cell r="X4231" t="str">
            <v>Existing Principal</v>
          </cell>
          <cell r="Y4231" t="str">
            <v>Score It</v>
          </cell>
          <cell r="Z4231" t="str">
            <v>CONSTRUCTION</v>
          </cell>
          <cell r="AA4231" t="str">
            <v>Netherlands</v>
          </cell>
          <cell r="AB4231" t="str">
            <v>EU1147</v>
          </cell>
          <cell r="AC4231" t="str">
            <v>None - Private</v>
          </cell>
          <cell r="AD4231">
            <v>193416</v>
          </cell>
          <cell r="AE4231" t="str">
            <v>Specialty Contract</v>
          </cell>
          <cell r="AF4231" t="str">
            <v>Engineering &amp; Construction</v>
          </cell>
        </row>
        <row r="4232">
          <cell r="T4232">
            <v>999902749</v>
          </cell>
          <cell r="U4232" t="str">
            <v>Vistry Group PLC</v>
          </cell>
          <cell r="V4232">
            <v>283017</v>
          </cell>
          <cell r="W4232" t="str">
            <v>Vistry Group PLC</v>
          </cell>
          <cell r="X4232" t="str">
            <v>Existing Principal</v>
          </cell>
          <cell r="Y4232" t="str">
            <v>Score It</v>
          </cell>
          <cell r="Z4232" t="str">
            <v>CONSTRUCTION</v>
          </cell>
          <cell r="AA4232" t="str">
            <v>United Kingdom</v>
          </cell>
          <cell r="AB4232" t="str">
            <v>EU1251</v>
          </cell>
          <cell r="AC4232" t="str">
            <v>W13007</v>
          </cell>
          <cell r="AD4232">
            <v>302962</v>
          </cell>
          <cell r="AE4232" t="str">
            <v>Specialty Contract</v>
          </cell>
          <cell r="AF4232" t="str">
            <v>Engineering &amp; Construction</v>
          </cell>
        </row>
        <row r="4233">
          <cell r="T4233">
            <v>999903644</v>
          </cell>
          <cell r="U4233" t="str">
            <v>Central Construction Group Ltd.</v>
          </cell>
          <cell r="V4233">
            <v>283136</v>
          </cell>
          <cell r="W4233" t="str">
            <v>Central Construction Group Ltd.</v>
          </cell>
          <cell r="X4233" t="str">
            <v>Existing Principal</v>
          </cell>
          <cell r="Y4233" t="str">
            <v>Score It</v>
          </cell>
          <cell r="Z4233" t="str">
            <v>CONSTRUCTION</v>
          </cell>
          <cell r="AA4233" t="str">
            <v>Canada</v>
          </cell>
          <cell r="AB4233" t="str">
            <v>CAN1348</v>
          </cell>
          <cell r="AC4233" t="str">
            <v>None - Private</v>
          </cell>
          <cell r="AD4233">
            <v>303058</v>
          </cell>
          <cell r="AE4233" t="str">
            <v>Core Contract</v>
          </cell>
          <cell r="AF4233" t="str">
            <v>Engineering &amp; Construction</v>
          </cell>
        </row>
        <row r="4234">
          <cell r="T4234">
            <v>999903733</v>
          </cell>
          <cell r="U4234" t="str">
            <v>Nunavut Excavating 2007 Inc.</v>
          </cell>
          <cell r="V4234">
            <v>283144</v>
          </cell>
          <cell r="W4234" t="str">
            <v>Molloy Group of Companies</v>
          </cell>
          <cell r="X4234" t="str">
            <v>Existing Principal</v>
          </cell>
          <cell r="Y4234" t="str">
            <v>Score It</v>
          </cell>
          <cell r="Z4234" t="str">
            <v>BUSINESS SERVICES</v>
          </cell>
          <cell r="AA4234" t="str">
            <v>Canada</v>
          </cell>
          <cell r="AB4234" t="str">
            <v>CAN1330</v>
          </cell>
          <cell r="AC4234" t="str">
            <v>None - Private</v>
          </cell>
          <cell r="AD4234">
            <v>303040</v>
          </cell>
          <cell r="AE4234" t="str">
            <v>Core Contract</v>
          </cell>
          <cell r="AF4234" t="str">
            <v>Unassigned</v>
          </cell>
        </row>
        <row r="4235">
          <cell r="T4235">
            <v>999904573</v>
          </cell>
          <cell r="U4235" t="str">
            <v>Qualitas Insurance</v>
          </cell>
          <cell r="V4235">
            <v>283277</v>
          </cell>
          <cell r="W4235" t="str">
            <v>Qualitas Insurance</v>
          </cell>
          <cell r="X4235" t="str">
            <v>Existing Principal</v>
          </cell>
          <cell r="Y4235" t="str">
            <v>Score It</v>
          </cell>
          <cell r="Z4235" t="str">
            <v>INSURANCE - PROP/CAS/HEALTH</v>
          </cell>
          <cell r="AA4235" t="str">
            <v>United States</v>
          </cell>
          <cell r="AB4235">
            <v>283277</v>
          </cell>
          <cell r="AC4235" t="str">
            <v>None - Private</v>
          </cell>
          <cell r="AD4235">
            <v>283277</v>
          </cell>
          <cell r="AE4235" t="str">
            <v>Core Commercial</v>
          </cell>
          <cell r="AF4235" t="str">
            <v>Insurance &amp; Financial Services</v>
          </cell>
        </row>
        <row r="4236">
          <cell r="T4236">
            <v>999904687</v>
          </cell>
          <cell r="U4236" t="str">
            <v>Bauer Foundations Canada, Inc.</v>
          </cell>
          <cell r="V4236">
            <v>82258</v>
          </cell>
          <cell r="W4236" t="str">
            <v>Bauer AG</v>
          </cell>
          <cell r="X4236" t="str">
            <v>Existing Principal</v>
          </cell>
          <cell r="Y4236" t="str">
            <v>Score It</v>
          </cell>
          <cell r="Z4236" t="str">
            <v>MACHINERY &amp; EQUIPMENT</v>
          </cell>
          <cell r="AA4236" t="str">
            <v>Canada</v>
          </cell>
          <cell r="AB4236">
            <v>82258</v>
          </cell>
          <cell r="AC4236" t="str">
            <v>W39616</v>
          </cell>
          <cell r="AD4236">
            <v>82258</v>
          </cell>
          <cell r="AE4236" t="str">
            <v>Specialty Contract</v>
          </cell>
          <cell r="AF4236" t="str">
            <v>Machinery &amp; Industrial</v>
          </cell>
        </row>
        <row r="4237">
          <cell r="T4237">
            <v>999905921</v>
          </cell>
          <cell r="U4237" t="str">
            <v>UMIA Insurance, Inc.</v>
          </cell>
          <cell r="V4237">
            <v>283496</v>
          </cell>
          <cell r="W4237" t="str">
            <v>Constellation, Inc.</v>
          </cell>
          <cell r="X4237" t="str">
            <v>Existing Principal</v>
          </cell>
          <cell r="Y4237" t="str">
            <v>Score It</v>
          </cell>
          <cell r="Z4237" t="str">
            <v>BUSINESS SERVICES</v>
          </cell>
          <cell r="AA4237" t="str">
            <v>United States</v>
          </cell>
          <cell r="AB4237">
            <v>283496</v>
          </cell>
          <cell r="AC4237" t="str">
            <v>None - Private</v>
          </cell>
          <cell r="AD4237">
            <v>283496</v>
          </cell>
          <cell r="AE4237" t="str">
            <v>Core Commercial</v>
          </cell>
          <cell r="AF4237" t="str">
            <v>Insurance &amp; Financial Services</v>
          </cell>
        </row>
        <row r="4238">
          <cell r="T4238">
            <v>999906676</v>
          </cell>
          <cell r="U4238" t="str">
            <v>A.C. Civil Contracting Ltd.</v>
          </cell>
          <cell r="V4238">
            <v>283636</v>
          </cell>
          <cell r="W4238" t="str">
            <v>A.C. Civil Contracting Ltd.</v>
          </cell>
          <cell r="X4238" t="str">
            <v>Existing Principal</v>
          </cell>
          <cell r="Y4238" t="str">
            <v>Score It</v>
          </cell>
          <cell r="Z4238" t="str">
            <v>CONSTRUCTION</v>
          </cell>
          <cell r="AA4238" t="str">
            <v>Canada</v>
          </cell>
          <cell r="AB4238" t="str">
            <v>CAN1360</v>
          </cell>
          <cell r="AC4238" t="str">
            <v>None - Private</v>
          </cell>
          <cell r="AD4238">
            <v>303070</v>
          </cell>
          <cell r="AE4238" t="str">
            <v>Core Contract</v>
          </cell>
          <cell r="AF4238" t="str">
            <v>Engineering &amp; Construction</v>
          </cell>
        </row>
        <row r="4239">
          <cell r="T4239">
            <v>999906961</v>
          </cell>
          <cell r="U4239" t="str">
            <v>Clark Builders Partnership</v>
          </cell>
          <cell r="V4239">
            <v>283685</v>
          </cell>
          <cell r="W4239" t="str">
            <v>Clark Builders Partnership</v>
          </cell>
          <cell r="X4239" t="str">
            <v>Existing Principal</v>
          </cell>
          <cell r="Y4239" t="str">
            <v>Score It</v>
          </cell>
          <cell r="Z4239" t="str">
            <v>CONSTRUCTION</v>
          </cell>
          <cell r="AA4239" t="str">
            <v>Canada</v>
          </cell>
          <cell r="AB4239" t="str">
            <v>CAN1368</v>
          </cell>
          <cell r="AC4239" t="str">
            <v>None - Private</v>
          </cell>
          <cell r="AD4239">
            <v>303078</v>
          </cell>
          <cell r="AE4239" t="str">
            <v>Core Contract</v>
          </cell>
          <cell r="AF4239" t="str">
            <v>Engineering &amp; Construction</v>
          </cell>
        </row>
        <row r="4240">
          <cell r="T4240">
            <v>999907020</v>
          </cell>
          <cell r="U4240" t="str">
            <v>McLaren Construction Group Plc</v>
          </cell>
          <cell r="V4240">
            <v>195309</v>
          </cell>
          <cell r="W4240" t="str">
            <v>McLaren Construction Group Plc</v>
          </cell>
          <cell r="X4240" t="str">
            <v>Existing Principal</v>
          </cell>
          <cell r="Y4240" t="str">
            <v>Score It</v>
          </cell>
          <cell r="Z4240" t="str">
            <v>CONSTRUCTION</v>
          </cell>
          <cell r="AA4240" t="str">
            <v>United Kingdom</v>
          </cell>
          <cell r="AB4240" t="str">
            <v>EU1062</v>
          </cell>
          <cell r="AC4240" t="str">
            <v>None - Private</v>
          </cell>
          <cell r="AD4240">
            <v>300062</v>
          </cell>
          <cell r="AE4240" t="str">
            <v>Specialty Contract</v>
          </cell>
          <cell r="AF4240" t="str">
            <v>Engineering &amp; Construction</v>
          </cell>
        </row>
        <row r="4241">
          <cell r="T4241">
            <v>999907383</v>
          </cell>
          <cell r="U4241" t="str">
            <v>Jaguar Land Rover Limited</v>
          </cell>
          <cell r="V4241">
            <v>283751</v>
          </cell>
          <cell r="W4241" t="str">
            <v>Jaguar Land Rover Limited</v>
          </cell>
          <cell r="X4241" t="str">
            <v>Existing Principal</v>
          </cell>
          <cell r="Y4241" t="str">
            <v>Score It</v>
          </cell>
          <cell r="Z4241" t="str">
            <v>AUTOMOTIVE</v>
          </cell>
          <cell r="AA4241" t="str">
            <v>United Kingdom</v>
          </cell>
          <cell r="AB4241" t="str">
            <v>EU1254</v>
          </cell>
          <cell r="AC4241" t="str">
            <v>None - Private</v>
          </cell>
          <cell r="AD4241">
            <v>98641</v>
          </cell>
          <cell r="AE4241" t="str">
            <v>Specialty Commercial</v>
          </cell>
          <cell r="AF4241" t="str">
            <v>Automotive / Auto Parts MFG</v>
          </cell>
        </row>
        <row r="4242">
          <cell r="T4242">
            <v>999907562</v>
          </cell>
          <cell r="U4242" t="str">
            <v xml:space="preserve">Analogue Holdings Limited </v>
          </cell>
          <cell r="V4242">
            <v>283781</v>
          </cell>
          <cell r="W4242" t="str">
            <v>Analogue Holdings Limited</v>
          </cell>
          <cell r="X4242" t="str">
            <v>Existing Principal</v>
          </cell>
          <cell r="Y4242" t="str">
            <v>Score It</v>
          </cell>
          <cell r="Z4242" t="str">
            <v>CONSTRUCTION</v>
          </cell>
          <cell r="AA4242" t="str">
            <v>United States</v>
          </cell>
          <cell r="AB4242">
            <v>283781</v>
          </cell>
          <cell r="AC4242" t="str">
            <v>None - Private</v>
          </cell>
          <cell r="AD4242">
            <v>283781</v>
          </cell>
          <cell r="AE4242" t="str">
            <v>Specialty Contract</v>
          </cell>
          <cell r="AF4242" t="str">
            <v>Engineering &amp; Construction</v>
          </cell>
        </row>
        <row r="4243">
          <cell r="T4243">
            <v>999908698</v>
          </cell>
          <cell r="U4243" t="str">
            <v>Central Port, LLC</v>
          </cell>
          <cell r="V4243">
            <v>284000</v>
          </cell>
          <cell r="W4243" t="str">
            <v>Central Port, LLC</v>
          </cell>
          <cell r="X4243" t="str">
            <v>Existing Principal</v>
          </cell>
          <cell r="Y4243" t="str">
            <v>Score It</v>
          </cell>
          <cell r="Z4243" t="str">
            <v>TRANSPORTATION</v>
          </cell>
          <cell r="AA4243" t="str">
            <v>United States</v>
          </cell>
          <cell r="AB4243">
            <v>284000</v>
          </cell>
          <cell r="AC4243" t="str">
            <v>None - Private</v>
          </cell>
          <cell r="AD4243">
            <v>284000</v>
          </cell>
          <cell r="AE4243" t="str">
            <v>Core Commercial</v>
          </cell>
          <cell r="AF4243" t="str">
            <v>BUSINESS SERVICES</v>
          </cell>
        </row>
        <row r="4244">
          <cell r="T4244">
            <v>999908870</v>
          </cell>
          <cell r="U4244" t="str">
            <v>Golden Energy and Resources Limited</v>
          </cell>
          <cell r="V4244">
            <v>260487</v>
          </cell>
          <cell r="W4244" t="str">
            <v>Stanmore Coal Limited</v>
          </cell>
          <cell r="X4244" t="str">
            <v>Existing Principal</v>
          </cell>
          <cell r="Y4244" t="str">
            <v>Score It</v>
          </cell>
          <cell r="Z4244" t="str">
            <v>OIL, GAS &amp; COAL EXPL/PROD</v>
          </cell>
          <cell r="AA4244" t="str">
            <v>Singapore</v>
          </cell>
          <cell r="AB4244" t="str">
            <v>APAC1028</v>
          </cell>
          <cell r="AD4244">
            <v>302920</v>
          </cell>
          <cell r="AE4244" t="str">
            <v>Specialty Contract</v>
          </cell>
          <cell r="AF4244" t="str">
            <v>Oil, Gas &amp; Coal Expl/Prod</v>
          </cell>
        </row>
        <row r="4245">
          <cell r="T4245">
            <v>999909884</v>
          </cell>
          <cell r="U4245" t="str">
            <v>S&amp;B US Construction Inc</v>
          </cell>
          <cell r="V4245">
            <v>149149</v>
          </cell>
          <cell r="W4245" t="str">
            <v>Shikun &amp; Binui Ltd.</v>
          </cell>
          <cell r="X4245" t="str">
            <v>Existing Principal</v>
          </cell>
          <cell r="Y4245" t="str">
            <v>Score It</v>
          </cell>
          <cell r="Z4245" t="str">
            <v>CONSTRUCTION</v>
          </cell>
          <cell r="AA4245" t="str">
            <v>United States</v>
          </cell>
          <cell r="AB4245">
            <v>149149</v>
          </cell>
          <cell r="AD4245">
            <v>149149</v>
          </cell>
          <cell r="AE4245" t="str">
            <v>Specialty Contract</v>
          </cell>
          <cell r="AF4245" t="str">
            <v>Engineering &amp; Construction</v>
          </cell>
        </row>
        <row r="4246">
          <cell r="T4246">
            <v>142160242</v>
          </cell>
          <cell r="U4246" t="str">
            <v>SOCAR Trading SA</v>
          </cell>
          <cell r="V4246">
            <v>212103</v>
          </cell>
          <cell r="W4246" t="str">
            <v>SOCAR Trading SA</v>
          </cell>
          <cell r="X4246" t="str">
            <v>Existing Principal</v>
          </cell>
          <cell r="Y4246" t="str">
            <v>Score It</v>
          </cell>
          <cell r="Z4246" t="str">
            <v>UTILITIES, GAS</v>
          </cell>
          <cell r="AA4246" t="str">
            <v>Switzerland</v>
          </cell>
          <cell r="AB4246" t="str">
            <v>EU1195</v>
          </cell>
          <cell r="AC4246" t="str">
            <v>None - Private</v>
          </cell>
          <cell r="AD4246">
            <v>301039</v>
          </cell>
          <cell r="AE4246" t="str">
            <v>Specialty Contract</v>
          </cell>
          <cell r="AF4246" t="str">
            <v>Oil, Gas &amp; Coal Expl/Prod</v>
          </cell>
        </row>
        <row r="4247">
          <cell r="T4247">
            <v>11821242</v>
          </cell>
          <cell r="U4247" t="str">
            <v>Landform Civil Infrastructures Inc.</v>
          </cell>
          <cell r="V4247">
            <v>201056</v>
          </cell>
          <cell r="W4247" t="str">
            <v>Landform Civil Infrastructures Inc.</v>
          </cell>
          <cell r="X4247" t="str">
            <v>Existing Principal</v>
          </cell>
          <cell r="Y4247" t="str">
            <v>Score It</v>
          </cell>
          <cell r="Z4247" t="str">
            <v>CONSTRUCTION</v>
          </cell>
          <cell r="AA4247" t="str">
            <v>Canada</v>
          </cell>
          <cell r="AB4247" t="str">
            <v>CAN1168</v>
          </cell>
          <cell r="AC4247" t="str">
            <v>None - Private</v>
          </cell>
          <cell r="AD4247">
            <v>201056</v>
          </cell>
          <cell r="AE4247" t="str">
            <v>Core Contract</v>
          </cell>
          <cell r="AF4247" t="str">
            <v>Engineering &amp; Construction</v>
          </cell>
        </row>
        <row r="4248">
          <cell r="T4248">
            <v>112061542</v>
          </cell>
          <cell r="U4248" t="str">
            <v>Aceable Inc.</v>
          </cell>
          <cell r="V4248">
            <v>207000</v>
          </cell>
          <cell r="W4248" t="str">
            <v>Aceable Inc.</v>
          </cell>
          <cell r="X4248" t="str">
            <v>Existing Principal</v>
          </cell>
          <cell r="Y4248" t="str">
            <v>Score It</v>
          </cell>
          <cell r="Z4248" t="str">
            <v>CONSUMER PRODUCTS RETL/WHSL</v>
          </cell>
          <cell r="AA4248" t="str">
            <v>United States</v>
          </cell>
          <cell r="AB4248">
            <v>207000</v>
          </cell>
          <cell r="AC4248" t="str">
            <v>None - Private</v>
          </cell>
          <cell r="AD4248">
            <v>207000</v>
          </cell>
          <cell r="AE4248" t="str">
            <v>Core Commercial</v>
          </cell>
          <cell r="AF4248" t="str">
            <v>Computer Hardware, Software</v>
          </cell>
        </row>
        <row r="4249">
          <cell r="T4249">
            <v>284572852</v>
          </cell>
          <cell r="U4249" t="str">
            <v>Dragados Canada Inc.</v>
          </cell>
          <cell r="V4249">
            <v>211596</v>
          </cell>
          <cell r="W4249" t="str">
            <v>Dragados, S.A.</v>
          </cell>
          <cell r="X4249" t="str">
            <v>Existing Principal</v>
          </cell>
          <cell r="Y4249" t="str">
            <v>Score It</v>
          </cell>
          <cell r="Z4249" t="str">
            <v>CONSTRUCTION</v>
          </cell>
          <cell r="AA4249" t="str">
            <v>Canada</v>
          </cell>
          <cell r="AB4249" t="str">
            <v>CAN1059</v>
          </cell>
          <cell r="AC4249" t="str">
            <v>G18503</v>
          </cell>
          <cell r="AD4249" t="str">
            <v>72797 and 100665</v>
          </cell>
          <cell r="AE4249" t="str">
            <v>Specialty Contract</v>
          </cell>
          <cell r="AF4249" t="str">
            <v>Engineering &amp; Construction</v>
          </cell>
        </row>
        <row r="4250">
          <cell r="T4250">
            <v>351844942</v>
          </cell>
          <cell r="U4250" t="str">
            <v>Fellowes, Inc.</v>
          </cell>
          <cell r="V4250">
            <v>201850</v>
          </cell>
          <cell r="W4250" t="str">
            <v>Fellowes, Inc.</v>
          </cell>
          <cell r="X4250" t="str">
            <v>Existing Principal</v>
          </cell>
          <cell r="Y4250" t="str">
            <v>Score It</v>
          </cell>
          <cell r="Z4250" t="str">
            <v>CONSUMER PRODUCTS RETL/WHSL</v>
          </cell>
          <cell r="AA4250" t="str">
            <v>United States</v>
          </cell>
          <cell r="AB4250">
            <v>201850</v>
          </cell>
          <cell r="AC4250" t="str">
            <v>None - Private</v>
          </cell>
          <cell r="AD4250">
            <v>201850</v>
          </cell>
          <cell r="AE4250" t="str">
            <v>Core Commercial</v>
          </cell>
          <cell r="AF4250" t="str">
            <v>Electronics &amp; Semiconductor</v>
          </cell>
        </row>
        <row r="4251">
          <cell r="T4251">
            <v>392060942</v>
          </cell>
          <cell r="U4251" t="str">
            <v>Atlas Sand Company, LLC</v>
          </cell>
          <cell r="V4251">
            <v>207496</v>
          </cell>
          <cell r="W4251" t="str">
            <v>Atlas Sand Company, LLC</v>
          </cell>
          <cell r="X4251" t="str">
            <v>Existing Principal</v>
          </cell>
          <cell r="Y4251" t="str">
            <v>Score It</v>
          </cell>
          <cell r="Z4251" t="str">
            <v>CONSTRUCTION MATERIALS</v>
          </cell>
          <cell r="AA4251" t="str">
            <v>United States</v>
          </cell>
          <cell r="AB4251">
            <v>207496</v>
          </cell>
          <cell r="AC4251" t="str">
            <v>None - Private</v>
          </cell>
          <cell r="AD4251">
            <v>207496</v>
          </cell>
          <cell r="AE4251" t="str">
            <v>Core Commercial</v>
          </cell>
          <cell r="AF4251" t="str">
            <v>Building Materials</v>
          </cell>
        </row>
        <row r="4252">
          <cell r="T4252">
            <v>819292532</v>
          </cell>
          <cell r="U4252" t="str">
            <v>Complete Concrete Restoration Ltd.</v>
          </cell>
          <cell r="V4252">
            <v>197147</v>
          </cell>
          <cell r="W4252" t="str">
            <v>Complete Concrete Restoration Ltd.</v>
          </cell>
          <cell r="X4252" t="str">
            <v>Existing Principal</v>
          </cell>
          <cell r="Y4252" t="str">
            <v>Score It</v>
          </cell>
          <cell r="Z4252" t="str">
            <v>CONSTRUCTION</v>
          </cell>
          <cell r="AA4252" t="str">
            <v>Canada</v>
          </cell>
          <cell r="AB4252" t="str">
            <v>CAN1166</v>
          </cell>
          <cell r="AC4252" t="str">
            <v>None - Private</v>
          </cell>
          <cell r="AD4252">
            <v>197147</v>
          </cell>
          <cell r="AE4252" t="str">
            <v>Core Contract</v>
          </cell>
          <cell r="AF4252" t="str">
            <v>Engineering &amp; Construction</v>
          </cell>
        </row>
        <row r="4253">
          <cell r="T4253">
            <v>999866624</v>
          </cell>
          <cell r="U4253" t="str">
            <v>Halo Parent, Inc.</v>
          </cell>
          <cell r="V4253">
            <v>259475</v>
          </cell>
          <cell r="W4253" t="str">
            <v>Halo Parent, Inc.</v>
          </cell>
          <cell r="X4253" t="str">
            <v>Existing Principal</v>
          </cell>
          <cell r="Y4253" t="str">
            <v>Score It</v>
          </cell>
          <cell r="Z4253" t="str">
            <v>Core Commercial - (Corporate) or (Individual, Estate, Probate)</v>
          </cell>
          <cell r="AA4253" t="str">
            <v>United States</v>
          </cell>
          <cell r="AB4253">
            <v>259475</v>
          </cell>
          <cell r="AC4253" t="str">
            <v>None - Private</v>
          </cell>
          <cell r="AD4253">
            <v>259475</v>
          </cell>
          <cell r="AE4253" t="str">
            <v>Core Commercial</v>
          </cell>
          <cell r="AF4253" t="str">
            <v>Retail</v>
          </cell>
        </row>
        <row r="4254">
          <cell r="T4254">
            <v>999870553</v>
          </cell>
          <cell r="U4254" t="str">
            <v>KMA Consturcciones S.A.S.</v>
          </cell>
          <cell r="V4254">
            <v>259824</v>
          </cell>
          <cell r="W4254" t="str">
            <v>KMA Construcciones S.A.S.</v>
          </cell>
          <cell r="X4254" t="str">
            <v>Existing Principal</v>
          </cell>
          <cell r="Y4254" t="str">
            <v>Score It</v>
          </cell>
          <cell r="Z4254" t="str">
            <v>CONSTRUCTION</v>
          </cell>
          <cell r="AA4254" t="str">
            <v>Colombia</v>
          </cell>
          <cell r="AB4254">
            <v>259824</v>
          </cell>
          <cell r="AC4254" t="str">
            <v>None - Private</v>
          </cell>
          <cell r="AD4254">
            <v>259824</v>
          </cell>
          <cell r="AE4254" t="str">
            <v>Specialty Contract</v>
          </cell>
          <cell r="AF4254" t="str">
            <v>Engineering &amp; Construction</v>
          </cell>
        </row>
        <row r="4255">
          <cell r="T4255">
            <v>999878033</v>
          </cell>
          <cell r="U4255" t="str">
            <v>Construction Dinamo Inc.</v>
          </cell>
          <cell r="V4255">
            <v>260472</v>
          </cell>
          <cell r="W4255" t="str">
            <v>Construction Dinamo Inc.</v>
          </cell>
          <cell r="X4255" t="str">
            <v>Existing Principal</v>
          </cell>
          <cell r="Y4255" t="str">
            <v>Score It</v>
          </cell>
          <cell r="Z4255" t="str">
            <v>CONSTRUCTION</v>
          </cell>
          <cell r="AA4255" t="str">
            <v>Canada</v>
          </cell>
          <cell r="AB4255" t="str">
            <v>CAN1269</v>
          </cell>
          <cell r="AC4255" t="str">
            <v>None - Private</v>
          </cell>
          <cell r="AD4255">
            <v>260472</v>
          </cell>
          <cell r="AE4255" t="str">
            <v>Core Contract</v>
          </cell>
          <cell r="AF4255" t="str">
            <v>Engineering &amp; Construction</v>
          </cell>
        </row>
        <row r="4256">
          <cell r="T4256">
            <v>999881494</v>
          </cell>
          <cell r="U4256" t="str">
            <v>Alcon Inc</v>
          </cell>
          <cell r="V4256">
            <v>208529</v>
          </cell>
          <cell r="W4256" t="str">
            <v>Alcon Vision LLC</v>
          </cell>
          <cell r="X4256" t="str">
            <v>Existing Principal</v>
          </cell>
          <cell r="Y4256" t="str">
            <v>Score It</v>
          </cell>
          <cell r="Z4256" t="str">
            <v>MEDICAL SERVICES</v>
          </cell>
          <cell r="AA4256" t="str">
            <v>Switzerland</v>
          </cell>
          <cell r="AB4256">
            <v>208529</v>
          </cell>
          <cell r="AC4256" t="str">
            <v>None - Private</v>
          </cell>
          <cell r="AD4256">
            <v>208529</v>
          </cell>
          <cell r="AE4256" t="str">
            <v>Core Commercial</v>
          </cell>
          <cell r="AF4256" t="str">
            <v>Hospital &amp; Medical Services</v>
          </cell>
        </row>
        <row r="4257">
          <cell r="T4257">
            <v>999905956</v>
          </cell>
          <cell r="U4257" t="str">
            <v>Blue Ribbon, LLC</v>
          </cell>
          <cell r="V4257">
            <v>283505</v>
          </cell>
          <cell r="W4257" t="str">
            <v>Blue Ribbon, LLC</v>
          </cell>
          <cell r="X4257" t="str">
            <v>Existing Principal</v>
          </cell>
          <cell r="Y4257" t="str">
            <v>Score It</v>
          </cell>
          <cell r="Z4257" t="str">
            <v>FOOD &amp; BEVERAGE</v>
          </cell>
          <cell r="AA4257" t="str">
            <v>United States</v>
          </cell>
          <cell r="AB4257">
            <v>283505</v>
          </cell>
          <cell r="AC4257" t="str">
            <v>None - Private</v>
          </cell>
          <cell r="AD4257">
            <v>283505</v>
          </cell>
          <cell r="AE4257" t="str">
            <v>Core Commercial</v>
          </cell>
          <cell r="AF4257" t="str">
            <v>Beverage Industry</v>
          </cell>
        </row>
        <row r="4258">
          <cell r="T4258">
            <v>999909662</v>
          </cell>
          <cell r="U4258" t="str">
            <v>Aeon Habitat Inc.</v>
          </cell>
          <cell r="V4258">
            <v>284180</v>
          </cell>
          <cell r="W4258" t="str">
            <v>Aeon Habitat Inc.</v>
          </cell>
          <cell r="X4258" t="str">
            <v>Existing Principal</v>
          </cell>
          <cell r="Y4258" t="str">
            <v>Score It</v>
          </cell>
          <cell r="Z4258" t="str">
            <v>CONSTRUCTION</v>
          </cell>
          <cell r="AA4258" t="str">
            <v>Canada</v>
          </cell>
          <cell r="AB4258" t="str">
            <v>CAN1412</v>
          </cell>
          <cell r="AC4258" t="str">
            <v>None - Private</v>
          </cell>
          <cell r="AD4258">
            <v>284180</v>
          </cell>
          <cell r="AE4258" t="str">
            <v>Core Contract</v>
          </cell>
          <cell r="AF4258" t="str">
            <v>Engineering &amp; Construction</v>
          </cell>
        </row>
        <row r="4259">
          <cell r="T4259">
            <v>999914483</v>
          </cell>
          <cell r="U4259" t="str">
            <v>John Paul Construction Limited</v>
          </cell>
          <cell r="V4259">
            <v>284894</v>
          </cell>
          <cell r="W4259" t="str">
            <v>John Paul Construction Limited</v>
          </cell>
          <cell r="X4259" t="str">
            <v>Existing Principal</v>
          </cell>
          <cell r="Y4259" t="str">
            <v>Score It</v>
          </cell>
          <cell r="Z4259" t="str">
            <v>CONSTRUCTION</v>
          </cell>
          <cell r="AA4259" t="str">
            <v>Ireland</v>
          </cell>
          <cell r="AB4259" t="str">
            <v>EU1262</v>
          </cell>
          <cell r="AC4259" t="str">
            <v>None - Private</v>
          </cell>
          <cell r="AD4259">
            <v>284894</v>
          </cell>
          <cell r="AE4259" t="str">
            <v>Specialty Contract</v>
          </cell>
          <cell r="AF4259" t="str">
            <v>Engineering &amp; Construction</v>
          </cell>
        </row>
        <row r="4260">
          <cell r="W4260" t="str">
            <v>CHRISTIAN BROTHERS INVESTMENT SERVICES, INC.</v>
          </cell>
          <cell r="X4260" t="str">
            <v>Account Name from Q1 ERM File</v>
          </cell>
          <cell r="Y4260" t="str">
            <v>Score It</v>
          </cell>
          <cell r="Z4260" t="str">
            <v>INVESTMENT MANAGEMENT</v>
          </cell>
          <cell r="AB4260" t="str">
            <v>100540 and 98744</v>
          </cell>
          <cell r="AD4260" t="str">
            <v>100540 and 98744</v>
          </cell>
          <cell r="AE4260" t="str">
            <v>Core Commercial</v>
          </cell>
        </row>
        <row r="4261">
          <cell r="W4261" t="str">
            <v>Pennsylvania Medical Society, Inc.</v>
          </cell>
          <cell r="X4261" t="str">
            <v>Account Name from Q1 ERM File</v>
          </cell>
          <cell r="Y4261" t="str">
            <v>Score It</v>
          </cell>
          <cell r="Z4261" t="str">
            <v>MEDICAL SERVICES</v>
          </cell>
          <cell r="AB4261" t="str">
            <v>100374 and 115627</v>
          </cell>
          <cell r="AD4261" t="str">
            <v>100374 and 115627</v>
          </cell>
          <cell r="AE4261" t="str">
            <v>Core Commercial</v>
          </cell>
        </row>
        <row r="4262">
          <cell r="W4262" t="str">
            <v>Anschutz Company, The</v>
          </cell>
          <cell r="X4262" t="str">
            <v>Account Name from Q1 ERM File</v>
          </cell>
          <cell r="Y4262" t="str">
            <v>Score It</v>
          </cell>
          <cell r="Z4262" t="str">
            <v>ENTERTAINMENT &amp; LEISURE</v>
          </cell>
          <cell r="AB4262" t="str">
            <v>102337 and 193</v>
          </cell>
          <cell r="AD4262" t="str">
            <v>102337 and 193</v>
          </cell>
          <cell r="AE4262" t="str">
            <v>Core Commercial</v>
          </cell>
        </row>
        <row r="4263">
          <cell r="V4263">
            <v>124881</v>
          </cell>
          <cell r="W4263" t="str">
            <v>Health Care Service Corporation, a Mutual Legal Reserve Company</v>
          </cell>
          <cell r="X4263" t="str">
            <v>Account Name from Q1 ERM File</v>
          </cell>
          <cell r="Y4263" t="str">
            <v>Score It</v>
          </cell>
          <cell r="Z4263" t="str">
            <v>MEDICAL SERVICES</v>
          </cell>
          <cell r="AB4263">
            <v>124881</v>
          </cell>
          <cell r="AD4263">
            <v>124881</v>
          </cell>
          <cell r="AE4263" t="str">
            <v>Core Commercial</v>
          </cell>
        </row>
        <row r="4264">
          <cell r="V4264">
            <v>130570</v>
          </cell>
          <cell r="W4264" t="str">
            <v>G.L. Homes of Florida Holding Corporation</v>
          </cell>
          <cell r="X4264" t="str">
            <v>Account Name from Q1 ERM File</v>
          </cell>
          <cell r="Y4264" t="str">
            <v>Score It</v>
          </cell>
          <cell r="Z4264" t="str">
            <v>CONSTRUCTION</v>
          </cell>
          <cell r="AB4264">
            <v>130570</v>
          </cell>
          <cell r="AD4264">
            <v>130570</v>
          </cell>
          <cell r="AE4264" t="str">
            <v>Specialty Contract</v>
          </cell>
        </row>
        <row r="4265">
          <cell r="V4265">
            <v>13478</v>
          </cell>
          <cell r="W4265" t="str">
            <v>Ecclesiastical Province of Miami</v>
          </cell>
          <cell r="X4265" t="str">
            <v>Account Name from Q1 ERM File</v>
          </cell>
          <cell r="Y4265" t="str">
            <v>Score It</v>
          </cell>
          <cell r="Z4265" t="str">
            <v>Core Commercial - (Corporate) or (Individual, Estate, Probate)</v>
          </cell>
          <cell r="AB4265">
            <v>13478</v>
          </cell>
          <cell r="AD4265">
            <v>13478</v>
          </cell>
          <cell r="AE4265" t="str">
            <v>Core Commercial</v>
          </cell>
        </row>
        <row r="4266">
          <cell r="V4266">
            <v>179734</v>
          </cell>
          <cell r="W4266" t="str">
            <v>Comax Partners Limited Partnership (Kristine Donahue McGinley)</v>
          </cell>
          <cell r="X4266" t="str">
            <v>Account Name from Q1 ERM File</v>
          </cell>
          <cell r="Y4266" t="str">
            <v>Score It</v>
          </cell>
          <cell r="Z4266" t="str">
            <v>Core Commercial - (Corporate) or (Individual, Estate, Probate)</v>
          </cell>
          <cell r="AB4266">
            <v>179734</v>
          </cell>
          <cell r="AD4266">
            <v>179734</v>
          </cell>
          <cell r="AE4266" t="str">
            <v>Core Commercial</v>
          </cell>
        </row>
        <row r="4267">
          <cell r="V4267">
            <v>183772</v>
          </cell>
          <cell r="W4267" t="str">
            <v>Catholic Mutual Group (Non-Account Business)</v>
          </cell>
          <cell r="X4267" t="str">
            <v>Account Name from Q1 ERM File</v>
          </cell>
          <cell r="Y4267" t="str">
            <v>Score It</v>
          </cell>
          <cell r="Z4267" t="str">
            <v>FINANCE NEC</v>
          </cell>
          <cell r="AB4267">
            <v>183772</v>
          </cell>
          <cell r="AD4267">
            <v>183772</v>
          </cell>
          <cell r="AE4267" t="str">
            <v>Core Commercial</v>
          </cell>
        </row>
        <row r="4268">
          <cell r="V4268">
            <v>193539</v>
          </cell>
          <cell r="W4268" t="str">
            <v>Chick-fil-A Franchisee Program</v>
          </cell>
          <cell r="X4268" t="str">
            <v>Account Name from Q1 ERM File</v>
          </cell>
          <cell r="Y4268" t="str">
            <v>Score It</v>
          </cell>
          <cell r="Z4268" t="str">
            <v>Core Commercial - (Corporate) or (Individual, Estate, Probate)</v>
          </cell>
          <cell r="AB4268">
            <v>193539</v>
          </cell>
          <cell r="AD4268">
            <v>193539</v>
          </cell>
          <cell r="AE4268" t="str">
            <v>Core Commercial</v>
          </cell>
        </row>
        <row r="4269">
          <cell r="V4269">
            <v>192315</v>
          </cell>
          <cell r="W4269" t="str">
            <v>Pacific Rim Group of Companies</v>
          </cell>
          <cell r="X4269" t="str">
            <v>Account Name from Q1 ERM File</v>
          </cell>
          <cell r="Y4269" t="str">
            <v>Score It</v>
          </cell>
          <cell r="Z4269" t="str">
            <v>BUSINESS SERVICES</v>
          </cell>
          <cell r="AB4269">
            <v>192315</v>
          </cell>
          <cell r="AD4269">
            <v>192315</v>
          </cell>
          <cell r="AE4269" t="str">
            <v>Specialty Contract</v>
          </cell>
        </row>
        <row r="4270">
          <cell r="V4270">
            <v>197400</v>
          </cell>
          <cell r="W4270" t="str">
            <v>Bridges Health Partners ACO LLC</v>
          </cell>
          <cell r="X4270" t="str">
            <v>Account Name from Q1 ERM File</v>
          </cell>
          <cell r="Y4270" t="str">
            <v>Score It</v>
          </cell>
          <cell r="Z4270" t="str">
            <v>MEDICAL SERVICES</v>
          </cell>
          <cell r="AB4270">
            <v>197400</v>
          </cell>
          <cell r="AD4270">
            <v>197400</v>
          </cell>
          <cell r="AE4270" t="str">
            <v>Core Commercial</v>
          </cell>
        </row>
        <row r="4271">
          <cell r="V4271">
            <v>197109</v>
          </cell>
          <cell r="W4271" t="str">
            <v>KSKI Holdings Partnership, L.P.</v>
          </cell>
          <cell r="X4271" t="str">
            <v>Account Name from Q1 ERM File</v>
          </cell>
          <cell r="Y4271" t="str">
            <v>Score It</v>
          </cell>
          <cell r="Z4271" t="str">
            <v>CONSUMER PRODUCTS RETL/WHSL</v>
          </cell>
          <cell r="AB4271">
            <v>197109</v>
          </cell>
          <cell r="AD4271">
            <v>197109</v>
          </cell>
          <cell r="AE4271" t="str">
            <v>Core Commercial</v>
          </cell>
        </row>
        <row r="4272">
          <cell r="V4272">
            <v>201711</v>
          </cell>
          <cell r="W4272" t="str">
            <v>Space Exploration Technologies Corp.</v>
          </cell>
          <cell r="X4272" t="str">
            <v>Account Name from Q1 ERM File</v>
          </cell>
          <cell r="Y4272" t="str">
            <v>Score It</v>
          </cell>
          <cell r="Z4272" t="str">
            <v>AEROSPACE &amp; DEFENSE</v>
          </cell>
          <cell r="AB4272">
            <v>201711</v>
          </cell>
          <cell r="AD4272">
            <v>201711</v>
          </cell>
          <cell r="AE4272" t="str">
            <v>Core Commercial</v>
          </cell>
        </row>
        <row r="4273">
          <cell r="V4273">
            <v>198548</v>
          </cell>
          <cell r="W4273" t="str">
            <v>Raymond James Employee License Bonds</v>
          </cell>
          <cell r="X4273" t="str">
            <v>Account Name from Q1 ERM File</v>
          </cell>
          <cell r="Y4273" t="str">
            <v>Score It</v>
          </cell>
          <cell r="Z4273" t="str">
            <v>Core Commercial - (Corporate) or (Individual, Estate, Probate)</v>
          </cell>
          <cell r="AB4273">
            <v>198548</v>
          </cell>
          <cell r="AD4273">
            <v>198548</v>
          </cell>
          <cell r="AE4273" t="str">
            <v>Core Commercial</v>
          </cell>
        </row>
        <row r="4274">
          <cell r="V4274">
            <v>205032</v>
          </cell>
          <cell r="W4274" t="str">
            <v>Amrock, Inc.</v>
          </cell>
          <cell r="X4274" t="str">
            <v>Account Name from Q1 ERM File</v>
          </cell>
          <cell r="Y4274" t="str">
            <v>Score It</v>
          </cell>
          <cell r="Z4274" t="str">
            <v>FINANCE NEC</v>
          </cell>
          <cell r="AB4274">
            <v>205032</v>
          </cell>
          <cell r="AD4274">
            <v>205032</v>
          </cell>
          <cell r="AE4274" t="str">
            <v>Core Commercial</v>
          </cell>
        </row>
        <row r="4275">
          <cell r="V4275">
            <v>207216</v>
          </cell>
          <cell r="W4275" t="str">
            <v>Marsh NSC Program - $15 Non-Account Business</v>
          </cell>
          <cell r="X4275" t="str">
            <v>Account Name from Q1 ERM File</v>
          </cell>
          <cell r="Y4275" t="str">
            <v>Score It</v>
          </cell>
          <cell r="Z4275" t="str">
            <v>Core Commercial - (Corporate) or (Individual, Estate, Probate)</v>
          </cell>
          <cell r="AB4275">
            <v>207216</v>
          </cell>
          <cell r="AD4275">
            <v>207216</v>
          </cell>
          <cell r="AE4275" t="str">
            <v>Core Commercial</v>
          </cell>
        </row>
        <row r="4276">
          <cell r="V4276">
            <v>207735</v>
          </cell>
          <cell r="W4276" t="str">
            <v>Serrano Construction and Development Corp</v>
          </cell>
          <cell r="X4276" t="str">
            <v>Account Name from Q1 ERM File</v>
          </cell>
          <cell r="Y4276" t="str">
            <v>Score It</v>
          </cell>
          <cell r="Z4276" t="str">
            <v>CONSTRUCTION</v>
          </cell>
          <cell r="AB4276">
            <v>207735</v>
          </cell>
          <cell r="AD4276">
            <v>207735</v>
          </cell>
          <cell r="AE4276" t="str">
            <v>Specialty Contract</v>
          </cell>
        </row>
        <row r="4277">
          <cell r="V4277">
            <v>209685</v>
          </cell>
          <cell r="W4277" t="str">
            <v>Theia Group, Inc.</v>
          </cell>
          <cell r="X4277" t="str">
            <v>Account Name from Q1 ERM File</v>
          </cell>
          <cell r="Y4277" t="str">
            <v>Score It</v>
          </cell>
          <cell r="Z4277" t="str">
            <v>TELEPHONE</v>
          </cell>
          <cell r="AB4277">
            <v>209685</v>
          </cell>
          <cell r="AD4277">
            <v>209685</v>
          </cell>
          <cell r="AE4277" t="str">
            <v>Core Commercial</v>
          </cell>
        </row>
        <row r="4278">
          <cell r="V4278">
            <v>206013</v>
          </cell>
          <cell r="W4278" t="str">
            <v>Valcour Wind Energy, LLC</v>
          </cell>
          <cell r="X4278" t="str">
            <v>Account Name from Q1 ERM File</v>
          </cell>
          <cell r="Y4278" t="str">
            <v>Score It</v>
          </cell>
          <cell r="Z4278" t="str">
            <v>UTILITIES NEC</v>
          </cell>
          <cell r="AB4278">
            <v>206013</v>
          </cell>
          <cell r="AD4278">
            <v>206013</v>
          </cell>
          <cell r="AE4278" t="str">
            <v>Core Commercial</v>
          </cell>
          <cell r="AF4278" t="str">
            <v>Electric, Gas &amp; Water Utilities</v>
          </cell>
        </row>
        <row r="4279">
          <cell r="V4279">
            <v>210707</v>
          </cell>
          <cell r="W4279" t="str">
            <v>RF Installations LLC</v>
          </cell>
          <cell r="X4279" t="str">
            <v>Account Name from Q1 ERM File</v>
          </cell>
          <cell r="Y4279" t="str">
            <v>Score It</v>
          </cell>
          <cell r="Z4279" t="str">
            <v>LUMBER &amp; FORESTRY</v>
          </cell>
          <cell r="AB4279">
            <v>210707</v>
          </cell>
          <cell r="AD4279">
            <v>210707</v>
          </cell>
          <cell r="AE4279" t="str">
            <v>Core Commercial</v>
          </cell>
        </row>
        <row r="4280">
          <cell r="V4280">
            <v>211165</v>
          </cell>
          <cell r="W4280" t="str">
            <v>Alexander Dennis Limited</v>
          </cell>
          <cell r="X4280" t="str">
            <v>Account Name from Q1 ERM File</v>
          </cell>
          <cell r="Y4280" t="str">
            <v>Score It</v>
          </cell>
          <cell r="Z4280" t="str">
            <v>TRANSPORTATION EQUIPMENT</v>
          </cell>
          <cell r="AB4280">
            <v>211165</v>
          </cell>
          <cell r="AD4280">
            <v>211165</v>
          </cell>
          <cell r="AE4280" t="str">
            <v>Specialty Commercial</v>
          </cell>
        </row>
        <row r="4281">
          <cell r="V4281">
            <v>217568</v>
          </cell>
          <cell r="W4281" t="str">
            <v>RJCL Corporation</v>
          </cell>
          <cell r="X4281" t="str">
            <v>Account Name from Q1 ERM File</v>
          </cell>
          <cell r="Y4281" t="str">
            <v>Score It</v>
          </cell>
          <cell r="Z4281" t="str">
            <v>CONSTRUCTION</v>
          </cell>
          <cell r="AB4281">
            <v>217568</v>
          </cell>
          <cell r="AD4281">
            <v>217568</v>
          </cell>
          <cell r="AE4281" t="str">
            <v>Specialty Contract</v>
          </cell>
        </row>
        <row r="4282">
          <cell r="V4282">
            <v>260389</v>
          </cell>
          <cell r="W4282" t="str">
            <v>The Nimitz Group, LLC</v>
          </cell>
          <cell r="X4282" t="str">
            <v>Account Name from Q1 ERM File</v>
          </cell>
          <cell r="Y4282" t="str">
            <v>Score It</v>
          </cell>
          <cell r="Z4282" t="str">
            <v>MEDICAL SERVICES</v>
          </cell>
          <cell r="AB4282">
            <v>260389</v>
          </cell>
          <cell r="AD4282">
            <v>260389</v>
          </cell>
          <cell r="AE4282" t="str">
            <v>Core Commercial</v>
          </cell>
        </row>
        <row r="4283">
          <cell r="V4283">
            <v>282477</v>
          </cell>
          <cell r="W4283" t="str">
            <v>LMV QR BTC Marymoor Holdings, LLC</v>
          </cell>
          <cell r="X4283" t="str">
            <v>Account Name from Q1 ERM File</v>
          </cell>
          <cell r="Y4283" t="str">
            <v>Score It</v>
          </cell>
          <cell r="Z4283" t="str">
            <v>CONSTRUCTION</v>
          </cell>
          <cell r="AB4283">
            <v>282477</v>
          </cell>
          <cell r="AD4283">
            <v>282477</v>
          </cell>
          <cell r="AE4283" t="str">
            <v>Specialty Contract</v>
          </cell>
        </row>
        <row r="4284">
          <cell r="V4284">
            <v>43161</v>
          </cell>
          <cell r="W4284" t="str">
            <v>CITY OF INDEPENDENCE, MISSOURI</v>
          </cell>
          <cell r="X4284" t="str">
            <v>Account Name from Q1 ERM File</v>
          </cell>
          <cell r="Y4284" t="str">
            <v>Score It</v>
          </cell>
          <cell r="Z4284" t="str">
            <v>Core Commercial - (Corporate) or (Individual, Estate, Probate)</v>
          </cell>
          <cell r="AB4284">
            <v>43161</v>
          </cell>
          <cell r="AD4284">
            <v>43161</v>
          </cell>
          <cell r="AE4284" t="str">
            <v>Core Commercial</v>
          </cell>
        </row>
        <row r="4285">
          <cell r="V4285">
            <v>259594</v>
          </cell>
          <cell r="W4285" t="str">
            <v>Hollander Parent Corporation</v>
          </cell>
          <cell r="X4285" t="str">
            <v>Account Name from Q1 ERM File</v>
          </cell>
          <cell r="Y4285" t="str">
            <v>Score It</v>
          </cell>
          <cell r="Z4285" t="str">
            <v>TEXTILES</v>
          </cell>
          <cell r="AB4285">
            <v>259594</v>
          </cell>
          <cell r="AD4285">
            <v>259594</v>
          </cell>
          <cell r="AE4285" t="str">
            <v>Core Commercial</v>
          </cell>
        </row>
        <row r="4286">
          <cell r="V4286">
            <v>260501</v>
          </cell>
          <cell r="W4286" t="str">
            <v>Grupo ULMA</v>
          </cell>
          <cell r="X4286" t="str">
            <v>Account Name from Q1 ERM File</v>
          </cell>
          <cell r="Y4286" t="str">
            <v>Score It</v>
          </cell>
          <cell r="Z4286" t="str">
            <v>Core Commercial - (Corporate) or (Individual, Estate, Probate)</v>
          </cell>
          <cell r="AB4286">
            <v>260501</v>
          </cell>
          <cell r="AD4286">
            <v>260501</v>
          </cell>
          <cell r="AE4286" t="str">
            <v>Core Commercial</v>
          </cell>
        </row>
        <row r="4287">
          <cell r="V4287">
            <v>59553</v>
          </cell>
          <cell r="W4287" t="str">
            <v>LBC Operations (US), LLC</v>
          </cell>
          <cell r="X4287" t="str">
            <v>Account Name from Q1 ERM File</v>
          </cell>
          <cell r="Y4287" t="str">
            <v>Score It</v>
          </cell>
          <cell r="Z4287" t="str">
            <v>BUSINESS SERVICES</v>
          </cell>
          <cell r="AB4287">
            <v>59553</v>
          </cell>
          <cell r="AD4287">
            <v>59553</v>
          </cell>
          <cell r="AE4287" t="str">
            <v>Core Commercial</v>
          </cell>
        </row>
        <row r="4288">
          <cell r="V4288">
            <v>88131</v>
          </cell>
          <cell r="W4288" t="str">
            <v>Sterling Construction Co Inc</v>
          </cell>
          <cell r="X4288" t="str">
            <v>Account Name from Q1 ERM File</v>
          </cell>
          <cell r="Y4288" t="str">
            <v>Score It</v>
          </cell>
          <cell r="Z4288" t="str">
            <v>CONSTRUCTION</v>
          </cell>
          <cell r="AB4288">
            <v>88131</v>
          </cell>
          <cell r="AD4288">
            <v>88131</v>
          </cell>
          <cell r="AE4288" t="str">
            <v>Specialty Contract</v>
          </cell>
        </row>
        <row r="4289">
          <cell r="V4289">
            <v>98747</v>
          </cell>
          <cell r="W4289" t="str">
            <v>FUJIFILM Holdings America Corporation</v>
          </cell>
          <cell r="X4289" t="str">
            <v>Account Name from Q1 ERM File</v>
          </cell>
          <cell r="Y4289" t="str">
            <v>Score It</v>
          </cell>
          <cell r="Z4289" t="str">
            <v>BUSINESS SERVICES</v>
          </cell>
          <cell r="AB4289">
            <v>98747</v>
          </cell>
          <cell r="AD4289">
            <v>98747</v>
          </cell>
          <cell r="AE4289" t="str">
            <v>Core Commercial</v>
          </cell>
        </row>
        <row r="4290">
          <cell r="V4290">
            <v>82450</v>
          </cell>
          <cell r="W4290" t="str">
            <v>TUTERA GROUP, INC.</v>
          </cell>
          <cell r="X4290" t="str">
            <v>Account Name from Q1 ERM File</v>
          </cell>
          <cell r="Y4290" t="str">
            <v>Score It</v>
          </cell>
          <cell r="Z4290" t="str">
            <v>MEDICAL SERVICES</v>
          </cell>
          <cell r="AB4290">
            <v>82450</v>
          </cell>
          <cell r="AD4290">
            <v>82450</v>
          </cell>
          <cell r="AE4290" t="str">
            <v>Core Commercial</v>
          </cell>
        </row>
        <row r="4291">
          <cell r="V4291">
            <v>99814</v>
          </cell>
          <cell r="W4291" t="str">
            <v>GALLO, E. &amp; J. WINERY</v>
          </cell>
          <cell r="X4291" t="str">
            <v>Account Name from Q1 ERM File</v>
          </cell>
          <cell r="Y4291" t="str">
            <v>Score It</v>
          </cell>
          <cell r="Z4291" t="str">
            <v>FOOD &amp; BEVERAGE</v>
          </cell>
          <cell r="AB4291">
            <v>99814</v>
          </cell>
          <cell r="AD4291">
            <v>99814</v>
          </cell>
          <cell r="AE4291" t="str">
            <v>Core Commercial</v>
          </cell>
        </row>
        <row r="4292">
          <cell r="V4292">
            <v>50865</v>
          </cell>
          <cell r="W4292" t="str">
            <v>ALAKA'I MECHANICAL CORPORATION</v>
          </cell>
          <cell r="X4292" t="str">
            <v>Account Name from Q1 ERM File</v>
          </cell>
          <cell r="Y4292" t="str">
            <v>Score It</v>
          </cell>
          <cell r="Z4292" t="str">
            <v>CONSTRUCTION</v>
          </cell>
          <cell r="AB4292">
            <v>50865</v>
          </cell>
          <cell r="AD4292">
            <v>50865</v>
          </cell>
          <cell r="AE4292" t="str">
            <v>Specialty Contract</v>
          </cell>
        </row>
        <row r="4293">
          <cell r="W4293" t="str">
            <v>Cargill, Incorporated</v>
          </cell>
          <cell r="X4293" t="str">
            <v>Account Name from Q1 ERM File</v>
          </cell>
          <cell r="Y4293" t="str">
            <v>Score It</v>
          </cell>
          <cell r="Z4293" t="str">
            <v>FOOD &amp; BEVERAGE</v>
          </cell>
          <cell r="AB4293" t="str">
            <v>51 and 98594</v>
          </cell>
          <cell r="AD4293" t="str">
            <v>51 and 98594</v>
          </cell>
          <cell r="AE4293" t="str">
            <v>Core Commercial</v>
          </cell>
        </row>
        <row r="4294">
          <cell r="V4294">
            <v>208518</v>
          </cell>
          <cell r="W4294" t="str">
            <v>Van Wijnen Holding NV</v>
          </cell>
          <cell r="X4294" t="str">
            <v>Account Name from Q1 ERM File</v>
          </cell>
          <cell r="Y4294" t="str">
            <v>Score It</v>
          </cell>
          <cell r="Z4294" t="str">
            <v>CONSTRUCTION</v>
          </cell>
          <cell r="AB4294">
            <v>208518</v>
          </cell>
          <cell r="AD4294">
            <v>208518</v>
          </cell>
          <cell r="AE4294" t="str">
            <v>Core Contract</v>
          </cell>
        </row>
        <row r="4295">
          <cell r="T4295">
            <v>492061742</v>
          </cell>
          <cell r="U4295" t="str">
            <v xml:space="preserve">Jostens, Inc. </v>
          </cell>
          <cell r="V4295">
            <v>100056</v>
          </cell>
          <cell r="W4295" t="str">
            <v>JOSTENS, INC.</v>
          </cell>
          <cell r="X4295" t="str">
            <v>Existing Principal</v>
          </cell>
          <cell r="Y4295" t="str">
            <v>Score It</v>
          </cell>
          <cell r="Z4295" t="str">
            <v>CONSUMER DURABLES RETL/WHSL</v>
          </cell>
          <cell r="AA4295" t="str">
            <v>United States</v>
          </cell>
          <cell r="AB4295">
            <v>100056</v>
          </cell>
          <cell r="AC4295" t="str">
            <v>None - Private</v>
          </cell>
          <cell r="AD4295">
            <v>100056</v>
          </cell>
          <cell r="AE4295" t="str">
            <v>Core Commercial</v>
          </cell>
          <cell r="AF4295" t="str">
            <v>Retail</v>
          </cell>
        </row>
        <row r="4296">
          <cell r="T4296">
            <v>365443621</v>
          </cell>
          <cell r="U4296" t="str">
            <v>Millerbernd Manufacturing Company</v>
          </cell>
          <cell r="V4296">
            <v>163862</v>
          </cell>
          <cell r="W4296" t="str">
            <v>Millerbernd Manufacturing Company</v>
          </cell>
          <cell r="X4296" t="str">
            <v>Existing Principal</v>
          </cell>
          <cell r="Y4296" t="str">
            <v>Score It</v>
          </cell>
          <cell r="Z4296" t="str">
            <v>STEEL &amp; METAL PRODUCTS</v>
          </cell>
          <cell r="AA4296" t="str">
            <v>United States</v>
          </cell>
          <cell r="AB4296">
            <v>163862</v>
          </cell>
          <cell r="AC4296" t="str">
            <v>None - Private</v>
          </cell>
          <cell r="AD4296">
            <v>163862</v>
          </cell>
          <cell r="AE4296" t="str">
            <v>Core Commercial</v>
          </cell>
          <cell r="AF4296" t="str">
            <v>Steel &amp; Metals Manufacturing</v>
          </cell>
        </row>
        <row r="4297">
          <cell r="T4297">
            <v>999915933</v>
          </cell>
          <cell r="U4297" t="str">
            <v>J.V. Driver Corporation Inc.</v>
          </cell>
          <cell r="V4297">
            <v>186194</v>
          </cell>
          <cell r="W4297" t="str">
            <v xml:space="preserve">J.V. Driver Corporation Inc. </v>
          </cell>
          <cell r="X4297" t="str">
            <v>Existing Principal</v>
          </cell>
          <cell r="Y4297" t="str">
            <v>Score It</v>
          </cell>
          <cell r="Z4297" t="str">
            <v>CONSTRUCTION</v>
          </cell>
          <cell r="AA4297" t="str">
            <v>Canada</v>
          </cell>
          <cell r="AB4297" t="str">
            <v>CAN1099</v>
          </cell>
          <cell r="AC4297" t="str">
            <v>None - Private</v>
          </cell>
          <cell r="AD4297">
            <v>186194</v>
          </cell>
          <cell r="AE4297" t="str">
            <v>Specialty Contract</v>
          </cell>
          <cell r="AF4297" t="str">
            <v>Engineering &amp; Construction</v>
          </cell>
        </row>
        <row r="4298">
          <cell r="T4298">
            <v>346534212</v>
          </cell>
          <cell r="U4298" t="str">
            <v>AvidXchange, Inc</v>
          </cell>
          <cell r="V4298">
            <v>188979</v>
          </cell>
          <cell r="W4298" t="str">
            <v>AvidXchange, Inc</v>
          </cell>
          <cell r="X4298" t="str">
            <v>Existing Principal</v>
          </cell>
          <cell r="Y4298" t="str">
            <v>Score It</v>
          </cell>
          <cell r="Z4298" t="str">
            <v>COMPUTER SOFTWARE</v>
          </cell>
          <cell r="AA4298" t="str">
            <v>United States</v>
          </cell>
          <cell r="AB4298">
            <v>188979</v>
          </cell>
          <cell r="AC4298" t="str">
            <v>None - Private</v>
          </cell>
          <cell r="AD4298">
            <v>188979</v>
          </cell>
          <cell r="AE4298" t="str">
            <v>Core Commercial</v>
          </cell>
          <cell r="AF4298" t="str">
            <v>Computer Hardware, Software</v>
          </cell>
        </row>
        <row r="4299">
          <cell r="T4299">
            <v>401783842</v>
          </cell>
          <cell r="U4299" t="str">
            <v>Paramedics Logistics, LLC</v>
          </cell>
          <cell r="V4299">
            <v>200783</v>
          </cell>
          <cell r="W4299" t="str">
            <v>Paramedics Logistics Operating Company, LLC</v>
          </cell>
          <cell r="X4299" t="str">
            <v>Existing Principal</v>
          </cell>
          <cell r="Y4299" t="str">
            <v>Score It</v>
          </cell>
          <cell r="Z4299" t="str">
            <v>TRANSPORTATION</v>
          </cell>
          <cell r="AA4299" t="str">
            <v>United States</v>
          </cell>
          <cell r="AB4299">
            <v>200783</v>
          </cell>
          <cell r="AC4299" t="str">
            <v>None - Private</v>
          </cell>
          <cell r="AD4299">
            <v>200783</v>
          </cell>
          <cell r="AE4299" t="str">
            <v>Core Commercial</v>
          </cell>
          <cell r="AF4299" t="str">
            <v>Rail, Trucking &amp; Transport Services</v>
          </cell>
        </row>
        <row r="4300">
          <cell r="T4300">
            <v>999876132</v>
          </cell>
          <cell r="U4300" t="str">
            <v>Clarios, LLC</v>
          </cell>
          <cell r="V4300">
            <v>207985</v>
          </cell>
          <cell r="W4300" t="str">
            <v>Clarios Global LP</v>
          </cell>
          <cell r="X4300" t="str">
            <v>Existing Principal</v>
          </cell>
          <cell r="Y4300" t="str">
            <v>Score It</v>
          </cell>
          <cell r="Z4300" t="str">
            <v>MACHINERY &amp; EQUIPMENT</v>
          </cell>
          <cell r="AA4300" t="str">
            <v>United States</v>
          </cell>
          <cell r="AB4300">
            <v>207985</v>
          </cell>
          <cell r="AC4300" t="str">
            <v>None - Private</v>
          </cell>
          <cell r="AD4300">
            <v>207985</v>
          </cell>
          <cell r="AE4300" t="str">
            <v>Core Commercial</v>
          </cell>
          <cell r="AF4300" t="str">
            <v>Machinery &amp; Industrial</v>
          </cell>
        </row>
        <row r="4301">
          <cell r="T4301">
            <v>54571252</v>
          </cell>
          <cell r="U4301" t="str">
            <v>Concord Resources Limited</v>
          </cell>
          <cell r="V4301">
            <v>211171</v>
          </cell>
          <cell r="W4301" t="str">
            <v>Concord Resources Limited</v>
          </cell>
          <cell r="X4301" t="str">
            <v>Existing Principal</v>
          </cell>
          <cell r="Y4301" t="str">
            <v>Score It</v>
          </cell>
          <cell r="Z4301" t="str">
            <v>Core Commercial - (Corporate) or (Individual, Estate, Probate)</v>
          </cell>
          <cell r="AA4301" t="str">
            <v>United States</v>
          </cell>
          <cell r="AB4301">
            <v>211171</v>
          </cell>
          <cell r="AC4301" t="str">
            <v>None - Private</v>
          </cell>
          <cell r="AD4301">
            <v>211171</v>
          </cell>
          <cell r="AE4301" t="str">
            <v>Core Commercial</v>
          </cell>
          <cell r="AF4301" t="str">
            <v>Insurance &amp; Financial Services</v>
          </cell>
        </row>
        <row r="4302">
          <cell r="T4302">
            <v>999897704</v>
          </cell>
          <cell r="U4302" t="str">
            <v>Hughes Telecomunicações Brasil Ltda</v>
          </cell>
          <cell r="X4302" t="str">
            <v>Existing Principal</v>
          </cell>
          <cell r="Y4302" t="str">
            <v>Score It</v>
          </cell>
          <cell r="Z4302" t="str">
            <v>Core Commercial - (Corporate) or (Individual, Estate, Probate)</v>
          </cell>
          <cell r="AA4302" t="str">
            <v>Brazil</v>
          </cell>
          <cell r="AB4302">
            <v>999897704</v>
          </cell>
          <cell r="AC4302" t="str">
            <v>None - Private</v>
          </cell>
          <cell r="AD4302">
            <v>999897704</v>
          </cell>
          <cell r="AE4302" t="str">
            <v>Core Commercial</v>
          </cell>
          <cell r="AF4302" t="str">
            <v>Unassigned</v>
          </cell>
        </row>
        <row r="4303">
          <cell r="T4303">
            <v>999916133</v>
          </cell>
          <cell r="U4303" t="str">
            <v>California Bank of Commerce</v>
          </cell>
          <cell r="V4303">
            <v>285101</v>
          </cell>
          <cell r="W4303" t="str">
            <v>California Bancorp</v>
          </cell>
          <cell r="X4303" t="str">
            <v>Existing Principal</v>
          </cell>
          <cell r="Y4303" t="str">
            <v>Score It</v>
          </cell>
          <cell r="Z4303" t="str">
            <v>BANKS AND S&amp;LS</v>
          </cell>
          <cell r="AA4303" t="str">
            <v>United States</v>
          </cell>
          <cell r="AB4303">
            <v>285101</v>
          </cell>
          <cell r="AC4303" t="str">
            <v>None - Private</v>
          </cell>
          <cell r="AD4303">
            <v>285101</v>
          </cell>
          <cell r="AE4303" t="str">
            <v>Core Commercial</v>
          </cell>
          <cell r="AF4303" t="str">
            <v>Banks, National &amp; Regional</v>
          </cell>
        </row>
        <row r="4304">
          <cell r="T4304">
            <v>224630052</v>
          </cell>
          <cell r="U4304" t="str">
            <v>JL Avalon Capbridge, LLC</v>
          </cell>
          <cell r="V4304">
            <v>257073</v>
          </cell>
          <cell r="W4304" t="str">
            <v>JL Avalon Capbridge, LLC</v>
          </cell>
          <cell r="X4304" t="str">
            <v>Existing Principal</v>
          </cell>
          <cell r="Y4304" t="str">
            <v>Score It</v>
          </cell>
          <cell r="Z4304" t="str">
            <v>REAL ESTATE</v>
          </cell>
          <cell r="AA4304" t="str">
            <v>United States</v>
          </cell>
          <cell r="AB4304">
            <v>257073</v>
          </cell>
          <cell r="AC4304" t="str">
            <v>None - Private</v>
          </cell>
          <cell r="AD4304">
            <v>257073</v>
          </cell>
          <cell r="AE4304" t="str">
            <v>Core Commercial</v>
          </cell>
          <cell r="AF4304" t="str">
            <v>Real Estate &amp; REITs</v>
          </cell>
        </row>
        <row r="4305">
          <cell r="T4305">
            <v>999911364</v>
          </cell>
          <cell r="U4305" t="str">
            <v>Baggerwerken Decloedt en Zoon, NV</v>
          </cell>
          <cell r="V4305">
            <v>284462</v>
          </cell>
          <cell r="W4305" t="str">
            <v>DEME Group</v>
          </cell>
          <cell r="X4305" t="str">
            <v>Existing Principal</v>
          </cell>
          <cell r="Y4305" t="str">
            <v>Score It</v>
          </cell>
          <cell r="Z4305" t="str">
            <v>CONSTRUCTION</v>
          </cell>
          <cell r="AA4305" t="str">
            <v>United States</v>
          </cell>
          <cell r="AB4305">
            <v>284462</v>
          </cell>
          <cell r="AC4305" t="str">
            <v>None - Private</v>
          </cell>
          <cell r="AD4305">
            <v>284462</v>
          </cell>
          <cell r="AE4305" t="str">
            <v>Specialty Contract</v>
          </cell>
          <cell r="AF4305" t="str">
            <v>Engineering &amp; Construction</v>
          </cell>
        </row>
        <row r="4306">
          <cell r="T4306">
            <v>999881499</v>
          </cell>
          <cell r="U4306" t="str">
            <v>Atieva, Inc.</v>
          </cell>
          <cell r="V4306">
            <v>260795</v>
          </cell>
          <cell r="W4306" t="str">
            <v>Atieva, Inc.</v>
          </cell>
          <cell r="X4306" t="str">
            <v>Existing Principal</v>
          </cell>
          <cell r="Y4306" t="str">
            <v>Score It</v>
          </cell>
          <cell r="Z4306" t="str">
            <v>AUTOMOTIVE</v>
          </cell>
          <cell r="AA4306" t="str">
            <v>United States</v>
          </cell>
          <cell r="AB4306">
            <v>260795</v>
          </cell>
          <cell r="AC4306" t="str">
            <v>None - Private</v>
          </cell>
          <cell r="AD4306">
            <v>260795</v>
          </cell>
          <cell r="AE4306" t="str">
            <v>Core Commercial</v>
          </cell>
          <cell r="AF4306" t="str">
            <v>Automotive / Auto Parts MFG</v>
          </cell>
        </row>
        <row r="4307">
          <cell r="T4307">
            <v>72105342</v>
          </cell>
          <cell r="U4307" t="str">
            <v>Imperial Natural Resources Trona Mining, Inc.</v>
          </cell>
          <cell r="V4307">
            <v>208558</v>
          </cell>
          <cell r="W4307" t="str">
            <v>Imperial Natural Resources Trona Mining, Inc.</v>
          </cell>
          <cell r="X4307" t="str">
            <v>Existing Principal</v>
          </cell>
          <cell r="Y4307" t="str">
            <v>Score It</v>
          </cell>
          <cell r="Z4307" t="str">
            <v>MINING</v>
          </cell>
          <cell r="AA4307" t="str">
            <v>United States</v>
          </cell>
          <cell r="AB4307">
            <v>208558</v>
          </cell>
          <cell r="AC4307" t="str">
            <v>None - Private</v>
          </cell>
          <cell r="AD4307">
            <v>208558</v>
          </cell>
          <cell r="AE4307" t="str">
            <v>Core Commercial</v>
          </cell>
          <cell r="AF4307" t="str">
            <v>Metals &amp; Mining Industry</v>
          </cell>
        </row>
        <row r="4308">
          <cell r="T4308">
            <v>999915607</v>
          </cell>
          <cell r="U4308" t="str">
            <v>Meridian Brick LLC</v>
          </cell>
          <cell r="V4308">
            <v>285028</v>
          </cell>
          <cell r="W4308" t="str">
            <v>Meridian Brick LLC</v>
          </cell>
          <cell r="X4308" t="str">
            <v>Existing Principal</v>
          </cell>
          <cell r="Y4308" t="str">
            <v>Score It</v>
          </cell>
          <cell r="Z4308" t="str">
            <v>CONSTRUCTION MATERIALS</v>
          </cell>
          <cell r="AA4308" t="str">
            <v>United States</v>
          </cell>
          <cell r="AB4308">
            <v>285028</v>
          </cell>
          <cell r="AC4308" t="str">
            <v>None - Private</v>
          </cell>
          <cell r="AD4308">
            <v>285028</v>
          </cell>
          <cell r="AE4308" t="str">
            <v>Core Commercial</v>
          </cell>
          <cell r="AF4308" t="str">
            <v>Building Materials</v>
          </cell>
        </row>
        <row r="4309">
          <cell r="T4309">
            <v>999909003</v>
          </cell>
          <cell r="U4309" t="str">
            <v>Lonestar Logos Management Company, LLC</v>
          </cell>
          <cell r="V4309">
            <v>284051</v>
          </cell>
          <cell r="W4309" t="str">
            <v>Lonestar Logos Management Company, LLC</v>
          </cell>
          <cell r="X4309" t="str">
            <v>Existing Principal</v>
          </cell>
          <cell r="Y4309" t="str">
            <v>Score It</v>
          </cell>
          <cell r="Z4309" t="str">
            <v>BUSINESS SERVICES</v>
          </cell>
          <cell r="AA4309" t="str">
            <v>United States</v>
          </cell>
          <cell r="AB4309">
            <v>284051</v>
          </cell>
          <cell r="AC4309" t="str">
            <v>None - Private</v>
          </cell>
          <cell r="AD4309">
            <v>284051</v>
          </cell>
          <cell r="AE4309" t="str">
            <v>Core Commercial</v>
          </cell>
          <cell r="AF4309" t="str">
            <v>Business Services</v>
          </cell>
        </row>
        <row r="4310">
          <cell r="T4310">
            <v>922060242</v>
          </cell>
          <cell r="U4310" t="str">
            <v xml:space="preserve">MDG Contracting Services Inc. </v>
          </cell>
          <cell r="V4310">
            <v>210792</v>
          </cell>
          <cell r="W4310" t="str">
            <v>DMS Industrial Constructors Inc.</v>
          </cell>
          <cell r="X4310" t="str">
            <v>Existing Principal</v>
          </cell>
          <cell r="Y4310" t="str">
            <v>Score It</v>
          </cell>
          <cell r="Z4310" t="str">
            <v>CONSTRUCTION</v>
          </cell>
          <cell r="AA4310" t="str">
            <v>Canada</v>
          </cell>
          <cell r="AB4310" t="str">
            <v>CAN1202</v>
          </cell>
          <cell r="AC4310" t="str">
            <v>None - Private</v>
          </cell>
          <cell r="AD4310">
            <v>301523</v>
          </cell>
          <cell r="AE4310" t="str">
            <v>Core Contract</v>
          </cell>
          <cell r="AF4310" t="str">
            <v>Engineering &amp; Construction</v>
          </cell>
        </row>
        <row r="4311">
          <cell r="T4311">
            <v>475058621</v>
          </cell>
          <cell r="U4311" t="str">
            <v>First Equity Mortgage, Inc.</v>
          </cell>
          <cell r="V4311">
            <v>31704</v>
          </cell>
          <cell r="W4311" t="str">
            <v>Drees Company</v>
          </cell>
          <cell r="X4311" t="str">
            <v>Existing Principal</v>
          </cell>
          <cell r="Y4311" t="str">
            <v>Score It</v>
          </cell>
          <cell r="Z4311" t="str">
            <v>CONSTRUCTION</v>
          </cell>
          <cell r="AA4311" t="str">
            <v>United States</v>
          </cell>
          <cell r="AB4311">
            <v>31704</v>
          </cell>
          <cell r="AC4311" t="str">
            <v>None - Private</v>
          </cell>
          <cell r="AD4311">
            <v>31704</v>
          </cell>
          <cell r="AE4311" t="str">
            <v>Specialty Contract</v>
          </cell>
          <cell r="AF4311" t="str">
            <v>Engineering &amp; Construction</v>
          </cell>
        </row>
        <row r="4312">
          <cell r="T4312">
            <v>999921455</v>
          </cell>
          <cell r="U4312" t="str">
            <v>Gestion R. Savard Inc.</v>
          </cell>
          <cell r="V4312">
            <v>202449</v>
          </cell>
          <cell r="W4312" t="str">
            <v>Construction J. &amp; R. Savard Ltée</v>
          </cell>
          <cell r="X4312" t="str">
            <v>Existing Principal</v>
          </cell>
          <cell r="Y4312" t="str">
            <v>Score It</v>
          </cell>
          <cell r="Z4312" t="str">
            <v>CONSTRUCTION</v>
          </cell>
          <cell r="AA4312" t="str">
            <v>Canada</v>
          </cell>
          <cell r="AB4312" t="str">
            <v>CAN1271</v>
          </cell>
          <cell r="AC4312" t="str">
            <v>None - Private</v>
          </cell>
          <cell r="AD4312">
            <v>302980</v>
          </cell>
          <cell r="AE4312" t="str">
            <v>Specialty Contract</v>
          </cell>
          <cell r="AF4312" t="str">
            <v>Engineering &amp; Construction</v>
          </cell>
        </row>
        <row r="4313">
          <cell r="T4313">
            <v>999889499</v>
          </cell>
          <cell r="U4313" t="str">
            <v>Meriton Group of Entities</v>
          </cell>
          <cell r="V4313">
            <v>260486</v>
          </cell>
          <cell r="W4313" t="str">
            <v>Meriton Properties Pty Ltd</v>
          </cell>
          <cell r="X4313" t="str">
            <v>Existing Principal</v>
          </cell>
          <cell r="Y4313" t="str">
            <v>Score It</v>
          </cell>
          <cell r="Z4313" t="str">
            <v>REAL ESTATE</v>
          </cell>
          <cell r="AA4313" t="str">
            <v>Australia</v>
          </cell>
          <cell r="AB4313" t="str">
            <v>APAC1019</v>
          </cell>
          <cell r="AC4313" t="str">
            <v>None - Private</v>
          </cell>
          <cell r="AD4313">
            <v>302915</v>
          </cell>
          <cell r="AE4313" t="str">
            <v>Specialty Contract</v>
          </cell>
          <cell r="AF4313" t="str">
            <v>Real Estate &amp; REITs</v>
          </cell>
        </row>
        <row r="4314">
          <cell r="T4314">
            <v>396383812</v>
          </cell>
          <cell r="U4314" t="str">
            <v>GoRiteway</v>
          </cell>
          <cell r="V4314">
            <v>173325</v>
          </cell>
          <cell r="W4314" t="str">
            <v>Riteway Bus Service, Inc.</v>
          </cell>
          <cell r="X4314" t="str">
            <v>Existing Principal</v>
          </cell>
          <cell r="Y4314" t="str">
            <v>Score It</v>
          </cell>
          <cell r="Z4314" t="str">
            <v>TRANSPORTATION</v>
          </cell>
          <cell r="AA4314" t="str">
            <v>United States</v>
          </cell>
          <cell r="AB4314">
            <v>173325</v>
          </cell>
          <cell r="AC4314" t="str">
            <v>None - Private</v>
          </cell>
          <cell r="AD4314">
            <v>173325</v>
          </cell>
          <cell r="AE4314" t="str">
            <v>Core Commercial</v>
          </cell>
          <cell r="AF4314" t="str">
            <v>Rail, Trucking &amp; Transport Services</v>
          </cell>
        </row>
        <row r="4315">
          <cell r="T4315">
            <v>999909896</v>
          </cell>
          <cell r="U4315" t="str">
            <v>Xponential Fitness LLC</v>
          </cell>
          <cell r="V4315">
            <v>284224</v>
          </cell>
          <cell r="W4315" t="str">
            <v>Xponential Fitness LLC</v>
          </cell>
          <cell r="X4315" t="str">
            <v>Existing Principal</v>
          </cell>
          <cell r="Y4315" t="str">
            <v>Score It</v>
          </cell>
          <cell r="Z4315" t="str">
            <v>CONSUMER SERVICES</v>
          </cell>
          <cell r="AA4315" t="str">
            <v>United States</v>
          </cell>
          <cell r="AB4315">
            <v>284224</v>
          </cell>
          <cell r="AC4315" t="str">
            <v>None - Private</v>
          </cell>
          <cell r="AD4315">
            <v>284224</v>
          </cell>
          <cell r="AE4315" t="str">
            <v>Core Commercial</v>
          </cell>
          <cell r="AF4315" t="str">
            <v>Retail</v>
          </cell>
        </row>
        <row r="4316">
          <cell r="T4316">
            <v>999924166</v>
          </cell>
          <cell r="U4316" t="str">
            <v>Black Creek Industrial Fund LP</v>
          </cell>
          <cell r="V4316">
            <v>285613</v>
          </cell>
          <cell r="W4316" t="str">
            <v>Black Creek Industrial Fund OP LP  (BCP #3)</v>
          </cell>
          <cell r="X4316" t="str">
            <v>Existing Principal</v>
          </cell>
          <cell r="Y4316" t="str">
            <v>Score It</v>
          </cell>
          <cell r="Z4316" t="str">
            <v>FINANCE NEC</v>
          </cell>
          <cell r="AA4316" t="str">
            <v>United States</v>
          </cell>
          <cell r="AB4316">
            <v>285613</v>
          </cell>
          <cell r="AC4316" t="str">
            <v>None - Private</v>
          </cell>
          <cell r="AD4316">
            <v>285613</v>
          </cell>
          <cell r="AE4316" t="str">
            <v>Core Commercial</v>
          </cell>
          <cell r="AF4316" t="str">
            <v>Insurance &amp; Financial Services</v>
          </cell>
        </row>
        <row r="4317">
          <cell r="T4317">
            <v>999923383</v>
          </cell>
          <cell r="U4317" t="str">
            <v>American Technologies, Inc.</v>
          </cell>
          <cell r="V4317">
            <v>123158</v>
          </cell>
          <cell r="W4317" t="str">
            <v>AMERICAN TECHNOLOGIES, INC.</v>
          </cell>
          <cell r="X4317" t="str">
            <v>Existing Principal</v>
          </cell>
          <cell r="Y4317" t="str">
            <v>Score It</v>
          </cell>
          <cell r="Z4317" t="str">
            <v>CONSTRUCTION</v>
          </cell>
          <cell r="AA4317" t="str">
            <v>United States</v>
          </cell>
          <cell r="AB4317">
            <v>123158</v>
          </cell>
          <cell r="AC4317" t="str">
            <v>None - Private</v>
          </cell>
          <cell r="AD4317">
            <v>123158</v>
          </cell>
          <cell r="AE4317" t="str">
            <v>Core Commercial</v>
          </cell>
          <cell r="AF4317" t="str">
            <v>Business Services</v>
          </cell>
        </row>
        <row r="4318">
          <cell r="T4318">
            <v>999922192</v>
          </cell>
          <cell r="U4318" t="str">
            <v>RJS Construction Ltd.</v>
          </cell>
          <cell r="V4318">
            <v>285894</v>
          </cell>
          <cell r="W4318" t="str">
            <v>RJS Construction Ltd.</v>
          </cell>
          <cell r="X4318" t="str">
            <v>Existing Principal</v>
          </cell>
          <cell r="Y4318" t="str">
            <v>Score It</v>
          </cell>
          <cell r="Z4318" t="str">
            <v>CONSTRUCTION</v>
          </cell>
          <cell r="AA4318" t="str">
            <v>Canada</v>
          </cell>
          <cell r="AB4318" t="str">
            <v>CAN1471</v>
          </cell>
          <cell r="AC4318" t="str">
            <v>None - Private</v>
          </cell>
          <cell r="AD4318">
            <v>285894</v>
          </cell>
          <cell r="AE4318" t="str">
            <v>Core Contract</v>
          </cell>
          <cell r="AF4318" t="str">
            <v>Engineering &amp; Construction</v>
          </cell>
        </row>
        <row r="4319">
          <cell r="T4319">
            <v>999916727</v>
          </cell>
          <cell r="U4319" t="str">
            <v>Ovintiv Inc.</v>
          </cell>
          <cell r="V4319">
            <v>285184</v>
          </cell>
          <cell r="W4319" t="str">
            <v>Ovintiv Inc.</v>
          </cell>
          <cell r="X4319" t="str">
            <v>Existing Principal</v>
          </cell>
          <cell r="Y4319" t="str">
            <v>Score It</v>
          </cell>
          <cell r="Z4319" t="str">
            <v>OIL, GAS &amp; COAL EXPL/PROD</v>
          </cell>
          <cell r="AA4319" t="str">
            <v>United States</v>
          </cell>
          <cell r="AB4319" t="str">
            <v>CAN1460</v>
          </cell>
          <cell r="AC4319" t="str">
            <v>None - Private</v>
          </cell>
          <cell r="AD4319">
            <v>100354</v>
          </cell>
          <cell r="AE4319" t="str">
            <v>Specialty Commercial</v>
          </cell>
          <cell r="AF4319" t="str">
            <v>Oil, Gas &amp; Coal Expl/Prod</v>
          </cell>
        </row>
        <row r="4320">
          <cell r="T4320">
            <v>302160842</v>
          </cell>
          <cell r="U4320" t="str">
            <v>Engie Regeneration Limited</v>
          </cell>
          <cell r="V4320">
            <v>211746</v>
          </cell>
          <cell r="W4320" t="str">
            <v>International Power Ltd.</v>
          </cell>
          <cell r="X4320" t="str">
            <v>Existing Principal</v>
          </cell>
          <cell r="Y4320" t="str">
            <v>Score It</v>
          </cell>
          <cell r="Z4320" t="str">
            <v>UTILITIES, ELECTRIC</v>
          </cell>
          <cell r="AA4320" t="str">
            <v>United Kingdom</v>
          </cell>
          <cell r="AB4320" t="str">
            <v>EU1207</v>
          </cell>
          <cell r="AC4320" t="str">
            <v>G15893</v>
          </cell>
          <cell r="AD4320">
            <v>211746</v>
          </cell>
          <cell r="AE4320" t="str">
            <v>Specialty Contract</v>
          </cell>
          <cell r="AF4320" t="str">
            <v>Engineering &amp; Construction</v>
          </cell>
        </row>
        <row r="4321">
          <cell r="T4321">
            <v>999927747</v>
          </cell>
          <cell r="U4321" t="str">
            <v>A&amp;A Transfer, LLC</v>
          </cell>
          <cell r="V4321">
            <v>286501</v>
          </cell>
          <cell r="W4321" t="str">
            <v>A&amp;A Transfer Intermediate, Inc</v>
          </cell>
          <cell r="X4321" t="str">
            <v>Existing Principal</v>
          </cell>
          <cell r="Y4321" t="str">
            <v>Score It</v>
          </cell>
          <cell r="Z4321" t="str">
            <v>TRANSPORTATION</v>
          </cell>
          <cell r="AA4321" t="str">
            <v>United States</v>
          </cell>
          <cell r="AB4321">
            <v>286501</v>
          </cell>
          <cell r="AC4321" t="str">
            <v>None - Private</v>
          </cell>
          <cell r="AD4321">
            <v>286501</v>
          </cell>
          <cell r="AE4321" t="str">
            <v>Core Commercial</v>
          </cell>
          <cell r="AF4321" t="str">
            <v>Business Services</v>
          </cell>
        </row>
        <row r="4322">
          <cell r="T4322">
            <v>999926697</v>
          </cell>
          <cell r="U4322" t="str">
            <v>Ace Parking Management, Inc.</v>
          </cell>
          <cell r="V4322">
            <v>286304</v>
          </cell>
          <cell r="W4322" t="str">
            <v>Ace Parking Group</v>
          </cell>
          <cell r="X4322" t="str">
            <v>Existing Principal</v>
          </cell>
          <cell r="Y4322" t="str">
            <v>Score It</v>
          </cell>
          <cell r="Z4322" t="str">
            <v>BUSINESS SERVICES</v>
          </cell>
          <cell r="AA4322" t="str">
            <v>United States</v>
          </cell>
          <cell r="AB4322">
            <v>286304</v>
          </cell>
          <cell r="AC4322" t="str">
            <v>None - Private</v>
          </cell>
          <cell r="AD4322">
            <v>286304</v>
          </cell>
          <cell r="AE4322" t="str">
            <v>Core Commercial</v>
          </cell>
          <cell r="AF4322" t="str">
            <v>Hospitality &amp; Gaming</v>
          </cell>
        </row>
        <row r="4323">
          <cell r="T4323">
            <v>999913637</v>
          </cell>
          <cell r="U4323" t="str">
            <v>Children's Health Care</v>
          </cell>
          <cell r="V4323">
            <v>284777</v>
          </cell>
          <cell r="W4323" t="str">
            <v>Children's Health Care</v>
          </cell>
          <cell r="X4323" t="str">
            <v>Existing Principal</v>
          </cell>
          <cell r="Y4323" t="str">
            <v>Score It</v>
          </cell>
          <cell r="Z4323" t="str">
            <v>Core Commercial - (Corporate) or (Individual, Estate, Probate)</v>
          </cell>
          <cell r="AA4323" t="str">
            <v>United States</v>
          </cell>
          <cell r="AB4323">
            <v>284777</v>
          </cell>
          <cell r="AC4323" t="str">
            <v>None - Private</v>
          </cell>
          <cell r="AD4323">
            <v>284777</v>
          </cell>
          <cell r="AE4323" t="str">
            <v>Core Commercial</v>
          </cell>
          <cell r="AF4323" t="str">
            <v>Hospital &amp; Medical Services</v>
          </cell>
        </row>
        <row r="4324">
          <cell r="T4324">
            <v>691680042</v>
          </cell>
          <cell r="U4324" t="str">
            <v>Itinera Group</v>
          </cell>
          <cell r="V4324">
            <v>93119</v>
          </cell>
          <cell r="W4324" t="str">
            <v>Halmar International, LLC</v>
          </cell>
          <cell r="X4324" t="str">
            <v>Existing Principal</v>
          </cell>
          <cell r="Y4324" t="str">
            <v>Score It</v>
          </cell>
          <cell r="Z4324" t="str">
            <v>CONSTRUCTION</v>
          </cell>
          <cell r="AA4324" t="str">
            <v>Italy</v>
          </cell>
          <cell r="AB4324">
            <v>93119</v>
          </cell>
          <cell r="AC4324" t="str">
            <v>None - Private</v>
          </cell>
          <cell r="AD4324">
            <v>93119</v>
          </cell>
          <cell r="AE4324" t="str">
            <v>Specialty Contract</v>
          </cell>
          <cell r="AF4324" t="str">
            <v>Engineering &amp; Construction</v>
          </cell>
        </row>
        <row r="4325">
          <cell r="T4325">
            <v>999929048</v>
          </cell>
          <cell r="U4325" t="str">
            <v>ASTM S.p.A.</v>
          </cell>
          <cell r="V4325">
            <v>93119</v>
          </cell>
          <cell r="W4325" t="str">
            <v>Halmar International, LLC</v>
          </cell>
          <cell r="X4325" t="str">
            <v>Existing Principal</v>
          </cell>
          <cell r="Y4325" t="str">
            <v>Score It</v>
          </cell>
          <cell r="Z4325" t="str">
            <v>CONSTRUCTION</v>
          </cell>
          <cell r="AA4325" t="str">
            <v>Italy</v>
          </cell>
          <cell r="AB4325">
            <v>93119</v>
          </cell>
          <cell r="AC4325" t="str">
            <v>None - Private</v>
          </cell>
          <cell r="AD4325">
            <v>93119</v>
          </cell>
          <cell r="AE4325" t="str">
            <v>Specialty Contract</v>
          </cell>
          <cell r="AF4325" t="str">
            <v>Engineering &amp; Construction</v>
          </cell>
        </row>
        <row r="4326">
          <cell r="T4326">
            <v>999933303</v>
          </cell>
          <cell r="U4326" t="str">
            <v>New York Digital Investment Group, LLC</v>
          </cell>
          <cell r="V4326">
            <v>285209</v>
          </cell>
          <cell r="W4326" t="str">
            <v>New York Digital Investment Group, LLC</v>
          </cell>
          <cell r="X4326" t="str">
            <v>Existing Principal</v>
          </cell>
          <cell r="Y4326" t="str">
            <v>Score It</v>
          </cell>
          <cell r="Z4326" t="str">
            <v>INVESTMENT MANAGEMENT</v>
          </cell>
          <cell r="AA4326" t="str">
            <v>United States</v>
          </cell>
          <cell r="AB4326">
            <v>285209</v>
          </cell>
          <cell r="AC4326" t="str">
            <v>None - Private</v>
          </cell>
          <cell r="AD4326">
            <v>285209</v>
          </cell>
          <cell r="AE4326" t="str">
            <v>Core Commercial</v>
          </cell>
          <cell r="AF4326" t="str">
            <v>Insurance &amp; Financial Services</v>
          </cell>
        </row>
        <row r="4327">
          <cell r="T4327">
            <v>999935319</v>
          </cell>
          <cell r="U4327" t="str">
            <v>Analogic Corporation</v>
          </cell>
          <cell r="V4327">
            <v>287284</v>
          </cell>
          <cell r="W4327" t="str">
            <v>Analogic Corporation</v>
          </cell>
          <cell r="X4327" t="str">
            <v>Existing Principal</v>
          </cell>
          <cell r="Y4327" t="str">
            <v>Score It</v>
          </cell>
          <cell r="Z4327" t="str">
            <v>MEDICAL EQUIPMENT</v>
          </cell>
          <cell r="AA4327" t="str">
            <v>United States</v>
          </cell>
          <cell r="AB4327">
            <v>287284</v>
          </cell>
          <cell r="AC4327" t="str">
            <v>None - Private</v>
          </cell>
          <cell r="AD4327">
            <v>287284</v>
          </cell>
          <cell r="AE4327" t="str">
            <v>Core Commercial</v>
          </cell>
          <cell r="AF4327" t="str">
            <v>Machinery &amp; Industrial</v>
          </cell>
        </row>
        <row r="4328">
          <cell r="T4328">
            <v>999935710</v>
          </cell>
          <cell r="U4328" t="str">
            <v>Grede AcquisitionCo, Inc.</v>
          </cell>
          <cell r="V4328">
            <v>287322</v>
          </cell>
          <cell r="W4328" t="str">
            <v xml:space="preserve">Grede AcquisitionCo, Inc. </v>
          </cell>
          <cell r="X4328" t="str">
            <v>Existing Principal</v>
          </cell>
          <cell r="Y4328" t="str">
            <v>Score It</v>
          </cell>
          <cell r="Z4328" t="str">
            <v>FINANCE NEC</v>
          </cell>
          <cell r="AA4328" t="str">
            <v>United States</v>
          </cell>
          <cell r="AB4328">
            <v>287322</v>
          </cell>
          <cell r="AC4328" t="str">
            <v>None - Private</v>
          </cell>
          <cell r="AD4328">
            <v>287322</v>
          </cell>
          <cell r="AE4328" t="str">
            <v>Core Commercial</v>
          </cell>
          <cell r="AF4328" t="str">
            <v>Steel &amp; Metals Manufacturing</v>
          </cell>
        </row>
        <row r="4329">
          <cell r="T4329">
            <v>99263632</v>
          </cell>
          <cell r="U4329" t="str">
            <v>Denel SOC Ltd</v>
          </cell>
          <cell r="V4329">
            <v>195434</v>
          </cell>
          <cell r="W4329" t="str">
            <v>Denel SOC Ltd</v>
          </cell>
          <cell r="X4329" t="str">
            <v>Existing Principal</v>
          </cell>
          <cell r="Y4329" t="str">
            <v>Score It</v>
          </cell>
          <cell r="Z4329" t="str">
            <v>CONSTRUCTION</v>
          </cell>
          <cell r="AA4329" t="str">
            <v>South Africa</v>
          </cell>
          <cell r="AB4329" t="str">
            <v>EU1149</v>
          </cell>
          <cell r="AC4329" t="str">
            <v>None - Private</v>
          </cell>
          <cell r="AD4329">
            <v>195434</v>
          </cell>
          <cell r="AE4329" t="str">
            <v>Specialty Contract</v>
          </cell>
          <cell r="AF4329" t="str">
            <v>Aerospace / Defense</v>
          </cell>
        </row>
        <row r="4330">
          <cell r="T4330">
            <v>164569452</v>
          </cell>
          <cell r="U4330" t="str">
            <v>Trafigura Group Pte. Ltd.</v>
          </cell>
          <cell r="V4330">
            <v>212170</v>
          </cell>
          <cell r="W4330" t="str">
            <v>Trafigura Group Pte. Ltd.</v>
          </cell>
          <cell r="X4330" t="str">
            <v>Existing Principal</v>
          </cell>
          <cell r="Y4330" t="str">
            <v>Score It</v>
          </cell>
          <cell r="Z4330" t="str">
            <v>TRANSPORTATION</v>
          </cell>
          <cell r="AA4330" t="str">
            <v>Singapore</v>
          </cell>
          <cell r="AB4330" t="str">
            <v>EU1186</v>
          </cell>
          <cell r="AC4330" t="str">
            <v>None - Private</v>
          </cell>
          <cell r="AD4330">
            <v>212170</v>
          </cell>
          <cell r="AE4330" t="str">
            <v>Specialty Commercial</v>
          </cell>
          <cell r="AF4330" t="str">
            <v>Insurance &amp; Financial Services</v>
          </cell>
        </row>
        <row r="4331">
          <cell r="T4331">
            <v>394570052</v>
          </cell>
          <cell r="U4331" t="str">
            <v>Mondium Pty Ltd</v>
          </cell>
          <cell r="V4331">
            <v>211887</v>
          </cell>
          <cell r="W4331" t="str">
            <v>Mondium Pty Ltd</v>
          </cell>
          <cell r="X4331" t="str">
            <v>Existing Principal</v>
          </cell>
          <cell r="Y4331" t="str">
            <v>Score It</v>
          </cell>
          <cell r="Z4331" t="str">
            <v>CONSTRUCTION</v>
          </cell>
          <cell r="AA4331" t="str">
            <v>Australia</v>
          </cell>
          <cell r="AB4331" t="str">
            <v>APAC1020</v>
          </cell>
          <cell r="AC4331" t="str">
            <v>None - Private</v>
          </cell>
          <cell r="AD4331">
            <v>302916</v>
          </cell>
          <cell r="AE4331" t="str">
            <v>Specialty Contract</v>
          </cell>
          <cell r="AF4331" t="str">
            <v>Engineering &amp; Construction</v>
          </cell>
        </row>
        <row r="4332">
          <cell r="T4332">
            <v>999939079</v>
          </cell>
          <cell r="U4332" t="str">
            <v xml:space="preserve">Lineage Logistics Holdings, LLC </v>
          </cell>
          <cell r="V4332">
            <v>186376</v>
          </cell>
          <cell r="W4332" t="str">
            <v xml:space="preserve">Lineage Logistics Holdings, LLC </v>
          </cell>
          <cell r="X4332" t="str">
            <v>Existing Principal</v>
          </cell>
          <cell r="Y4332" t="str">
            <v>Score It</v>
          </cell>
          <cell r="Z4332" t="str">
            <v>CONSUMER SERVICES</v>
          </cell>
          <cell r="AA4332" t="str">
            <v>United States</v>
          </cell>
          <cell r="AB4332">
            <v>186376</v>
          </cell>
          <cell r="AC4332" t="str">
            <v>None - Private</v>
          </cell>
          <cell r="AD4332">
            <v>186376</v>
          </cell>
          <cell r="AE4332" t="str">
            <v>Core Commercial</v>
          </cell>
          <cell r="AF4332" t="str">
            <v>Retail</v>
          </cell>
        </row>
        <row r="4333">
          <cell r="T4333">
            <v>999899667</v>
          </cell>
          <cell r="U4333" t="str">
            <v>DeZurik, Inc.</v>
          </cell>
          <cell r="V4333">
            <v>282619</v>
          </cell>
          <cell r="W4333" t="str">
            <v xml:space="preserve">DeZURIK, Inc. </v>
          </cell>
          <cell r="X4333" t="str">
            <v>Existing Principal</v>
          </cell>
          <cell r="Y4333" t="str">
            <v>Score It</v>
          </cell>
          <cell r="Z4333" t="str">
            <v>BUSINESS PRODUCTS WHSL</v>
          </cell>
          <cell r="AA4333" t="str">
            <v>United States</v>
          </cell>
          <cell r="AB4333">
            <v>282619</v>
          </cell>
          <cell r="AC4333" t="str">
            <v>None - Private</v>
          </cell>
          <cell r="AD4333">
            <v>282619</v>
          </cell>
          <cell r="AE4333" t="str">
            <v>Core Commercial</v>
          </cell>
          <cell r="AF4333" t="str">
            <v>Building Materials</v>
          </cell>
        </row>
        <row r="4334">
          <cell r="T4334">
            <v>999933221</v>
          </cell>
          <cell r="U4334" t="str">
            <v>Kwik Trip, Inc.</v>
          </cell>
          <cell r="V4334">
            <v>287031</v>
          </cell>
          <cell r="W4334" t="str">
            <v>Kwik Trip, Inc.</v>
          </cell>
          <cell r="X4334" t="str">
            <v>Existing Principal</v>
          </cell>
          <cell r="Y4334" t="str">
            <v>Score It</v>
          </cell>
          <cell r="Z4334" t="str">
            <v>FOOD &amp; BEVERAGE RETL/WHSL</v>
          </cell>
          <cell r="AA4334" t="str">
            <v>United States</v>
          </cell>
          <cell r="AB4334">
            <v>287031</v>
          </cell>
          <cell r="AC4334" t="str">
            <v>None - Private</v>
          </cell>
          <cell r="AD4334">
            <v>287031</v>
          </cell>
          <cell r="AE4334" t="str">
            <v>Core Commercial</v>
          </cell>
          <cell r="AF4334" t="str">
            <v>Retail</v>
          </cell>
        </row>
        <row r="4335">
          <cell r="T4335">
            <v>999871509</v>
          </cell>
          <cell r="U4335" t="str">
            <v>J.G. Distillers Limited</v>
          </cell>
          <cell r="V4335">
            <v>259924</v>
          </cell>
          <cell r="W4335" t="str">
            <v>J.G. Distillers Limited</v>
          </cell>
          <cell r="X4335" t="str">
            <v>Existing Principal</v>
          </cell>
          <cell r="Y4335" t="str">
            <v>Score It</v>
          </cell>
          <cell r="Z4335" t="str">
            <v>FOOD &amp; BEVERAGE</v>
          </cell>
          <cell r="AA4335" t="str">
            <v>United Kingdom</v>
          </cell>
          <cell r="AB4335" t="str">
            <v>CAN1245</v>
          </cell>
          <cell r="AC4335" t="str">
            <v>None - Private</v>
          </cell>
          <cell r="AD4335">
            <v>259924</v>
          </cell>
          <cell r="AE4335" t="str">
            <v>Core Commercial</v>
          </cell>
          <cell r="AF4335" t="str">
            <v>Food Processing &amp; Distribution</v>
          </cell>
        </row>
        <row r="4336">
          <cell r="T4336">
            <v>999909309</v>
          </cell>
          <cell r="U4336" t="str">
            <v xml:space="preserve">Termel Industries Ltd. </v>
          </cell>
          <cell r="V4336">
            <v>284101</v>
          </cell>
          <cell r="W4336" t="str">
            <v xml:space="preserve">Termel Industries Ltd. </v>
          </cell>
          <cell r="X4336" t="str">
            <v>Existing Principal</v>
          </cell>
          <cell r="Y4336" t="str">
            <v>Score It</v>
          </cell>
          <cell r="Z4336" t="str">
            <v>STEEL &amp; METAL PRODUCTS</v>
          </cell>
          <cell r="AA4336" t="str">
            <v>Canada</v>
          </cell>
          <cell r="AB4336" t="str">
            <v>CAN1464</v>
          </cell>
          <cell r="AC4336" t="str">
            <v>None - Private</v>
          </cell>
          <cell r="AD4336">
            <v>284101</v>
          </cell>
          <cell r="AE4336" t="str">
            <v>Core Contract</v>
          </cell>
          <cell r="AF4336" t="str">
            <v>Steel &amp; Metals Manufacturing</v>
          </cell>
        </row>
        <row r="4337">
          <cell r="T4337">
            <v>999926869</v>
          </cell>
          <cell r="U4337" t="str">
            <v>International Power Ltd</v>
          </cell>
          <cell r="V4337">
            <v>211746</v>
          </cell>
          <cell r="W4337" t="str">
            <v>International Power Ltd.</v>
          </cell>
          <cell r="X4337" t="str">
            <v>Existing Principal</v>
          </cell>
          <cell r="Y4337" t="str">
            <v>Score It</v>
          </cell>
          <cell r="Z4337" t="str">
            <v>UTILITIES, ELECTRIC</v>
          </cell>
          <cell r="AA4337" t="str">
            <v>United Kingdom</v>
          </cell>
          <cell r="AB4337" t="str">
            <v>EU1207</v>
          </cell>
          <cell r="AC4337" t="str">
            <v>G15893</v>
          </cell>
          <cell r="AD4337">
            <v>211746</v>
          </cell>
          <cell r="AE4337" t="str">
            <v>Specialty Contract</v>
          </cell>
          <cell r="AF4337" t="str">
            <v>Engineering &amp; Construction</v>
          </cell>
        </row>
        <row r="4338">
          <cell r="T4338">
            <v>99263632</v>
          </cell>
          <cell r="U4338" t="str">
            <v>Denel SOC Ltd</v>
          </cell>
          <cell r="V4338">
            <v>195434</v>
          </cell>
          <cell r="W4338" t="str">
            <v>Denel SOC Ltd</v>
          </cell>
          <cell r="X4338" t="str">
            <v>Existing Principal</v>
          </cell>
          <cell r="Y4338" t="str">
            <v>Score It</v>
          </cell>
          <cell r="Z4338" t="str">
            <v>CONSTRUCTION</v>
          </cell>
          <cell r="AA4338" t="str">
            <v>South Africa</v>
          </cell>
          <cell r="AB4338" t="str">
            <v>EU1149</v>
          </cell>
          <cell r="AC4338" t="str">
            <v>None - Private</v>
          </cell>
          <cell r="AD4338">
            <v>300405</v>
          </cell>
          <cell r="AE4338" t="str">
            <v>Specialty Contract</v>
          </cell>
          <cell r="AF4338" t="str">
            <v>Engineering &amp; Construction</v>
          </cell>
        </row>
        <row r="4339">
          <cell r="T4339">
            <v>354568952</v>
          </cell>
          <cell r="U4339" t="str">
            <v>J.J. Rhatigan &amp; Company UC</v>
          </cell>
          <cell r="V4339">
            <v>211774</v>
          </cell>
          <cell r="W4339" t="str">
            <v>J.J. Rhatigan &amp; Company UC</v>
          </cell>
          <cell r="X4339" t="str">
            <v>Existing Principal</v>
          </cell>
          <cell r="Y4339" t="str">
            <v>Score It</v>
          </cell>
          <cell r="Z4339" t="str">
            <v>CONSTRUCTION</v>
          </cell>
          <cell r="AA4339" t="str">
            <v>Ireland</v>
          </cell>
          <cell r="AB4339" t="str">
            <v>EU1240</v>
          </cell>
          <cell r="AC4339" t="str">
            <v>None - Private</v>
          </cell>
          <cell r="AD4339">
            <v>302614</v>
          </cell>
          <cell r="AE4339" t="str">
            <v>Specialty Contract</v>
          </cell>
          <cell r="AF4339" t="str">
            <v>Engineering &amp; Construction</v>
          </cell>
        </row>
        <row r="4340">
          <cell r="T4340">
            <v>362160942</v>
          </cell>
          <cell r="U4340" t="str">
            <v>Kew Bridge Gate Developments LLP</v>
          </cell>
          <cell r="V4340">
            <v>211608</v>
          </cell>
          <cell r="W4340" t="str">
            <v>Eco World London Holdings Ltd</v>
          </cell>
          <cell r="X4340" t="str">
            <v>Existing Principal</v>
          </cell>
          <cell r="Y4340" t="str">
            <v>Score It</v>
          </cell>
          <cell r="Z4340" t="str">
            <v>REAL ESTATE</v>
          </cell>
          <cell r="AA4340" t="str">
            <v>United Kingdom</v>
          </cell>
          <cell r="AB4340" t="str">
            <v>EU1205</v>
          </cell>
          <cell r="AC4340" t="str">
            <v>None - Private</v>
          </cell>
          <cell r="AD4340">
            <v>301159</v>
          </cell>
          <cell r="AE4340" t="str">
            <v>Specialty Contract</v>
          </cell>
          <cell r="AF4340" t="str">
            <v>Engineering &amp; Construction</v>
          </cell>
        </row>
        <row r="4341">
          <cell r="T4341">
            <v>999917924</v>
          </cell>
          <cell r="U4341" t="str">
            <v>Puma Energy Holdings Pte</v>
          </cell>
          <cell r="V4341">
            <v>211985</v>
          </cell>
          <cell r="W4341" t="str">
            <v>Puma Energy Holdings Pte</v>
          </cell>
          <cell r="X4341" t="str">
            <v>Existing Principal</v>
          </cell>
          <cell r="Y4341" t="str">
            <v>Score It</v>
          </cell>
          <cell r="Z4341" t="str">
            <v>OIL, GAS &amp; COAL EXPL/PROD</v>
          </cell>
          <cell r="AA4341" t="str">
            <v>Singapore</v>
          </cell>
          <cell r="AB4341" t="str">
            <v>EU1184</v>
          </cell>
          <cell r="AC4341" t="str">
            <v>None - Private</v>
          </cell>
          <cell r="AD4341">
            <v>301007</v>
          </cell>
          <cell r="AE4341" t="str">
            <v>Specialty Commercial</v>
          </cell>
          <cell r="AF4341" t="str">
            <v>Oil, Gas &amp; Coal Expl/Prod</v>
          </cell>
        </row>
        <row r="4342">
          <cell r="T4342">
            <v>164569452</v>
          </cell>
          <cell r="U4342" t="str">
            <v>Trafigura Group Pte. Ltd.</v>
          </cell>
          <cell r="V4342">
            <v>212170</v>
          </cell>
          <cell r="W4342" t="str">
            <v>Trafigura Group Pte. Ltd.</v>
          </cell>
          <cell r="X4342" t="str">
            <v>Existing Principal</v>
          </cell>
          <cell r="Y4342" t="str">
            <v>Score It</v>
          </cell>
          <cell r="Z4342" t="str">
            <v>TRANSPORTATION</v>
          </cell>
          <cell r="AA4342" t="str">
            <v>Singapore</v>
          </cell>
          <cell r="AB4342" t="str">
            <v>EU1186</v>
          </cell>
          <cell r="AC4342" t="str">
            <v>None - Private</v>
          </cell>
          <cell r="AD4342">
            <v>301009</v>
          </cell>
          <cell r="AE4342" t="str">
            <v>Specialty Commercial</v>
          </cell>
          <cell r="AF4342" t="str">
            <v>Oil, Gas &amp; Coal Expl/Prod</v>
          </cell>
        </row>
        <row r="4343">
          <cell r="T4343">
            <v>999938453</v>
          </cell>
          <cell r="U4343" t="str">
            <v>Lumos International Holdings B.V.</v>
          </cell>
          <cell r="V4343">
            <v>287594</v>
          </cell>
          <cell r="W4343" t="str">
            <v>Lumos International Holdings B.V.</v>
          </cell>
          <cell r="X4343" t="str">
            <v>Existing Principal</v>
          </cell>
          <cell r="Y4343" t="str">
            <v>Score It</v>
          </cell>
          <cell r="Z4343" t="str">
            <v>BUSINESS SERVICES</v>
          </cell>
          <cell r="AA4343" t="str">
            <v>Netherlands</v>
          </cell>
          <cell r="AB4343">
            <v>287594</v>
          </cell>
          <cell r="AC4343" t="str">
            <v>None - Private</v>
          </cell>
          <cell r="AD4343">
            <v>287594</v>
          </cell>
          <cell r="AE4343" t="str">
            <v>Core Commercial</v>
          </cell>
          <cell r="AF4343" t="str">
            <v>Electronics &amp; Semiconductor</v>
          </cell>
        </row>
        <row r="4344">
          <cell r="T4344">
            <v>881871942</v>
          </cell>
          <cell r="U4344" t="str">
            <v>Strong Home Mortgage, LLC</v>
          </cell>
          <cell r="V4344">
            <v>205727</v>
          </cell>
          <cell r="W4344" t="str">
            <v>Strong Home Mortgage, LLC</v>
          </cell>
          <cell r="X4344" t="str">
            <v>Existing Principal</v>
          </cell>
          <cell r="Y4344" t="str">
            <v>Score It</v>
          </cell>
          <cell r="Z4344" t="str">
            <v>BANKS AND S&amp;LS</v>
          </cell>
          <cell r="AA4344" t="str">
            <v>United States</v>
          </cell>
          <cell r="AB4344">
            <v>205727</v>
          </cell>
          <cell r="AC4344" t="str">
            <v>None - Private</v>
          </cell>
          <cell r="AD4344">
            <v>205727</v>
          </cell>
          <cell r="AE4344" t="str">
            <v>Core Commercial</v>
          </cell>
          <cell r="AF4344" t="str">
            <v>Banks, National &amp; Regional</v>
          </cell>
        </row>
        <row r="4345">
          <cell r="T4345">
            <v>625404221</v>
          </cell>
          <cell r="U4345" t="str">
            <v>Howard Industries, Inc.</v>
          </cell>
          <cell r="V4345">
            <v>137218</v>
          </cell>
          <cell r="W4345" t="str">
            <v>Howard Industries, Inc.</v>
          </cell>
          <cell r="X4345" t="str">
            <v>Existing Principal</v>
          </cell>
          <cell r="Y4345" t="str">
            <v>Score It</v>
          </cell>
          <cell r="Z4345" t="str">
            <v>ELECTRICAL EQUIPMENT</v>
          </cell>
          <cell r="AA4345" t="str">
            <v>United States</v>
          </cell>
          <cell r="AB4345">
            <v>137218</v>
          </cell>
          <cell r="AC4345" t="str">
            <v>None - Private</v>
          </cell>
          <cell r="AD4345">
            <v>137218</v>
          </cell>
          <cell r="AE4345" t="str">
            <v>Core Commercial</v>
          </cell>
          <cell r="AF4345" t="str">
            <v>Electronics &amp; Semiconductor</v>
          </cell>
        </row>
        <row r="4346">
          <cell r="T4346">
            <v>999907871</v>
          </cell>
          <cell r="U4346" t="str">
            <v xml:space="preserve">Newhook Trenching Ltd. </v>
          </cell>
          <cell r="V4346">
            <v>283837</v>
          </cell>
          <cell r="W4346" t="str">
            <v xml:space="preserve">Newhook Trenching Ltd. </v>
          </cell>
          <cell r="X4346" t="str">
            <v>Existing Principal</v>
          </cell>
          <cell r="Y4346" t="str">
            <v>Score It</v>
          </cell>
          <cell r="Z4346" t="str">
            <v>CONSTRUCTION</v>
          </cell>
          <cell r="AA4346" t="str">
            <v>Canada</v>
          </cell>
          <cell r="AB4346">
            <v>283837</v>
          </cell>
          <cell r="AC4346" t="str">
            <v>None - Private</v>
          </cell>
          <cell r="AD4346">
            <v>283837</v>
          </cell>
          <cell r="AE4346" t="str">
            <v>Core Contract</v>
          </cell>
          <cell r="AF4346" t="str">
            <v>Engineering &amp; Construction</v>
          </cell>
        </row>
        <row r="4347">
          <cell r="T4347">
            <v>999931867</v>
          </cell>
          <cell r="U4347" t="str">
            <v>Steelmac Rebar Limited</v>
          </cell>
          <cell r="V4347">
            <v>286895</v>
          </cell>
          <cell r="W4347" t="str">
            <v>Steelmac Group of Companies</v>
          </cell>
          <cell r="X4347" t="str">
            <v>Existing Principal</v>
          </cell>
          <cell r="Y4347" t="str">
            <v>Score It</v>
          </cell>
          <cell r="Z4347" t="str">
            <v>CONSTRUCTION MATERIALS</v>
          </cell>
          <cell r="AA4347" t="str">
            <v>Canada</v>
          </cell>
          <cell r="AB4347">
            <v>286895</v>
          </cell>
          <cell r="AC4347" t="str">
            <v>None - Private</v>
          </cell>
          <cell r="AD4347">
            <v>286895</v>
          </cell>
          <cell r="AE4347" t="str">
            <v>Core Contract</v>
          </cell>
          <cell r="AF4347" t="str">
            <v>Building Materials</v>
          </cell>
        </row>
        <row r="4348">
          <cell r="T4348">
            <v>999946635</v>
          </cell>
          <cell r="U4348" t="str">
            <v>Nu-Style Construction Co. (1988) Limited</v>
          </cell>
          <cell r="V4348">
            <v>288359</v>
          </cell>
          <cell r="W4348" t="str">
            <v>Nu-Style Construction Co. (1988) Limited</v>
          </cell>
          <cell r="X4348" t="str">
            <v>Existing Principal</v>
          </cell>
          <cell r="Y4348" t="str">
            <v>Score It</v>
          </cell>
          <cell r="Z4348" t="str">
            <v>CONSTRUCTION</v>
          </cell>
          <cell r="AA4348" t="str">
            <v>Canada</v>
          </cell>
          <cell r="AB4348">
            <v>288359</v>
          </cell>
          <cell r="AC4348" t="str">
            <v>None - Private</v>
          </cell>
          <cell r="AD4348">
            <v>288359</v>
          </cell>
          <cell r="AE4348" t="str">
            <v>Core Contract</v>
          </cell>
          <cell r="AF4348" t="str">
            <v>Engineering &amp; Construction</v>
          </cell>
        </row>
        <row r="4349">
          <cell r="T4349">
            <v>999882049</v>
          </cell>
          <cell r="U4349" t="str">
            <v>Panfin S.R.L.</v>
          </cell>
          <cell r="V4349">
            <v>260841</v>
          </cell>
          <cell r="W4349" t="str">
            <v>Panfin S.R.L.</v>
          </cell>
          <cell r="X4349" t="str">
            <v>Existing Principal</v>
          </cell>
          <cell r="Y4349" t="str">
            <v>Score It</v>
          </cell>
          <cell r="Z4349" t="str">
            <v>FINANCE NEC</v>
          </cell>
          <cell r="AA4349" t="str">
            <v>United States</v>
          </cell>
          <cell r="AB4349">
            <v>260841</v>
          </cell>
          <cell r="AC4349" t="str">
            <v>None - Private</v>
          </cell>
          <cell r="AD4349">
            <v>260841</v>
          </cell>
          <cell r="AE4349" t="str">
            <v>Specialty Commercial</v>
          </cell>
          <cell r="AF4349" t="str">
            <v>Business Services</v>
          </cell>
        </row>
        <row r="4350">
          <cell r="T4350">
            <v>999950492</v>
          </cell>
          <cell r="U4350" t="str">
            <v>LUCKIA GAMING GROUP SA</v>
          </cell>
          <cell r="V4350">
            <v>288766</v>
          </cell>
          <cell r="W4350" t="str">
            <v>LUCKIA GAMING GROUP SA</v>
          </cell>
          <cell r="X4350" t="str">
            <v>Existing Principal</v>
          </cell>
          <cell r="Y4350" t="str">
            <v>Score It</v>
          </cell>
          <cell r="Z4350" t="str">
            <v>ENTERTAINMENT &amp; LEISURE</v>
          </cell>
          <cell r="AA4350" t="str">
            <v>Spain</v>
          </cell>
          <cell r="AB4350" t="str">
            <v>AIS1019</v>
          </cell>
          <cell r="AC4350" t="str">
            <v>None - Private</v>
          </cell>
          <cell r="AD4350">
            <v>288766</v>
          </cell>
          <cell r="AE4350" t="str">
            <v>Specialty Commercial</v>
          </cell>
          <cell r="AF4350" t="str">
            <v>Hospitality &amp; Gaming</v>
          </cell>
        </row>
        <row r="4351">
          <cell r="T4351">
            <v>54572352</v>
          </cell>
          <cell r="U4351" t="str">
            <v>Walls Construction Holdings Limited</v>
          </cell>
          <cell r="V4351">
            <v>211178</v>
          </cell>
          <cell r="W4351" t="str">
            <v>Walls Construction Holdings Limited</v>
          </cell>
          <cell r="X4351" t="str">
            <v>Existing Principal</v>
          </cell>
          <cell r="Y4351" t="str">
            <v>Score It</v>
          </cell>
          <cell r="Z4351" t="str">
            <v>CONSTRUCTION</v>
          </cell>
          <cell r="AA4351" t="str">
            <v>Ireland</v>
          </cell>
          <cell r="AB4351" t="str">
            <v>EU1252</v>
          </cell>
          <cell r="AC4351" t="str">
            <v>None - Private</v>
          </cell>
          <cell r="AD4351">
            <v>211178</v>
          </cell>
          <cell r="AE4351" t="str">
            <v>Specialty Contract</v>
          </cell>
          <cell r="AF4351" t="str">
            <v>Engineering &amp; Construction</v>
          </cell>
        </row>
        <row r="4352">
          <cell r="V4352">
            <v>121947</v>
          </cell>
          <cell r="W4352" t="str">
            <v>JSSC UKRRCHFLOT</v>
          </cell>
          <cell r="X4352" t="str">
            <v>Account Name from Q1 ERM File</v>
          </cell>
          <cell r="Z4352" t="str">
            <v>TRANSPORTATION EQUIPMENT</v>
          </cell>
          <cell r="AB4352">
            <v>121947</v>
          </cell>
          <cell r="AD4352">
            <v>121947</v>
          </cell>
          <cell r="AE4352" t="str">
            <v>Core Commercial</v>
          </cell>
        </row>
        <row r="4353">
          <cell r="V4353">
            <v>282977</v>
          </cell>
          <cell r="W4353" t="str">
            <v>Chemical Bank &amp; Trust Co.</v>
          </cell>
          <cell r="X4353" t="str">
            <v>Account Name from Q1 ERM File</v>
          </cell>
          <cell r="Z4353" t="str">
            <v>Core Commercial - (Corporate) or (Individual, Estate, Probate)</v>
          </cell>
          <cell r="AB4353">
            <v>282977</v>
          </cell>
          <cell r="AD4353">
            <v>282977</v>
          </cell>
          <cell r="AE4353" t="str">
            <v>Core Commercial</v>
          </cell>
        </row>
        <row r="4354">
          <cell r="W4354" t="str">
            <v>A Bygg Entreprenør AS</v>
          </cell>
          <cell r="X4354" t="str">
            <v>Account Name from Q1 ERM File</v>
          </cell>
          <cell r="Z4354" t="str">
            <v>CONSTRUCTION</v>
          </cell>
          <cell r="AB4354" t="str">
            <v>HOGS1152</v>
          </cell>
          <cell r="AD4354">
            <v>302770</v>
          </cell>
          <cell r="AE4354" t="str">
            <v>Contract</v>
          </cell>
        </row>
        <row r="4355">
          <cell r="W4355" t="str">
            <v>ALFSEN OG GUNDERSON AS</v>
          </cell>
          <cell r="X4355" t="str">
            <v>Account Name from Q1 ERM File</v>
          </cell>
          <cell r="Z4355" t="str">
            <v>BUSINESS PRODUCTS WHSL</v>
          </cell>
          <cell r="AB4355" t="str">
            <v>HOGS1155</v>
          </cell>
          <cell r="AD4355">
            <v>302773</v>
          </cell>
          <cell r="AE4355" t="str">
            <v>Contract</v>
          </cell>
        </row>
        <row r="4356">
          <cell r="W4356" t="str">
            <v>Altus Intervention Group AS</v>
          </cell>
          <cell r="X4356" t="str">
            <v>Account Name from Q1 ERM File</v>
          </cell>
          <cell r="Z4356" t="str">
            <v>BUSINESS SERVICES</v>
          </cell>
          <cell r="AB4356" t="str">
            <v>HOGS1003</v>
          </cell>
          <cell r="AD4356">
            <v>302621</v>
          </cell>
          <cell r="AE4356" t="str">
            <v>Commercial</v>
          </cell>
        </row>
        <row r="4357">
          <cell r="W4357" t="str">
            <v>AS Insignia</v>
          </cell>
          <cell r="X4357" t="str">
            <v>Account Name from Q1 ERM File</v>
          </cell>
          <cell r="Z4357" t="str">
            <v>CONSUMER DURABLES RETL/WHSL</v>
          </cell>
          <cell r="AB4357" t="str">
            <v>HOGS1007</v>
          </cell>
          <cell r="AD4357">
            <v>302625</v>
          </cell>
          <cell r="AE4357" t="str">
            <v>Commercial</v>
          </cell>
        </row>
        <row r="4358">
          <cell r="W4358" t="str">
            <v>Attivo Eiendomsutvikling III AS</v>
          </cell>
          <cell r="X4358" t="str">
            <v>Account Name from Q1 ERM File</v>
          </cell>
          <cell r="Z4358" t="str">
            <v>REAL ESTATE INVESTMENT TRUSTS</v>
          </cell>
          <cell r="AB4358" t="str">
            <v>HOGS1161</v>
          </cell>
          <cell r="AD4358">
            <v>302779</v>
          </cell>
          <cell r="AE4358" t="str">
            <v>Contract</v>
          </cell>
        </row>
        <row r="4359">
          <cell r="W4359" t="str">
            <v>Autozentrum Holding AS</v>
          </cell>
          <cell r="X4359" t="str">
            <v>Account Name from Q1 ERM File</v>
          </cell>
          <cell r="Z4359" t="str">
            <v>CONSUMER DURABLES RETL/WHSL</v>
          </cell>
          <cell r="AB4359" t="str">
            <v>HOGS1011</v>
          </cell>
          <cell r="AD4359">
            <v>302629</v>
          </cell>
          <cell r="AE4359" t="str">
            <v>Commercial</v>
          </cell>
        </row>
        <row r="4360">
          <cell r="W4360" t="str">
            <v>Bankveien 10 Eiendomsselskap AS</v>
          </cell>
          <cell r="X4360" t="str">
            <v>Account Name from Q1 ERM File</v>
          </cell>
          <cell r="Z4360" t="str">
            <v>CONSUMER SERVICES</v>
          </cell>
          <cell r="AB4360" t="str">
            <v>HOGS1014</v>
          </cell>
          <cell r="AD4360">
            <v>302632</v>
          </cell>
          <cell r="AE4360" t="str">
            <v>Contract</v>
          </cell>
        </row>
        <row r="4361">
          <cell r="W4361" t="str">
            <v>Bergquist Maskin og Transport AS</v>
          </cell>
          <cell r="X4361" t="str">
            <v>Account Name from Q1 ERM File</v>
          </cell>
          <cell r="Z4361" t="str">
            <v>CONSTRUCTION</v>
          </cell>
          <cell r="AB4361" t="str">
            <v>HOGS1018</v>
          </cell>
          <cell r="AD4361">
            <v>302636</v>
          </cell>
          <cell r="AE4361" t="str">
            <v>Contract</v>
          </cell>
        </row>
        <row r="4362">
          <cell r="W4362" t="str">
            <v>Bråtejordet Tomteselskap AS</v>
          </cell>
          <cell r="X4362" t="str">
            <v>Account Name from Q1 ERM File</v>
          </cell>
          <cell r="Z4362" t="str">
            <v>CONSTRUCTION</v>
          </cell>
          <cell r="AB4362" t="str">
            <v>HOGS1025</v>
          </cell>
          <cell r="AD4362">
            <v>302643</v>
          </cell>
          <cell r="AE4362" t="str">
            <v>Contract</v>
          </cell>
        </row>
        <row r="4363">
          <cell r="W4363" t="str">
            <v>Bromstad Allé AS</v>
          </cell>
          <cell r="X4363" t="str">
            <v>Account Name from Q1 ERM File</v>
          </cell>
          <cell r="Z4363" t="str">
            <v>CONSTRUCTION</v>
          </cell>
          <cell r="AB4363" t="str">
            <v>HOGS1026</v>
          </cell>
          <cell r="AD4363">
            <v>302644</v>
          </cell>
          <cell r="AE4363" t="str">
            <v>Contract</v>
          </cell>
        </row>
        <row r="4364">
          <cell r="W4364" t="str">
            <v>Camana AS</v>
          </cell>
          <cell r="X4364" t="str">
            <v>Account Name from Q1 ERM File</v>
          </cell>
          <cell r="Z4364" t="str">
            <v>REAL ESTATE</v>
          </cell>
          <cell r="AB4364" t="str">
            <v>HOGS1028</v>
          </cell>
          <cell r="AD4364">
            <v>302646</v>
          </cell>
          <cell r="AE4364" t="str">
            <v>Contract</v>
          </cell>
        </row>
        <row r="4365">
          <cell r="W4365" t="str">
            <v>Coast Center Base AS</v>
          </cell>
          <cell r="X4365" t="str">
            <v>Account Name from Q1 ERM File</v>
          </cell>
          <cell r="Z4365" t="str">
            <v>TRANSPORTATION</v>
          </cell>
          <cell r="AB4365" t="str">
            <v>HOGS1165</v>
          </cell>
          <cell r="AD4365">
            <v>302783</v>
          </cell>
          <cell r="AE4365" t="str">
            <v>Contract</v>
          </cell>
        </row>
        <row r="4366">
          <cell r="W4366" t="str">
            <v>Collicare Logistics AS</v>
          </cell>
          <cell r="X4366" t="str">
            <v>Account Name from Q1 ERM File</v>
          </cell>
          <cell r="Z4366" t="str">
            <v>TRANSPORTATION</v>
          </cell>
          <cell r="AB4366" t="str">
            <v>HOGS1166</v>
          </cell>
          <cell r="AD4366">
            <v>302784</v>
          </cell>
          <cell r="AE4366" t="str">
            <v>Commercial</v>
          </cell>
        </row>
        <row r="4367">
          <cell r="W4367" t="str">
            <v>Conceptor Bolig AS</v>
          </cell>
          <cell r="X4367" t="str">
            <v>Account Name from Q1 ERM File</v>
          </cell>
          <cell r="Z4367" t="str">
            <v>CONSTRUCTION</v>
          </cell>
          <cell r="AB4367" t="str">
            <v>HOGS1167</v>
          </cell>
          <cell r="AD4367">
            <v>302785</v>
          </cell>
          <cell r="AE4367" t="str">
            <v>Contract</v>
          </cell>
        </row>
        <row r="4368">
          <cell r="W4368" t="str">
            <v>Dybdahls Veg 3-5 AS</v>
          </cell>
          <cell r="X4368" t="str">
            <v>Account Name from Q1 ERM File</v>
          </cell>
          <cell r="Z4368" t="str">
            <v>CONSTRUCTION</v>
          </cell>
          <cell r="AB4368" t="str">
            <v>HOGS1034</v>
          </cell>
          <cell r="AD4368">
            <v>302652</v>
          </cell>
          <cell r="AE4368" t="str">
            <v>Contract</v>
          </cell>
        </row>
        <row r="4369">
          <cell r="W4369" t="str">
            <v>Eiendomsgruppen AS</v>
          </cell>
          <cell r="X4369" t="str">
            <v>Account Name from Q1 ERM File</v>
          </cell>
          <cell r="Z4369" t="str">
            <v>CONSTRUCTION</v>
          </cell>
          <cell r="AB4369" t="str">
            <v>HOGS1037</v>
          </cell>
          <cell r="AD4369">
            <v>302655</v>
          </cell>
          <cell r="AE4369" t="str">
            <v>Contract</v>
          </cell>
        </row>
        <row r="4370">
          <cell r="W4370" t="str">
            <v>Elvebredden Park AS</v>
          </cell>
          <cell r="X4370" t="str">
            <v>Account Name from Q1 ERM File</v>
          </cell>
          <cell r="Z4370" t="str">
            <v>CONSTRUCTION</v>
          </cell>
          <cell r="AB4370" t="str">
            <v>HOGS1042</v>
          </cell>
          <cell r="AD4370">
            <v>302660</v>
          </cell>
          <cell r="AE4370" t="str">
            <v>Contract</v>
          </cell>
        </row>
        <row r="4371">
          <cell r="W4371" t="str">
            <v>Enwa AS</v>
          </cell>
          <cell r="X4371" t="str">
            <v>Account Name from Q1 ERM File</v>
          </cell>
          <cell r="Z4371" t="str">
            <v>CONSTRUCTION</v>
          </cell>
          <cell r="AB4371" t="str">
            <v>HOGS1044</v>
          </cell>
          <cell r="AD4371">
            <v>302662</v>
          </cell>
          <cell r="AE4371" t="str">
            <v>Contract</v>
          </cell>
        </row>
        <row r="4372">
          <cell r="W4372" t="str">
            <v>Ferda Mysen AS</v>
          </cell>
          <cell r="X4372" t="str">
            <v>Account Name from Q1 ERM File</v>
          </cell>
          <cell r="Z4372" t="str">
            <v/>
          </cell>
          <cell r="AB4372" t="str">
            <v>HOGS1046</v>
          </cell>
          <cell r="AD4372">
            <v>302664</v>
          </cell>
          <cell r="AE4372" t="str">
            <v>Contract</v>
          </cell>
        </row>
        <row r="4373">
          <cell r="W4373" t="str">
            <v>Foodtech Gruppen AS</v>
          </cell>
          <cell r="X4373" t="str">
            <v>Account Name from Q1 ERM File</v>
          </cell>
          <cell r="Z4373" t="str">
            <v>BUSINESS PRODUCTS WHSL</v>
          </cell>
          <cell r="AB4373" t="str">
            <v>HOGS1048</v>
          </cell>
          <cell r="AD4373">
            <v>302666</v>
          </cell>
          <cell r="AE4373" t="str">
            <v>Contract</v>
          </cell>
        </row>
        <row r="4374">
          <cell r="W4374" t="str">
            <v>Fredensborg Bolig AS</v>
          </cell>
          <cell r="X4374" t="str">
            <v>Account Name from Q1 ERM File</v>
          </cell>
          <cell r="Z4374" t="str">
            <v>CONSTRUCTION</v>
          </cell>
          <cell r="AB4374" t="str">
            <v>HOGS1170</v>
          </cell>
          <cell r="AD4374">
            <v>302788</v>
          </cell>
          <cell r="AE4374" t="str">
            <v>Contract</v>
          </cell>
        </row>
        <row r="4375">
          <cell r="W4375" t="str">
            <v>Fredensborg Fritid AS</v>
          </cell>
          <cell r="X4375" t="str">
            <v>Account Name from Q1 ERM File</v>
          </cell>
          <cell r="Z4375" t="str">
            <v>CONSTRUCTION</v>
          </cell>
          <cell r="AB4375" t="str">
            <v>HOGS1171</v>
          </cell>
          <cell r="AD4375">
            <v>302789</v>
          </cell>
          <cell r="AE4375" t="str">
            <v>Contract</v>
          </cell>
        </row>
        <row r="4376">
          <cell r="W4376" t="str">
            <v>Freyja Oslo AS</v>
          </cell>
          <cell r="X4376" t="str">
            <v>Account Name from Q1 ERM File</v>
          </cell>
          <cell r="Z4376" t="str">
            <v>FOOD &amp; BEVERAGE RETL/WHSL</v>
          </cell>
          <cell r="AB4376" t="str">
            <v>HOGS1050</v>
          </cell>
          <cell r="AD4376">
            <v>302668</v>
          </cell>
          <cell r="AE4376" t="str">
            <v>Commercial</v>
          </cell>
        </row>
        <row r="4377">
          <cell r="W4377" t="str">
            <v>FuglesangDahl AS</v>
          </cell>
          <cell r="X4377" t="str">
            <v>Account Name from Q1 ERM File</v>
          </cell>
          <cell r="Z4377" t="str">
            <v>CONSTRUCTION</v>
          </cell>
          <cell r="AB4377" t="str">
            <v>HOGS1052</v>
          </cell>
          <cell r="AD4377">
            <v>302670</v>
          </cell>
          <cell r="AE4377" t="str">
            <v>Contract</v>
          </cell>
        </row>
        <row r="4378">
          <cell r="W4378" t="str">
            <v>Gartnerløkken Eiendom AS</v>
          </cell>
          <cell r="X4378" t="str">
            <v>Account Name from Q1 ERM File</v>
          </cell>
          <cell r="Z4378" t="str">
            <v>CONSTRUCTION</v>
          </cell>
          <cell r="AB4378" t="str">
            <v>HOGS1055</v>
          </cell>
          <cell r="AD4378">
            <v>302673</v>
          </cell>
          <cell r="AE4378" t="str">
            <v>Contract</v>
          </cell>
        </row>
        <row r="4379">
          <cell r="W4379" t="str">
            <v>Gefion Group A/S</v>
          </cell>
          <cell r="X4379" t="str">
            <v>Account Name from Q1 ERM File</v>
          </cell>
          <cell r="Z4379" t="str">
            <v/>
          </cell>
          <cell r="AB4379" t="str">
            <v>HOGS1057</v>
          </cell>
          <cell r="AD4379">
            <v>302675</v>
          </cell>
          <cell r="AE4379" t="str">
            <v>Contract</v>
          </cell>
        </row>
        <row r="4380">
          <cell r="W4380" t="str">
            <v>Hallmaker-Gruppen AS</v>
          </cell>
          <cell r="X4380" t="str">
            <v>Account Name from Q1 ERM File</v>
          </cell>
          <cell r="Z4380" t="str">
            <v/>
          </cell>
          <cell r="AB4380" t="str">
            <v>HOGS1061</v>
          </cell>
          <cell r="AD4380">
            <v>302679</v>
          </cell>
          <cell r="AE4380" t="str">
            <v>Contract</v>
          </cell>
        </row>
        <row r="4381">
          <cell r="W4381" t="str">
            <v>Håndverkskompaniet AS</v>
          </cell>
          <cell r="X4381" t="str">
            <v>Account Name from Q1 ERM File</v>
          </cell>
          <cell r="Z4381" t="str">
            <v>CONSTRUCTION</v>
          </cell>
          <cell r="AB4381" t="str">
            <v>HOGS1172</v>
          </cell>
          <cell r="AD4381">
            <v>302790</v>
          </cell>
          <cell r="AE4381" t="str">
            <v>Contract</v>
          </cell>
        </row>
        <row r="4382">
          <cell r="W4382" t="str">
            <v>Heimdal Sentrum AS</v>
          </cell>
          <cell r="X4382" t="str">
            <v>Account Name from Q1 ERM File</v>
          </cell>
          <cell r="Z4382" t="str">
            <v>BUSINESS SERVICES</v>
          </cell>
          <cell r="AB4382" t="str">
            <v>HOGS1064</v>
          </cell>
          <cell r="AD4382">
            <v>302682</v>
          </cell>
          <cell r="AE4382" t="str">
            <v>Contract</v>
          </cell>
        </row>
        <row r="4383">
          <cell r="W4383" t="str">
            <v>HF Anlegg og Skog AS</v>
          </cell>
          <cell r="X4383" t="str">
            <v>Account Name from Q1 ERM File</v>
          </cell>
          <cell r="Z4383" t="str">
            <v>CONSTRUCTION</v>
          </cell>
          <cell r="AB4383" t="str">
            <v>HOGS1067</v>
          </cell>
          <cell r="AD4383">
            <v>302685</v>
          </cell>
          <cell r="AE4383" t="str">
            <v>Contract</v>
          </cell>
        </row>
        <row r="4384">
          <cell r="W4384" t="str">
            <v>Ineo Eiendom AS</v>
          </cell>
          <cell r="X4384" t="str">
            <v>Account Name from Q1 ERM File</v>
          </cell>
          <cell r="Z4384" t="str">
            <v>CONSTRUCTION</v>
          </cell>
          <cell r="AB4384" t="str">
            <v>HOGS1072</v>
          </cell>
          <cell r="AD4384">
            <v>302690</v>
          </cell>
          <cell r="AE4384" t="str">
            <v>Contract</v>
          </cell>
        </row>
        <row r="4385">
          <cell r="W4385" t="str">
            <v>Infinitum AS</v>
          </cell>
          <cell r="X4385" t="str">
            <v>Account Name from Q1 ERM File</v>
          </cell>
          <cell r="Z4385" t="str">
            <v/>
          </cell>
          <cell r="AB4385" t="str">
            <v>HOGS1073</v>
          </cell>
          <cell r="AD4385">
            <v>302691</v>
          </cell>
          <cell r="AE4385" t="str">
            <v>Contract</v>
          </cell>
        </row>
        <row r="4386">
          <cell r="W4386" t="str">
            <v>Kraftmontasje AS</v>
          </cell>
          <cell r="X4386" t="str">
            <v>Account Name from Q1 ERM File</v>
          </cell>
          <cell r="Z4386" t="str">
            <v>CONSTRUCTION</v>
          </cell>
          <cell r="AB4386" t="str">
            <v>HOGS1083</v>
          </cell>
          <cell r="AD4386">
            <v>302701</v>
          </cell>
          <cell r="AE4386" t="str">
            <v>Contract</v>
          </cell>
        </row>
        <row r="4387">
          <cell r="W4387" t="str">
            <v>Løvenskiold-vækerø AS</v>
          </cell>
          <cell r="X4387" t="str">
            <v>Account Name from Q1 ERM File</v>
          </cell>
          <cell r="Z4387" t="str">
            <v>LUMBER &amp; FORESTRY</v>
          </cell>
          <cell r="AB4387" t="str">
            <v>HOGS1088</v>
          </cell>
          <cell r="AD4387">
            <v>302706</v>
          </cell>
          <cell r="AE4387" t="str">
            <v>Commercial</v>
          </cell>
        </row>
        <row r="4388">
          <cell r="W4388" t="str">
            <v>Luft av R21 AS</v>
          </cell>
          <cell r="X4388" t="str">
            <v>Account Name from Q1 ERM File</v>
          </cell>
          <cell r="Z4388" t="str">
            <v>CONSTRUCTION</v>
          </cell>
          <cell r="AB4388" t="str">
            <v>HOGS1179</v>
          </cell>
          <cell r="AD4388">
            <v>302797</v>
          </cell>
          <cell r="AE4388" t="str">
            <v>Contract</v>
          </cell>
        </row>
        <row r="4389">
          <cell r="W4389" t="str">
            <v>Malorama Holding AS</v>
          </cell>
          <cell r="X4389" t="str">
            <v>Account Name from Q1 ERM File</v>
          </cell>
          <cell r="Z4389" t="str">
            <v>CONSUMER DURABLES RETL/WHSL</v>
          </cell>
          <cell r="AB4389" t="str">
            <v>HOGS1091</v>
          </cell>
          <cell r="AD4389">
            <v>302709</v>
          </cell>
          <cell r="AE4389" t="str">
            <v>Commercial</v>
          </cell>
        </row>
        <row r="4390">
          <cell r="W4390" t="str">
            <v>Malthus Uniteam AS</v>
          </cell>
          <cell r="X4390" t="str">
            <v>Account Name from Q1 ERM File</v>
          </cell>
          <cell r="Z4390" t="str">
            <v>CONSTRUCTION</v>
          </cell>
          <cell r="AB4390" t="str">
            <v>HOGS1092</v>
          </cell>
          <cell r="AD4390">
            <v>302710</v>
          </cell>
          <cell r="AE4390" t="str">
            <v>Contract</v>
          </cell>
        </row>
        <row r="4391">
          <cell r="W4391" t="str">
            <v>Melin Medical AS</v>
          </cell>
          <cell r="X4391" t="str">
            <v>Account Name from Q1 ERM File</v>
          </cell>
          <cell r="Z4391" t="str">
            <v/>
          </cell>
          <cell r="AB4391" t="str">
            <v>HOGS1094</v>
          </cell>
          <cell r="AD4391">
            <v>302712</v>
          </cell>
          <cell r="AE4391" t="str">
            <v>Commercial</v>
          </cell>
        </row>
        <row r="4392">
          <cell r="W4392" t="str">
            <v>Nse Gruppen AS</v>
          </cell>
          <cell r="X4392" t="str">
            <v>Account Name from Q1 ERM File</v>
          </cell>
          <cell r="Z4392" t="str">
            <v>CONSTRUCTION</v>
          </cell>
          <cell r="AB4392" t="str">
            <v>HOGS1102</v>
          </cell>
          <cell r="AD4392">
            <v>302720</v>
          </cell>
          <cell r="AE4392" t="str">
            <v>Commercial</v>
          </cell>
        </row>
        <row r="4393">
          <cell r="W4393" t="str">
            <v>Oliva Holding AS</v>
          </cell>
          <cell r="X4393" t="str">
            <v>Account Name from Q1 ERM File</v>
          </cell>
          <cell r="Z4393" t="str">
            <v/>
          </cell>
          <cell r="AB4393" t="str">
            <v>HOGS1104</v>
          </cell>
          <cell r="AD4393">
            <v>302722</v>
          </cell>
          <cell r="AE4393" t="str">
            <v>Commercial</v>
          </cell>
        </row>
        <row r="4394">
          <cell r="W4394" t="str">
            <v>Oma Båtbyggeri AS</v>
          </cell>
          <cell r="X4394" t="str">
            <v>Account Name from Q1 ERM File</v>
          </cell>
          <cell r="Z4394" t="str">
            <v/>
          </cell>
          <cell r="AB4394" t="str">
            <v>HOGS1105</v>
          </cell>
          <cell r="AD4394">
            <v>302723</v>
          </cell>
          <cell r="AE4394" t="str">
            <v>Contract</v>
          </cell>
        </row>
        <row r="4395">
          <cell r="W4395" t="str">
            <v>PK Entreprenør AS</v>
          </cell>
          <cell r="X4395" t="str">
            <v>Account Name from Q1 ERM File</v>
          </cell>
          <cell r="Z4395" t="str">
            <v>CONSTRUCTION</v>
          </cell>
          <cell r="AB4395" t="str">
            <v>HOGS1108</v>
          </cell>
          <cell r="AD4395">
            <v>302726</v>
          </cell>
          <cell r="AE4395" t="str">
            <v>Contract</v>
          </cell>
        </row>
        <row r="4396">
          <cell r="W4396" t="str">
            <v>Risa AS</v>
          </cell>
          <cell r="X4396" t="str">
            <v>Account Name from Q1 ERM File</v>
          </cell>
          <cell r="Z4396" t="str">
            <v>CONSTRUCTION</v>
          </cell>
          <cell r="AB4396" t="str">
            <v>HOGS1111</v>
          </cell>
          <cell r="AD4396">
            <v>302729</v>
          </cell>
          <cell r="AE4396" t="str">
            <v>Contract</v>
          </cell>
        </row>
        <row r="4397">
          <cell r="W4397" t="str">
            <v>Seltor AS</v>
          </cell>
          <cell r="X4397" t="str">
            <v>Account Name from Q1 ERM File</v>
          </cell>
          <cell r="Z4397" t="str">
            <v>CONSTRUCTION</v>
          </cell>
          <cell r="AB4397" t="str">
            <v>HOGS1117</v>
          </cell>
          <cell r="AD4397">
            <v>302735</v>
          </cell>
          <cell r="AE4397" t="str">
            <v>Contract</v>
          </cell>
        </row>
        <row r="4398">
          <cell r="W4398" t="str">
            <v>Seltor Gruppen AS</v>
          </cell>
          <cell r="X4398" t="str">
            <v>Account Name from Q1 ERM File</v>
          </cell>
          <cell r="Z4398" t="str">
            <v>CONSTRUCTION</v>
          </cell>
          <cell r="AB4398" t="str">
            <v>HOGS1118</v>
          </cell>
          <cell r="AD4398">
            <v>302736</v>
          </cell>
          <cell r="AE4398" t="str">
            <v>Contract</v>
          </cell>
        </row>
        <row r="4399">
          <cell r="W4399" t="str">
            <v>SOLON BOLIG AS</v>
          </cell>
          <cell r="X4399" t="str">
            <v>Account Name from Q1 ERM File</v>
          </cell>
          <cell r="Z4399" t="str">
            <v>CONSTRUCTION</v>
          </cell>
          <cell r="AB4399" t="str">
            <v>HOGS1188</v>
          </cell>
          <cell r="AD4399">
            <v>302806</v>
          </cell>
          <cell r="AE4399" t="str">
            <v>Contract</v>
          </cell>
        </row>
        <row r="4400">
          <cell r="W4400" t="str">
            <v>Stø Entreprenør AS</v>
          </cell>
          <cell r="X4400" t="str">
            <v>Account Name from Q1 ERM File</v>
          </cell>
          <cell r="Z4400" t="str">
            <v>CONSTRUCTION</v>
          </cell>
          <cell r="AB4400" t="str">
            <v>HOGS1190</v>
          </cell>
          <cell r="AD4400">
            <v>302808</v>
          </cell>
          <cell r="AE4400" t="str">
            <v>Contract</v>
          </cell>
        </row>
        <row r="4401">
          <cell r="W4401" t="str">
            <v>Ticon Eiendom AS</v>
          </cell>
          <cell r="X4401" t="str">
            <v>Account Name from Q1 ERM File</v>
          </cell>
          <cell r="Z4401" t="str">
            <v>CONSTRUCTION</v>
          </cell>
          <cell r="AB4401" t="str">
            <v>HOGS1192</v>
          </cell>
          <cell r="AD4401">
            <v>302810</v>
          </cell>
          <cell r="AE4401" t="str">
            <v>Contract</v>
          </cell>
        </row>
        <row r="4402">
          <cell r="W4402" t="str">
            <v>Tronrud Eiendom AS</v>
          </cell>
          <cell r="X4402" t="str">
            <v>Account Name from Q1 ERM File</v>
          </cell>
          <cell r="Z4402" t="str">
            <v>CONSTRUCTION</v>
          </cell>
          <cell r="AB4402" t="str">
            <v>HOGS1137</v>
          </cell>
          <cell r="AD4402">
            <v>302755</v>
          </cell>
          <cell r="AE4402" t="str">
            <v>Contract</v>
          </cell>
        </row>
        <row r="4403">
          <cell r="W4403" t="str">
            <v>Urbanium Gruppen AS</v>
          </cell>
          <cell r="X4403" t="str">
            <v>Account Name from Q1 ERM File</v>
          </cell>
          <cell r="Z4403" t="str">
            <v>CONSTRUCTION</v>
          </cell>
          <cell r="AB4403" t="str">
            <v>HOGS1140</v>
          </cell>
          <cell r="AD4403">
            <v>302758</v>
          </cell>
          <cell r="AE4403" t="str">
            <v>Contract</v>
          </cell>
        </row>
        <row r="4404">
          <cell r="W4404" t="str">
            <v>Være Østre Utbyggingsselskap AS</v>
          </cell>
          <cell r="X4404" t="str">
            <v>Account Name from Q1 ERM File</v>
          </cell>
          <cell r="Z4404" t="str">
            <v>CONSTRUCTION</v>
          </cell>
          <cell r="AB4404" t="str">
            <v>HOGS1142</v>
          </cell>
          <cell r="AD4404">
            <v>302760</v>
          </cell>
          <cell r="AE4404" t="str">
            <v>Contract</v>
          </cell>
        </row>
        <row r="4405">
          <cell r="W4405" t="str">
            <v>Vestaksen Eiendom AS</v>
          </cell>
          <cell r="X4405" t="str">
            <v>Account Name from Q1 ERM File</v>
          </cell>
          <cell r="Z4405" t="str">
            <v>REAL ESTATE</v>
          </cell>
          <cell r="AB4405" t="str">
            <v>HOGS1145</v>
          </cell>
          <cell r="AD4405">
            <v>302763</v>
          </cell>
          <cell r="AE4405" t="str">
            <v>Contract</v>
          </cell>
        </row>
        <row r="4406">
          <cell r="W4406" t="str">
            <v>Weenbo AS</v>
          </cell>
          <cell r="X4406" t="str">
            <v>Account Name from Q1 ERM File</v>
          </cell>
          <cell r="Z4406" t="str">
            <v>CONSTRUCTION</v>
          </cell>
          <cell r="AB4406" t="str">
            <v>HOGS1148</v>
          </cell>
          <cell r="AD4406">
            <v>302766</v>
          </cell>
          <cell r="AE4406" t="str">
            <v>Contract</v>
          </cell>
        </row>
        <row r="4407">
          <cell r="V4407">
            <v>211326</v>
          </cell>
          <cell r="W4407" t="str">
            <v>ARA Group</v>
          </cell>
          <cell r="X4407" t="str">
            <v>Account Name from Q1 ERM File</v>
          </cell>
          <cell r="Z4407" t="str">
            <v>BUSINESS SERVICES</v>
          </cell>
          <cell r="AB4407" t="str">
            <v>APAC1000</v>
          </cell>
          <cell r="AD4407">
            <v>301032</v>
          </cell>
          <cell r="AE4407" t="str">
            <v>Contract</v>
          </cell>
        </row>
        <row r="4408">
          <cell r="V4408" t="str">
            <v>211418</v>
          </cell>
          <cell r="W4408" t="str">
            <v>Big Ben Holdings Pty Limited</v>
          </cell>
          <cell r="X4408" t="str">
            <v>Account Name from Q1 ERM File</v>
          </cell>
          <cell r="Z4408" t="str">
            <v>MINING</v>
          </cell>
          <cell r="AB4408" t="str">
            <v>APAC1003</v>
          </cell>
          <cell r="AD4408">
            <v>300523</v>
          </cell>
          <cell r="AE4408" t="str">
            <v>Contract</v>
          </cell>
        </row>
        <row r="4409">
          <cell r="V4409">
            <v>211597</v>
          </cell>
          <cell r="W4409" t="str">
            <v>DRA Global Limited</v>
          </cell>
          <cell r="X4409" t="str">
            <v>Account Name from Q1 ERM File</v>
          </cell>
          <cell r="Z4409" t="str">
            <v>CONSTRUCTION</v>
          </cell>
          <cell r="AB4409" t="str">
            <v>APAC1009</v>
          </cell>
          <cell r="AD4409">
            <v>301158</v>
          </cell>
          <cell r="AE4409" t="str">
            <v>Contract</v>
          </cell>
        </row>
        <row r="4410">
          <cell r="W4410" t="str">
            <v>Hyundai Engineering Co., Ltd</v>
          </cell>
          <cell r="X4410" t="str">
            <v>Account Name from Q1 ERM File</v>
          </cell>
          <cell r="Z4410" t="str">
            <v>CONSTRUCTION</v>
          </cell>
          <cell r="AB4410" t="str">
            <v>APAC1013</v>
          </cell>
          <cell r="AD4410">
            <v>302912</v>
          </cell>
          <cell r="AE4410" t="str">
            <v>Contract</v>
          </cell>
        </row>
        <row r="4411">
          <cell r="W4411" t="str">
            <v>Multiplex Global Limited</v>
          </cell>
          <cell r="X4411" t="str">
            <v>Account Name from Q1 ERM File</v>
          </cell>
          <cell r="Z4411" t="str">
            <v>REAL ESTATE</v>
          </cell>
          <cell r="AB4411" t="str">
            <v>APAC1021</v>
          </cell>
          <cell r="AD4411">
            <v>302917</v>
          </cell>
          <cell r="AE4411" t="str">
            <v>Contract</v>
          </cell>
        </row>
        <row r="4412">
          <cell r="V4412">
            <v>212009</v>
          </cell>
          <cell r="W4412" t="str">
            <v xml:space="preserve">Richard Crookes </v>
          </cell>
          <cell r="X4412" t="str">
            <v>Account Name from Q1 ERM File</v>
          </cell>
          <cell r="Z4412" t="str">
            <v>CONSTRUCTION</v>
          </cell>
          <cell r="AB4412" t="str">
            <v>APAC1025</v>
          </cell>
          <cell r="AD4412">
            <v>300497</v>
          </cell>
          <cell r="AE4412" t="str">
            <v>Contract</v>
          </cell>
        </row>
        <row r="4413">
          <cell r="W4413" t="str">
            <v>RUC Cementation Mining Contractors Pty Ltd</v>
          </cell>
          <cell r="X4413" t="str">
            <v>Account Name from Q1 ERM File</v>
          </cell>
          <cell r="Z4413" t="str">
            <v>MINING</v>
          </cell>
          <cell r="AB4413" t="str">
            <v>APAC1026</v>
          </cell>
          <cell r="AD4413">
            <v>301162</v>
          </cell>
          <cell r="AE4413" t="str">
            <v>Contract</v>
          </cell>
        </row>
        <row r="4414">
          <cell r="W4414" t="str">
            <v xml:space="preserve">St Hilliers </v>
          </cell>
          <cell r="X4414" t="str">
            <v>Account Name from Q1 ERM File</v>
          </cell>
          <cell r="Z4414" t="str">
            <v>CONSTRUCTION</v>
          </cell>
          <cell r="AB4414" t="str">
            <v>APAC1029</v>
          </cell>
          <cell r="AD4414">
            <v>300530</v>
          </cell>
          <cell r="AE4414" t="str">
            <v>Contract</v>
          </cell>
        </row>
        <row r="4415">
          <cell r="W4415" t="str">
            <v>Ventia Pty Limited</v>
          </cell>
          <cell r="X4415" t="str">
            <v>Account Name from Q1 ERM File</v>
          </cell>
          <cell r="Z4415" t="str">
            <v>BUSINESS SERVICES</v>
          </cell>
          <cell r="AB4415" t="str">
            <v>APAC1030</v>
          </cell>
          <cell r="AD4415">
            <v>301267</v>
          </cell>
          <cell r="AE4415" t="str">
            <v>Contract</v>
          </cell>
        </row>
        <row r="4416">
          <cell r="W4416" t="str">
            <v>Hyundai Engineering Co., Ltd</v>
          </cell>
          <cell r="X4416" t="str">
            <v>Account Name from Q1 ERM File</v>
          </cell>
          <cell r="Z4416" t="str">
            <v>CONSTRUCTION</v>
          </cell>
          <cell r="AB4416" t="str">
            <v>APAC1035</v>
          </cell>
          <cell r="AD4416">
            <v>302912</v>
          </cell>
          <cell r="AE4416" t="str">
            <v>Contract</v>
          </cell>
        </row>
        <row r="4417">
          <cell r="W4417" t="str">
            <v>AeC</v>
          </cell>
          <cell r="X4417" t="str">
            <v>Account Name from Q1 ERM File</v>
          </cell>
          <cell r="Z4417" t="str">
            <v>BUSINESS SERVICES</v>
          </cell>
          <cell r="AB4417" t="str">
            <v>BRZ1165</v>
          </cell>
          <cell r="AD4417">
            <v>301558</v>
          </cell>
          <cell r="AE4417" t="str">
            <v>Commercial</v>
          </cell>
        </row>
        <row r="4418">
          <cell r="V4418">
            <v>202295</v>
          </cell>
          <cell r="W4418" t="str">
            <v>Associação Escola Superior</v>
          </cell>
          <cell r="X4418" t="str">
            <v>Account Name from Q1 ERM File</v>
          </cell>
          <cell r="Z4418" t="str">
            <v>UNASSIGNED</v>
          </cell>
          <cell r="AB4418" t="str">
            <v>BRZ1173</v>
          </cell>
          <cell r="AD4418">
            <v>302445</v>
          </cell>
          <cell r="AE4418" t="str">
            <v>Commercial</v>
          </cell>
        </row>
        <row r="4419">
          <cell r="W4419" t="str">
            <v>Controlpav Participacao</v>
          </cell>
          <cell r="X4419" t="str">
            <v>Account Name from Q1 ERM File</v>
          </cell>
          <cell r="Z4419" t="str">
            <v>CONSTRUCTION</v>
          </cell>
          <cell r="AB4419" t="str">
            <v>BRZ1187</v>
          </cell>
          <cell r="AD4419">
            <v>300025</v>
          </cell>
          <cell r="AE4419" t="str">
            <v>Commercial</v>
          </cell>
        </row>
        <row r="4420">
          <cell r="W4420" t="str">
            <v>Dallas Rent a Car Ltda</v>
          </cell>
          <cell r="X4420" t="str">
            <v>Account Name from Q1 ERM File</v>
          </cell>
          <cell r="Z4420" t="str">
            <v>LESSORS</v>
          </cell>
          <cell r="AB4420" t="str">
            <v>BRZ1137</v>
          </cell>
          <cell r="AD4420">
            <v>301256</v>
          </cell>
          <cell r="AE4420" t="str">
            <v>Commercial</v>
          </cell>
        </row>
        <row r="4421">
          <cell r="W4421" t="str">
            <v>Manaus Ambiental SA</v>
          </cell>
          <cell r="X4421" t="str">
            <v>Account Name from Q1 ERM File</v>
          </cell>
          <cell r="Z4421" t="str">
            <v>UTILITIES NEC</v>
          </cell>
          <cell r="AB4421" t="str">
            <v>BRZ1150</v>
          </cell>
          <cell r="AD4421">
            <v>301392</v>
          </cell>
          <cell r="AE4421" t="str">
            <v>Commercial</v>
          </cell>
        </row>
        <row r="4422">
          <cell r="W4422" t="str">
            <v>2M SRL</v>
          </cell>
          <cell r="X4422" t="str">
            <v>Account Name from Q1 ERM File</v>
          </cell>
          <cell r="Z4422" t="str">
            <v>UTILITIES NEC</v>
          </cell>
          <cell r="AB4422" t="str">
            <v>ITL1060</v>
          </cell>
          <cell r="AD4422">
            <v>301044</v>
          </cell>
          <cell r="AE4422" t="str">
            <v>Commercial</v>
          </cell>
        </row>
        <row r="4423">
          <cell r="V4423">
            <v>284356</v>
          </cell>
          <cell r="W4423" t="str">
            <v>A.S.A.C.</v>
          </cell>
          <cell r="X4423" t="str">
            <v>Account Name from Q1 ERM File</v>
          </cell>
          <cell r="Z4423" t="str">
            <v>BUSINESS SERVICES</v>
          </cell>
          <cell r="AB4423" t="str">
            <v>ITL1414</v>
          </cell>
          <cell r="AD4423">
            <v>301563</v>
          </cell>
          <cell r="AE4423" t="str">
            <v>Commercial</v>
          </cell>
        </row>
        <row r="4424">
          <cell r="V4424">
            <v>287600</v>
          </cell>
          <cell r="W4424" t="str">
            <v>ABONECO RECYCLING SRL</v>
          </cell>
          <cell r="X4424" t="str">
            <v>Account Name from Q1 ERM File</v>
          </cell>
          <cell r="Z4424" t="str">
            <v>UTILITIES NEC</v>
          </cell>
          <cell r="AB4424" t="str">
            <v>ITL1598</v>
          </cell>
          <cell r="AD4424">
            <v>302814</v>
          </cell>
          <cell r="AE4424" t="str">
            <v>Commercial</v>
          </cell>
        </row>
        <row r="4425">
          <cell r="V4425">
            <v>203870</v>
          </cell>
          <cell r="W4425" t="str">
            <v>AGSM</v>
          </cell>
          <cell r="X4425" t="str">
            <v>Account Name from Q1 ERM File</v>
          </cell>
          <cell r="Z4425" t="str">
            <v>UTILITIES NEC</v>
          </cell>
          <cell r="AB4425" t="str">
            <v>ITL1109</v>
          </cell>
          <cell r="AD4425">
            <v>301108</v>
          </cell>
          <cell r="AE4425" t="str">
            <v>Contract</v>
          </cell>
        </row>
        <row r="4426">
          <cell r="W4426" t="str">
            <v>ALFA GOMMA</v>
          </cell>
          <cell r="X4426" t="str">
            <v>Account Name from Q1 ERM File</v>
          </cell>
          <cell r="Z4426" t="str">
            <v>BUSINESS PRODUCTS WHSL</v>
          </cell>
          <cell r="AB4426" t="str">
            <v>ITL1062</v>
          </cell>
          <cell r="AD4426">
            <v>301046</v>
          </cell>
          <cell r="AE4426" t="str">
            <v>Commercial</v>
          </cell>
        </row>
        <row r="4427">
          <cell r="V4427">
            <v>211301</v>
          </cell>
          <cell r="W4427" t="str">
            <v>ALFAREC SRL</v>
          </cell>
          <cell r="X4427" t="str">
            <v>Account Name from Q1 ERM File</v>
          </cell>
          <cell r="Z4427" t="str">
            <v>BUSINESS SERVICES</v>
          </cell>
          <cell r="AB4427" t="str">
            <v>ITL1000</v>
          </cell>
          <cell r="AD4427">
            <v>300964</v>
          </cell>
          <cell r="AE4427" t="str">
            <v>Commercial</v>
          </cell>
        </row>
        <row r="4428">
          <cell r="V4428">
            <v>211320</v>
          </cell>
          <cell r="W4428" t="str">
            <v>ANSALDO ENERGIA SPA</v>
          </cell>
          <cell r="X4428" t="str">
            <v>Account Name from Q1 ERM File</v>
          </cell>
          <cell r="Z4428" t="str">
            <v>BUSINESS SERVICES</v>
          </cell>
          <cell r="AB4428" t="str">
            <v>ITL1152</v>
          </cell>
          <cell r="AD4428">
            <v>301189</v>
          </cell>
          <cell r="AE4428" t="str">
            <v>Commercial</v>
          </cell>
        </row>
        <row r="4429">
          <cell r="W4429" t="str">
            <v>ARST S.P.A.</v>
          </cell>
          <cell r="X4429" t="str">
            <v>Account Name from Q1 ERM File</v>
          </cell>
          <cell r="Z4429" t="str">
            <v>BUSINESS SERVICES</v>
          </cell>
          <cell r="AB4429" t="str">
            <v>ITL1003</v>
          </cell>
          <cell r="AD4429">
            <v>300967</v>
          </cell>
          <cell r="AE4429" t="str">
            <v>Commercial</v>
          </cell>
        </row>
        <row r="4430">
          <cell r="W4430" t="str">
            <v>ASSOCIAZIONE FORTE DI BARD</v>
          </cell>
          <cell r="X4430" t="str">
            <v>Account Name from Q1 ERM File</v>
          </cell>
          <cell r="Z4430" t="str">
            <v/>
          </cell>
          <cell r="AB4430" t="str">
            <v>ITL1602</v>
          </cell>
          <cell r="AD4430">
            <v>302818</v>
          </cell>
          <cell r="AE4430" t="str">
            <v>Commercial</v>
          </cell>
        </row>
        <row r="4431">
          <cell r="W4431" t="str">
            <v>ATI WINE LOVE CON CAPOFILA CASA VINICOLA ZONIN SPA</v>
          </cell>
          <cell r="X4431" t="str">
            <v>Account Name from Q1 ERM File</v>
          </cell>
          <cell r="Z4431" t="str">
            <v>FOOD &amp; BEVERAGE</v>
          </cell>
          <cell r="AB4431" t="str">
            <v>ITL1510</v>
          </cell>
          <cell r="AD4431">
            <v>302467</v>
          </cell>
          <cell r="AE4431" t="str">
            <v>Contract</v>
          </cell>
        </row>
        <row r="4432">
          <cell r="W4432" t="str">
            <v>BARBARINI E FOGLIA SRL</v>
          </cell>
          <cell r="X4432" t="str">
            <v>Account Name from Q1 ERM File</v>
          </cell>
          <cell r="Z4432" t="str">
            <v/>
          </cell>
          <cell r="AB4432" t="str">
            <v>ITL1318</v>
          </cell>
          <cell r="AD4432">
            <v>301411</v>
          </cell>
          <cell r="AE4432" t="str">
            <v>Commercial</v>
          </cell>
        </row>
        <row r="4433">
          <cell r="W4433" t="str">
            <v>BERETTA ASSOCIATI</v>
          </cell>
          <cell r="X4433" t="str">
            <v>Account Name from Q1 ERM File</v>
          </cell>
          <cell r="Z4433" t="str">
            <v>BUSINESS SERVICES</v>
          </cell>
          <cell r="AB4433" t="str">
            <v>ITL1113</v>
          </cell>
          <cell r="AD4433">
            <v>301112</v>
          </cell>
          <cell r="AE4433" t="str">
            <v>Contract</v>
          </cell>
        </row>
        <row r="4434">
          <cell r="W4434" t="str">
            <v>BONFI SRL</v>
          </cell>
          <cell r="X4434" t="str">
            <v>Account Name from Q1 ERM File</v>
          </cell>
          <cell r="Z4434" t="str">
            <v>FOOD &amp; BEVERAGE</v>
          </cell>
          <cell r="AB4434" t="str">
            <v>ITL1320</v>
          </cell>
          <cell r="AD4434">
            <v>301413</v>
          </cell>
          <cell r="AE4434" t="str">
            <v>Commercial</v>
          </cell>
        </row>
        <row r="4435">
          <cell r="W4435" t="str">
            <v>BUSINESS INTEGRATION PARTNERS SPA</v>
          </cell>
          <cell r="X4435" t="str">
            <v>Account Name from Q1 ERM File</v>
          </cell>
          <cell r="Z4435" t="str">
            <v>BUSINESS SERVICES</v>
          </cell>
          <cell r="AB4435" t="str">
            <v>ITL1323</v>
          </cell>
          <cell r="AD4435">
            <v>301416</v>
          </cell>
          <cell r="AE4435" t="str">
            <v>Contract</v>
          </cell>
        </row>
        <row r="4436">
          <cell r="W4436" t="str">
            <v>C.E.B.A.T. COSTRUZIONI ELETTRICHE BASSA ALTA TENSIONE SRL</v>
          </cell>
          <cell r="X4436" t="str">
            <v>Account Name from Q1 ERM File</v>
          </cell>
          <cell r="Z4436" t="str">
            <v/>
          </cell>
          <cell r="AB4436" t="str">
            <v>ITL1607</v>
          </cell>
          <cell r="AD4436">
            <v>302823</v>
          </cell>
          <cell r="AE4436" t="str">
            <v>Contract</v>
          </cell>
        </row>
        <row r="4437">
          <cell r="V4437">
            <v>211432</v>
          </cell>
          <cell r="W4437" t="str">
            <v>CAMERA DI COMMERCIO ROMA</v>
          </cell>
          <cell r="X4437" t="str">
            <v>Account Name from Q1 ERM File</v>
          </cell>
          <cell r="Z4437" t="str">
            <v>BUSINESS SERVICES</v>
          </cell>
          <cell r="AB4437" t="str">
            <v>ITL1228</v>
          </cell>
          <cell r="AD4437">
            <v>301294</v>
          </cell>
          <cell r="AE4437" t="str">
            <v>Contract</v>
          </cell>
        </row>
        <row r="4438">
          <cell r="V4438">
            <v>211469</v>
          </cell>
          <cell r="W4438" t="str">
            <v>CARESTREAM HEALTH</v>
          </cell>
          <cell r="X4438" t="str">
            <v>Account Name from Q1 ERM File</v>
          </cell>
          <cell r="Z4438" t="str">
            <v>MEDICAL EQUIPMENT</v>
          </cell>
          <cell r="AB4438" t="str">
            <v>ITL1013</v>
          </cell>
          <cell r="AD4438">
            <v>176660</v>
          </cell>
          <cell r="AE4438" t="str">
            <v>Commercial</v>
          </cell>
        </row>
        <row r="4439">
          <cell r="W4439" t="str">
            <v>CARTUBI SRL</v>
          </cell>
          <cell r="X4439" t="str">
            <v>Account Name from Q1 ERM File</v>
          </cell>
          <cell r="Z4439" t="str">
            <v>TRANSPORTATION EQUIPMENT</v>
          </cell>
          <cell r="AB4439" t="str">
            <v>ITL1232</v>
          </cell>
          <cell r="AD4439">
            <v>301298</v>
          </cell>
          <cell r="AE4439" t="str">
            <v>Contract</v>
          </cell>
        </row>
        <row r="4440">
          <cell r="W4440" t="str">
            <v>CASEIFICIO COOPERATIVO PIRONDA SOCIETA' AGRICOLA COOP</v>
          </cell>
          <cell r="X4440" t="str">
            <v>Account Name from Q1 ERM File</v>
          </cell>
          <cell r="Z4440" t="str">
            <v>FOOD &amp; BEVERAGE</v>
          </cell>
          <cell r="AB4440" t="str">
            <v>ITL1066</v>
          </cell>
          <cell r="AD4440">
            <v>301050</v>
          </cell>
          <cell r="AE4440" t="str">
            <v>Commercial</v>
          </cell>
        </row>
        <row r="4441">
          <cell r="V4441">
            <v>211477</v>
          </cell>
          <cell r="W4441" t="str">
            <v>CASILLO PARTECIPAZIONI SRL</v>
          </cell>
          <cell r="X4441" t="str">
            <v>Account Name from Q1 ERM File</v>
          </cell>
          <cell r="Z4441" t="str">
            <v>AGRICULTURE</v>
          </cell>
          <cell r="AB4441" t="str">
            <v>ITL1326</v>
          </cell>
          <cell r="AD4441">
            <v>301419</v>
          </cell>
          <cell r="AE4441" t="str">
            <v>Commercial</v>
          </cell>
        </row>
        <row r="4442">
          <cell r="W4442" t="str">
            <v>Clarios</v>
          </cell>
          <cell r="X4442" t="str">
            <v>Account Name from Q1 ERM File</v>
          </cell>
          <cell r="Z4442" t="str">
            <v>BUSINESS PRODUCTS WHSL</v>
          </cell>
          <cell r="AB4442" t="str">
            <v>ITL1524</v>
          </cell>
          <cell r="AD4442">
            <v>207985</v>
          </cell>
          <cell r="AE4442" t="str">
            <v>Commercial</v>
          </cell>
        </row>
        <row r="4443">
          <cell r="V4443">
            <v>288833</v>
          </cell>
          <cell r="W4443" t="str">
            <v>COGEA CONSULENTI PER LA GESTIONE AZIENDALE SRL</v>
          </cell>
          <cell r="X4443" t="str">
            <v>Account Name from Q1 ERM File</v>
          </cell>
          <cell r="Z4443" t="str">
            <v>BUSINESS SERVICES</v>
          </cell>
          <cell r="AB4443" t="str">
            <v>ITL1616</v>
          </cell>
          <cell r="AD4443">
            <v>302832</v>
          </cell>
          <cell r="AE4443" t="str">
            <v>Contract</v>
          </cell>
        </row>
        <row r="4444">
          <cell r="W4444" t="str">
            <v>COGEIS S.P.A.</v>
          </cell>
          <cell r="X4444" t="str">
            <v>Account Name from Q1 ERM File</v>
          </cell>
          <cell r="Z4444" t="str">
            <v>CONSTRUCTION</v>
          </cell>
          <cell r="AB4444" t="str">
            <v>ITL1068</v>
          </cell>
          <cell r="AD4444">
            <v>301052</v>
          </cell>
          <cell r="AE4444" t="str">
            <v>Contract</v>
          </cell>
        </row>
        <row r="4445">
          <cell r="V4445">
            <v>211513</v>
          </cell>
          <cell r="W4445" t="str">
            <v>COL GIOVANNI PAOLO SPA</v>
          </cell>
          <cell r="X4445" t="str">
            <v>Account Name from Q1 ERM File</v>
          </cell>
          <cell r="Z4445" t="str">
            <v>CONSTRUCTION MATERIALS</v>
          </cell>
          <cell r="AB4445" t="str">
            <v>ITL1238</v>
          </cell>
          <cell r="AD4445">
            <v>301304</v>
          </cell>
          <cell r="AE4445" t="str">
            <v>Contract</v>
          </cell>
        </row>
        <row r="4446">
          <cell r="W4446" t="str">
            <v>CONAD CENTRO NORD SOCIETA' COOPERATIVA</v>
          </cell>
          <cell r="X4446" t="str">
            <v>Account Name from Q1 ERM File</v>
          </cell>
          <cell r="Z4446" t="str">
            <v>FOOD &amp; BEVERAGE</v>
          </cell>
          <cell r="AB4446" t="str">
            <v>ITL1333</v>
          </cell>
          <cell r="AD4446">
            <v>301425</v>
          </cell>
          <cell r="AE4446" t="str">
            <v>Commercial</v>
          </cell>
        </row>
        <row r="4447">
          <cell r="W4447" t="str">
            <v>CONSORZIO DELLE RESIDENZE REALI SABAUDE</v>
          </cell>
          <cell r="X4447" t="str">
            <v>Account Name from Q1 ERM File</v>
          </cell>
          <cell r="Z4447" t="str">
            <v>REAL ESTATE</v>
          </cell>
          <cell r="AB4447" t="str">
            <v>ITL1619</v>
          </cell>
          <cell r="AD4447">
            <v>302835</v>
          </cell>
          <cell r="AE4447" t="str">
            <v>Commercial</v>
          </cell>
        </row>
        <row r="4448">
          <cell r="V4448">
            <v>284595</v>
          </cell>
          <cell r="W4448" t="str">
            <v>CONSORZIO INTEGRA SOC COOP</v>
          </cell>
          <cell r="X4448" t="str">
            <v>Account Name from Q1 ERM File</v>
          </cell>
          <cell r="Z4448" t="str">
            <v>CONSTRUCTION</v>
          </cell>
          <cell r="AB4448" t="str">
            <v>ITL1435</v>
          </cell>
          <cell r="AD4448">
            <v>301584</v>
          </cell>
          <cell r="AE4448" t="str">
            <v>Contract</v>
          </cell>
        </row>
        <row r="4449">
          <cell r="W4449" t="str">
            <v>CONSORZIO PRODUTTORI LATTE MAREMMA SOC AGR COOP</v>
          </cell>
          <cell r="X4449" t="str">
            <v>Account Name from Q1 ERM File</v>
          </cell>
          <cell r="Z4449" t="str">
            <v>FOOD &amp; BEVERAGE</v>
          </cell>
          <cell r="AB4449" t="str">
            <v>ITL1118</v>
          </cell>
          <cell r="AD4449">
            <v>301117</v>
          </cell>
          <cell r="AE4449" t="str">
            <v>Commercial</v>
          </cell>
        </row>
        <row r="4450">
          <cell r="W4450" t="str">
            <v>CONSORZIO STABILE CON.SI.EL.</v>
          </cell>
          <cell r="X4450" t="str">
            <v>Account Name from Q1 ERM File</v>
          </cell>
          <cell r="Z4450" t="str">
            <v/>
          </cell>
          <cell r="AB4450" t="str">
            <v>ITL1528</v>
          </cell>
          <cell r="AD4450">
            <v>302485</v>
          </cell>
          <cell r="AE4450" t="str">
            <v>Contract</v>
          </cell>
        </row>
        <row r="4451">
          <cell r="V4451">
            <v>284153</v>
          </cell>
          <cell r="W4451" t="str">
            <v>CONSORZIO STABILE S.A.C. COSTRUZIONI SOC</v>
          </cell>
          <cell r="X4451" t="str">
            <v>Account Name from Q1 ERM File</v>
          </cell>
          <cell r="Z4451" t="str">
            <v>CONSTRUCTION</v>
          </cell>
          <cell r="AB4451" t="str">
            <v>ITL1530</v>
          </cell>
          <cell r="AD4451">
            <v>302487</v>
          </cell>
          <cell r="AE4451" t="str">
            <v>Contract</v>
          </cell>
        </row>
        <row r="4452">
          <cell r="W4452" t="str">
            <v>CONTRI SPUMANTI SPA</v>
          </cell>
          <cell r="X4452" t="str">
            <v>Account Name from Q1 ERM File</v>
          </cell>
          <cell r="Z4452" t="str">
            <v>FOOD &amp; BEVERAGE</v>
          </cell>
          <cell r="AB4452" t="str">
            <v>ITL1626</v>
          </cell>
          <cell r="AD4452">
            <v>302842</v>
          </cell>
          <cell r="AE4452" t="str">
            <v>Contract</v>
          </cell>
        </row>
        <row r="4453">
          <cell r="V4453">
            <v>285810</v>
          </cell>
          <cell r="W4453" t="str">
            <v>CONVERTINI SRL</v>
          </cell>
          <cell r="X4453" t="str">
            <v>Account Name from Q1 ERM File</v>
          </cell>
          <cell r="Z4453" t="str">
            <v>UTILITIES NEC</v>
          </cell>
          <cell r="AB4453" t="str">
            <v>ITL1627</v>
          </cell>
          <cell r="AD4453">
            <v>302843</v>
          </cell>
          <cell r="AE4453" t="str">
            <v>Commercial</v>
          </cell>
        </row>
        <row r="4454">
          <cell r="W4454" t="str">
            <v>COOPERATIVA MURATORI &amp; CEMENTISTI - C.M.C. DI RAVENNA SOCIETA' COOPERATIVA</v>
          </cell>
          <cell r="X4454" t="str">
            <v>Account Name from Q1 ERM File</v>
          </cell>
          <cell r="Z4454" t="str">
            <v>CONSTRUCTION</v>
          </cell>
          <cell r="AB4454" t="str">
            <v>ITL1070</v>
          </cell>
          <cell r="AD4454">
            <v>186988</v>
          </cell>
          <cell r="AE4454" t="str">
            <v>Commercial</v>
          </cell>
        </row>
        <row r="4455">
          <cell r="W4455" t="str">
            <v>COPMA SOC. COOP A RL</v>
          </cell>
          <cell r="X4455" t="str">
            <v>Account Name from Q1 ERM File</v>
          </cell>
          <cell r="Z4455" t="str">
            <v>BUSINESS SERVICES</v>
          </cell>
          <cell r="AB4455" t="str">
            <v>ITL1243</v>
          </cell>
          <cell r="AD4455">
            <v>301309</v>
          </cell>
          <cell r="AE4455" t="str">
            <v>Contract</v>
          </cell>
        </row>
        <row r="4456">
          <cell r="W4456" t="str">
            <v>DIMECO S.R.L.</v>
          </cell>
          <cell r="X4456" t="str">
            <v>Account Name from Q1 ERM File</v>
          </cell>
          <cell r="Z4456" t="str">
            <v>UTILITIES NEC</v>
          </cell>
          <cell r="AB4456" t="str">
            <v>ITL1536</v>
          </cell>
          <cell r="AD4456">
            <v>302492</v>
          </cell>
          <cell r="AE4456" t="str">
            <v>Commercial</v>
          </cell>
        </row>
        <row r="4457">
          <cell r="V4457">
            <v>211590</v>
          </cell>
          <cell r="W4457" t="str">
            <v>DISTILLERIE BONOLLO UMBERTO SPA</v>
          </cell>
          <cell r="X4457" t="str">
            <v>Account Name from Q1 ERM File</v>
          </cell>
          <cell r="Z4457" t="str">
            <v>FOOD &amp; BEVERAGE</v>
          </cell>
          <cell r="AB4457" t="str">
            <v>ITL1248</v>
          </cell>
          <cell r="AD4457">
            <v>301314</v>
          </cell>
          <cell r="AE4457" t="str">
            <v>Contract</v>
          </cell>
        </row>
        <row r="4458">
          <cell r="W4458" t="str">
            <v>DUSSMAN SERVICE</v>
          </cell>
          <cell r="X4458" t="str">
            <v>Account Name from Q1 ERM File</v>
          </cell>
          <cell r="Z4458" t="str">
            <v>BUSINESS SERVICES</v>
          </cell>
          <cell r="AB4458" t="str">
            <v>ITL1347</v>
          </cell>
          <cell r="AD4458">
            <v>301440</v>
          </cell>
          <cell r="AE4458" t="str">
            <v>Contract</v>
          </cell>
        </row>
        <row r="4459">
          <cell r="W4459" t="str">
            <v>ECO ERIDANIA</v>
          </cell>
          <cell r="X4459" t="str">
            <v>Account Name from Q1 ERM File</v>
          </cell>
          <cell r="Z4459" t="str">
            <v>BUSINESS SERVICES</v>
          </cell>
          <cell r="AB4459" t="str">
            <v>ITL1020</v>
          </cell>
          <cell r="AD4459">
            <v>300958</v>
          </cell>
          <cell r="AE4459" t="str">
            <v>Commercial</v>
          </cell>
        </row>
        <row r="4460">
          <cell r="V4460">
            <v>284198</v>
          </cell>
          <cell r="W4460" t="str">
            <v>ECOPROGETTO VENEZIA SRL</v>
          </cell>
          <cell r="X4460" t="str">
            <v>Account Name from Q1 ERM File</v>
          </cell>
          <cell r="Z4460" t="str">
            <v>UTILITIES NEC</v>
          </cell>
          <cell r="AB4460" t="str">
            <v>ITL1538</v>
          </cell>
          <cell r="AD4460">
            <v>302494</v>
          </cell>
          <cell r="AE4460" t="str">
            <v>Commercial</v>
          </cell>
        </row>
        <row r="4461">
          <cell r="W4461" t="str">
            <v>EDILGEN SPA</v>
          </cell>
          <cell r="X4461" t="str">
            <v>Account Name from Q1 ERM File</v>
          </cell>
          <cell r="Z4461" t="str">
            <v>CONSTRUCTION</v>
          </cell>
          <cell r="AB4461" t="str">
            <v>ITL1250</v>
          </cell>
          <cell r="AD4461">
            <v>301316</v>
          </cell>
          <cell r="AE4461" t="str">
            <v>Contract</v>
          </cell>
        </row>
        <row r="4462">
          <cell r="W4462" t="str">
            <v>ENERGIA PULITA SPA</v>
          </cell>
          <cell r="X4462" t="str">
            <v>Account Name from Q1 ERM File</v>
          </cell>
          <cell r="Z4462" t="str">
            <v>UTILITIES NEC</v>
          </cell>
          <cell r="AB4462" t="str">
            <v>ITL1123</v>
          </cell>
          <cell r="AD4462">
            <v>301122</v>
          </cell>
          <cell r="AE4462" t="str">
            <v>Commercial</v>
          </cell>
        </row>
        <row r="4463">
          <cell r="W4463" t="str">
            <v>EUROPAM SPA</v>
          </cell>
          <cell r="X4463" t="str">
            <v>Account Name from Q1 ERM File</v>
          </cell>
          <cell r="Z4463" t="str">
            <v>OIL REFINING</v>
          </cell>
          <cell r="AB4463" t="str">
            <v>ITL1543</v>
          </cell>
          <cell r="AD4463">
            <v>302499</v>
          </cell>
          <cell r="AE4463" t="str">
            <v>Contract</v>
          </cell>
        </row>
        <row r="4464">
          <cell r="W4464" t="str">
            <v>FABBRO SG SRL</v>
          </cell>
          <cell r="X4464" t="str">
            <v>Account Name from Q1 ERM File</v>
          </cell>
          <cell r="Z4464" t="str">
            <v/>
          </cell>
          <cell r="AB4464" t="str">
            <v>ITL1353</v>
          </cell>
          <cell r="AD4464">
            <v>301446</v>
          </cell>
          <cell r="AE4464" t="str">
            <v>Contract</v>
          </cell>
        </row>
        <row r="4465">
          <cell r="W4465" t="str">
            <v>FABBRO SPA</v>
          </cell>
          <cell r="X4465" t="str">
            <v>Account Name from Q1 ERM File</v>
          </cell>
          <cell r="Z4465" t="str">
            <v>BUSINESS SERVICES</v>
          </cell>
          <cell r="AB4465" t="str">
            <v>ITL1448</v>
          </cell>
          <cell r="AD4465">
            <v>301597</v>
          </cell>
          <cell r="AE4465" t="str">
            <v>Contract</v>
          </cell>
        </row>
        <row r="4466">
          <cell r="W4466" t="str">
            <v>FILENI ALIMENTARE SPA</v>
          </cell>
          <cell r="X4466" t="str">
            <v>Account Name from Q1 ERM File</v>
          </cell>
          <cell r="Z4466" t="str">
            <v>FOOD &amp; BEVERAGE</v>
          </cell>
          <cell r="AB4466" t="str">
            <v>ITL1545</v>
          </cell>
          <cell r="AD4466">
            <v>302501</v>
          </cell>
          <cell r="AE4466" t="str">
            <v>Commercial</v>
          </cell>
        </row>
        <row r="4467">
          <cell r="V4467">
            <v>212111</v>
          </cell>
          <cell r="W4467" t="str">
            <v>FINAVE SPA</v>
          </cell>
          <cell r="X4467" t="str">
            <v>Account Name from Q1 ERM File</v>
          </cell>
          <cell r="Z4467" t="str">
            <v>BUSINESS PRODUCTS WHSL</v>
          </cell>
          <cell r="AB4467" t="str">
            <v>ITL1174</v>
          </cell>
          <cell r="AD4467">
            <v>301210</v>
          </cell>
          <cell r="AE4467" t="str">
            <v>Commercial</v>
          </cell>
        </row>
        <row r="4468">
          <cell r="W4468" t="str">
            <v>FINMET S.P.A.</v>
          </cell>
          <cell r="X4468" t="str">
            <v>Account Name from Q1 ERM File</v>
          </cell>
          <cell r="Z4468" t="str">
            <v/>
          </cell>
          <cell r="AB4468" t="str">
            <v>ITL1547</v>
          </cell>
          <cell r="AD4468">
            <v>302502</v>
          </cell>
          <cell r="AE4468" t="str">
            <v>Contract</v>
          </cell>
        </row>
        <row r="4469">
          <cell r="W4469" t="str">
            <v>FORMULA SERVIZI SOCIETA' COOPERATIVA</v>
          </cell>
          <cell r="X4469" t="str">
            <v>Account Name from Q1 ERM File</v>
          </cell>
          <cell r="Z4469" t="str">
            <v>BUSINESS SERVICES</v>
          </cell>
          <cell r="AB4469" t="str">
            <v>ITL1176</v>
          </cell>
          <cell r="AD4469">
            <v>301212</v>
          </cell>
          <cell r="AE4469" t="str">
            <v>Contract</v>
          </cell>
        </row>
        <row r="4470">
          <cell r="V4470">
            <v>293427</v>
          </cell>
          <cell r="W4470" t="str">
            <v>FRESENIUS MEDICAL CARE BETEILIGUNGSGESELLSCHAFT MBH</v>
          </cell>
          <cell r="X4470" t="str">
            <v>Account Name from Q1 ERM File</v>
          </cell>
          <cell r="Z4470" t="str">
            <v>MEDICAL SERVICES</v>
          </cell>
          <cell r="AB4470" t="str">
            <v>ITL1550</v>
          </cell>
          <cell r="AD4470">
            <v>302505</v>
          </cell>
          <cell r="AE4470" t="str">
            <v>Contract</v>
          </cell>
        </row>
        <row r="4471">
          <cell r="W4471" t="str">
            <v>GENNARO AURICCHIO SPA</v>
          </cell>
          <cell r="X4471" t="str">
            <v>Account Name from Q1 ERM File</v>
          </cell>
          <cell r="Z4471" t="str">
            <v>FOOD &amp; BEVERAGE</v>
          </cell>
          <cell r="AB4471" t="str">
            <v>ITL1124</v>
          </cell>
          <cell r="AD4471">
            <v>301123</v>
          </cell>
          <cell r="AE4471" t="str">
            <v>Commercial</v>
          </cell>
        </row>
        <row r="4472">
          <cell r="V4472">
            <v>211666</v>
          </cell>
          <cell r="W4472" t="str">
            <v>GI GROUP HOLDING SRL</v>
          </cell>
          <cell r="X4472" t="str">
            <v>Account Name from Q1 ERM File</v>
          </cell>
          <cell r="Z4472" t="str">
            <v>BUSINESS SERVICES</v>
          </cell>
          <cell r="AB4472" t="str">
            <v>ITL1178</v>
          </cell>
          <cell r="AD4472">
            <v>301214</v>
          </cell>
          <cell r="AE4472" t="str">
            <v>Contract</v>
          </cell>
        </row>
        <row r="4473">
          <cell r="W4473" t="str">
            <v>GREEN HOLDING</v>
          </cell>
          <cell r="X4473" t="str">
            <v>Account Name from Q1 ERM File</v>
          </cell>
          <cell r="Z4473" t="str">
            <v>BUSINESS SERVICES</v>
          </cell>
          <cell r="AB4473" t="str">
            <v>ITL1262</v>
          </cell>
          <cell r="AD4473">
            <v>301328</v>
          </cell>
          <cell r="AE4473" t="str">
            <v>Commercial</v>
          </cell>
        </row>
        <row r="4474">
          <cell r="V4474">
            <v>211886</v>
          </cell>
          <cell r="W4474" t="str">
            <v>GRUPPO CASILLO</v>
          </cell>
          <cell r="X4474" t="str">
            <v>Account Name from Q1 ERM File</v>
          </cell>
          <cell r="Z4474" t="str">
            <v>AGRICULTURE</v>
          </cell>
          <cell r="AB4474" t="str">
            <v>ITL1360</v>
          </cell>
          <cell r="AD4474">
            <v>301453</v>
          </cell>
          <cell r="AE4474" t="str">
            <v>Commercial</v>
          </cell>
        </row>
        <row r="4475">
          <cell r="W4475" t="str">
            <v>GRUPPO INVESTIMENTI PORTUALI SPA</v>
          </cell>
          <cell r="X4475" t="str">
            <v>Account Name from Q1 ERM File</v>
          </cell>
          <cell r="Z4475" t="str">
            <v>TRANSPORTATION</v>
          </cell>
          <cell r="AB4475" t="str">
            <v>ITL1361</v>
          </cell>
          <cell r="AD4475">
            <v>301454</v>
          </cell>
          <cell r="AE4475" t="str">
            <v>Commercial</v>
          </cell>
        </row>
        <row r="4476">
          <cell r="V4476">
            <v>287380</v>
          </cell>
          <cell r="W4476" t="str">
            <v>GRUPPO UNICOMM SPA</v>
          </cell>
          <cell r="X4476" t="str">
            <v>Account Name from Q1 ERM File</v>
          </cell>
          <cell r="Z4476" t="str">
            <v>FOOD &amp; BEVERAGE RETL/WHSL</v>
          </cell>
          <cell r="AB4476" t="str">
            <v>ITL1181</v>
          </cell>
          <cell r="AD4476">
            <v>301217</v>
          </cell>
          <cell r="AE4476" t="str">
            <v>Contract</v>
          </cell>
        </row>
        <row r="4477">
          <cell r="V4477">
            <v>211726</v>
          </cell>
          <cell r="W4477" t="str">
            <v>I.G.C.</v>
          </cell>
          <cell r="X4477" t="str">
            <v>Account Name from Q1 ERM File</v>
          </cell>
          <cell r="Z4477" t="str">
            <v>CONSTRUCTION</v>
          </cell>
          <cell r="AB4477" t="str">
            <v>ITL1026</v>
          </cell>
          <cell r="AD4477">
            <v>300962</v>
          </cell>
          <cell r="AE4477" t="str">
            <v>Contract</v>
          </cell>
        </row>
        <row r="4478">
          <cell r="V4478">
            <v>211759</v>
          </cell>
          <cell r="W4478" t="str">
            <v>I.T.I. IMPRESA GENERALE SPA</v>
          </cell>
          <cell r="X4478" t="str">
            <v>Account Name from Q1 ERM File</v>
          </cell>
          <cell r="Z4478" t="str">
            <v>CONSTRUCTION</v>
          </cell>
          <cell r="AB4478" t="str">
            <v>ITL1127</v>
          </cell>
          <cell r="AD4478">
            <v>301126</v>
          </cell>
          <cell r="AE4478" t="str">
            <v>Contract</v>
          </cell>
        </row>
        <row r="4479">
          <cell r="V4479">
            <v>284728</v>
          </cell>
          <cell r="W4479" t="str">
            <v>INFOCERT SPA</v>
          </cell>
          <cell r="X4479" t="str">
            <v>Account Name from Q1 ERM File</v>
          </cell>
          <cell r="Z4479" t="str">
            <v>COMPUTER SOFTWARE</v>
          </cell>
          <cell r="AB4479" t="str">
            <v>ITL1456</v>
          </cell>
          <cell r="AD4479">
            <v>301605</v>
          </cell>
          <cell r="AE4479" t="str">
            <v>Contract</v>
          </cell>
        </row>
        <row r="4480">
          <cell r="V4480">
            <v>211754</v>
          </cell>
          <cell r="W4480" t="str">
            <v>ITALFARMACO</v>
          </cell>
          <cell r="X4480" t="str">
            <v>Account Name from Q1 ERM File</v>
          </cell>
          <cell r="Z4480" t="str">
            <v>PHARMACEUTICALS</v>
          </cell>
          <cell r="AB4480" t="str">
            <v>ITL1030</v>
          </cell>
          <cell r="AD4480">
            <v>301003</v>
          </cell>
          <cell r="AE4480" t="str">
            <v>Contract</v>
          </cell>
        </row>
        <row r="4481">
          <cell r="W4481" t="str">
            <v>ITELYUM PURIFICATION SRL</v>
          </cell>
          <cell r="X4481" t="str">
            <v>Account Name from Q1 ERM File</v>
          </cell>
          <cell r="Z4481" t="str">
            <v>UTILITIES NEC</v>
          </cell>
          <cell r="AB4481" t="str">
            <v>ITL1656</v>
          </cell>
          <cell r="AD4481">
            <v>302872</v>
          </cell>
          <cell r="AE4481" t="str">
            <v>Commercial</v>
          </cell>
        </row>
        <row r="4482">
          <cell r="V4482">
            <v>211800</v>
          </cell>
          <cell r="W4482" t="str">
            <v>KPMG</v>
          </cell>
          <cell r="X4482" t="str">
            <v>Account Name from Q1 ERM File</v>
          </cell>
          <cell r="Z4482" t="str">
            <v>BUSINESS SERVICES</v>
          </cell>
          <cell r="AB4482" t="str">
            <v>ITL1271</v>
          </cell>
          <cell r="AD4482">
            <v>300489</v>
          </cell>
          <cell r="AE4482" t="str">
            <v>Contract</v>
          </cell>
        </row>
        <row r="4483">
          <cell r="W4483" t="str">
            <v>LA CART</v>
          </cell>
          <cell r="X4483" t="str">
            <v>Account Name from Q1 ERM File</v>
          </cell>
          <cell r="Z4483" t="str">
            <v>BUSINESS SERVICES</v>
          </cell>
          <cell r="AB4483" t="str">
            <v>ITL1033</v>
          </cell>
          <cell r="AD4483">
            <v>300963</v>
          </cell>
          <cell r="AE4483" t="str">
            <v>Commercial</v>
          </cell>
        </row>
        <row r="4484">
          <cell r="V4484">
            <v>284202</v>
          </cell>
          <cell r="W4484" t="str">
            <v>LEMI S.R.L.</v>
          </cell>
          <cell r="X4484" t="str">
            <v>Account Name from Q1 ERM File</v>
          </cell>
          <cell r="Z4484" t="str">
            <v>BUSINESS PRODUCTS WHSL</v>
          </cell>
          <cell r="AB4484" t="str">
            <v>ITL1659</v>
          </cell>
          <cell r="AD4484">
            <v>302875</v>
          </cell>
          <cell r="AE4484" t="str">
            <v>Contract</v>
          </cell>
        </row>
        <row r="4485">
          <cell r="W4485" t="str">
            <v>MARCEGAGLIA</v>
          </cell>
          <cell r="X4485" t="str">
            <v>Account Name from Q1 ERM File</v>
          </cell>
          <cell r="Z4485" t="str">
            <v>BUSINESS PRODUCTS WHSL</v>
          </cell>
          <cell r="AB4485" t="str">
            <v>ITL1091</v>
          </cell>
          <cell r="AD4485">
            <v>301075</v>
          </cell>
          <cell r="AE4485" t="str">
            <v>Commercial</v>
          </cell>
        </row>
        <row r="4486">
          <cell r="V4486">
            <v>211889</v>
          </cell>
          <cell r="W4486" t="str">
            <v>MORANDI BORTOT SRL</v>
          </cell>
          <cell r="X4486" t="str">
            <v>Account Name from Q1 ERM File</v>
          </cell>
          <cell r="Z4486" t="str">
            <v>LUMBER &amp; FORESTRY</v>
          </cell>
          <cell r="AB4486" t="str">
            <v>ITL1192</v>
          </cell>
          <cell r="AD4486">
            <v>301228</v>
          </cell>
          <cell r="AE4486" t="str">
            <v>Commercial</v>
          </cell>
        </row>
        <row r="4487">
          <cell r="V4487">
            <v>211860</v>
          </cell>
          <cell r="W4487" t="str">
            <v>NETRUN SRL</v>
          </cell>
          <cell r="X4487" t="str">
            <v>Account Name from Q1 ERM File</v>
          </cell>
          <cell r="Z4487" t="str">
            <v>BUSINESS SERVICES</v>
          </cell>
          <cell r="AB4487" t="str">
            <v>ITL1373</v>
          </cell>
          <cell r="AD4487">
            <v>301465</v>
          </cell>
          <cell r="AE4487" t="str">
            <v>Contract</v>
          </cell>
        </row>
        <row r="4488">
          <cell r="W4488" t="str">
            <v>NEXTER SYSTEMS S.A.(FRANCIA)</v>
          </cell>
          <cell r="X4488" t="str">
            <v>Account Name from Q1 ERM File</v>
          </cell>
          <cell r="Z4488" t="str">
            <v>AEROSPACE &amp; DEFENSE</v>
          </cell>
          <cell r="AB4488" t="str">
            <v>ITL1280</v>
          </cell>
          <cell r="AD4488">
            <v>301346</v>
          </cell>
          <cell r="AE4488" t="str">
            <v>Contract</v>
          </cell>
        </row>
        <row r="4489">
          <cell r="W4489" t="str">
            <v>OLSA SPA</v>
          </cell>
          <cell r="X4489" t="str">
            <v>Account Name from Q1 ERM File</v>
          </cell>
          <cell r="Z4489" t="str">
            <v>ELECTRICAL EQUIPMENT</v>
          </cell>
          <cell r="AB4489" t="str">
            <v>ITL1282</v>
          </cell>
          <cell r="AD4489">
            <v>301348</v>
          </cell>
          <cell r="AE4489" t="str">
            <v>Commercial</v>
          </cell>
        </row>
        <row r="4490">
          <cell r="W4490" t="str">
            <v>ORION ENGINEERED CARBONS</v>
          </cell>
          <cell r="X4490" t="str">
            <v>Account Name from Q1 ERM File</v>
          </cell>
          <cell r="Z4490" t="str">
            <v>CHEMICALS</v>
          </cell>
          <cell r="AB4490" t="str">
            <v>ITL1670</v>
          </cell>
          <cell r="AD4490">
            <v>302886</v>
          </cell>
          <cell r="AE4490" t="str">
            <v>Commercial</v>
          </cell>
        </row>
        <row r="4491">
          <cell r="W4491" t="str">
            <v>ORION SRL</v>
          </cell>
          <cell r="X4491" t="str">
            <v>Account Name from Q1 ERM File</v>
          </cell>
          <cell r="Z4491" t="str">
            <v>BUSINESS SERVICES</v>
          </cell>
          <cell r="AB4491" t="str">
            <v>ITL1041</v>
          </cell>
          <cell r="AD4491">
            <v>300966</v>
          </cell>
          <cell r="AE4491" t="str">
            <v>Commercial</v>
          </cell>
        </row>
        <row r="4492">
          <cell r="W4492" t="str">
            <v>PALINGEO SRL</v>
          </cell>
          <cell r="X4492" t="str">
            <v>Account Name from Q1 ERM File</v>
          </cell>
          <cell r="Z4492" t="str">
            <v>CONSTRUCTION</v>
          </cell>
          <cell r="AB4492" t="str">
            <v>ITL1139</v>
          </cell>
          <cell r="AD4492">
            <v>301138</v>
          </cell>
          <cell r="AE4492" t="str">
            <v>Commercial</v>
          </cell>
        </row>
        <row r="4493">
          <cell r="V4493">
            <v>211970</v>
          </cell>
          <cell r="W4493" t="str">
            <v>PIAGGIO AERO INDUSTRIES S.P.A.</v>
          </cell>
          <cell r="X4493" t="str">
            <v>Account Name from Q1 ERM File</v>
          </cell>
          <cell r="Z4493" t="str">
            <v>AEROSPACE &amp; DEFENSE</v>
          </cell>
          <cell r="AB4493" t="str">
            <v>ITL1043</v>
          </cell>
          <cell r="AD4493">
            <v>300974</v>
          </cell>
          <cell r="AE4493" t="str">
            <v>Commercial</v>
          </cell>
        </row>
        <row r="4494">
          <cell r="W4494" t="str">
            <v>PIERALISI MAIP SPA</v>
          </cell>
          <cell r="X4494" t="str">
            <v>Account Name from Q1 ERM File</v>
          </cell>
          <cell r="Z4494" t="str">
            <v>CONSTRUCTION</v>
          </cell>
          <cell r="AB4494" t="str">
            <v>ITL1383</v>
          </cell>
          <cell r="AD4494">
            <v>301475</v>
          </cell>
          <cell r="AE4494" t="str">
            <v>Contract</v>
          </cell>
        </row>
        <row r="4495">
          <cell r="W4495" t="str">
            <v>PROJECT INFORMATICA SRL</v>
          </cell>
          <cell r="X4495" t="str">
            <v>Account Name from Q1 ERM File</v>
          </cell>
          <cell r="Z4495" t="str">
            <v>CONSTRUCTION</v>
          </cell>
          <cell r="AB4495" t="str">
            <v>ITL1385</v>
          </cell>
          <cell r="AD4495">
            <v>301477</v>
          </cell>
          <cell r="AE4495" t="str">
            <v>Contract</v>
          </cell>
        </row>
        <row r="4496">
          <cell r="W4496" t="str">
            <v>PSC PARTECIPAZIONI SPA</v>
          </cell>
          <cell r="X4496" t="str">
            <v>Account Name from Q1 ERM File</v>
          </cell>
          <cell r="Z4496" t="str">
            <v>CONSTRUCTION</v>
          </cell>
          <cell r="AB4496" t="str">
            <v>ITL1387</v>
          </cell>
          <cell r="AD4496">
            <v>301479</v>
          </cell>
          <cell r="AE4496" t="str">
            <v>Contract</v>
          </cell>
        </row>
        <row r="4497">
          <cell r="W4497" t="str">
            <v>R.C.M. COSTRUZIONI SRL</v>
          </cell>
          <cell r="X4497" t="str">
            <v>Account Name from Q1 ERM File</v>
          </cell>
          <cell r="Z4497" t="str">
            <v>CONSTRUCTION</v>
          </cell>
          <cell r="AB4497" t="str">
            <v>ITL1389</v>
          </cell>
          <cell r="AD4497">
            <v>301481</v>
          </cell>
          <cell r="AE4497" t="str">
            <v>Contract</v>
          </cell>
        </row>
        <row r="4498">
          <cell r="W4498" t="str">
            <v>RITONNARO COSTRUZIONI SRL</v>
          </cell>
          <cell r="X4498" t="str">
            <v>Account Name from Q1 ERM File</v>
          </cell>
          <cell r="Z4498" t="str">
            <v>CONSTRUCTION</v>
          </cell>
          <cell r="AB4498" t="str">
            <v>ITL1098</v>
          </cell>
          <cell r="AD4498">
            <v>301082</v>
          </cell>
          <cell r="AE4498" t="str">
            <v>Contract</v>
          </cell>
        </row>
        <row r="4499">
          <cell r="V4499">
            <v>212011</v>
          </cell>
          <cell r="W4499" t="str">
            <v>Riva &amp; Mariani Group S.p.A.</v>
          </cell>
          <cell r="X4499" t="str">
            <v>Account Name from Q1 ERM File</v>
          </cell>
          <cell r="Z4499" t="str">
            <v>CONSTRUCTION</v>
          </cell>
          <cell r="AB4499" t="str">
            <v>ITL1202</v>
          </cell>
          <cell r="AD4499">
            <v>301238</v>
          </cell>
          <cell r="AE4499" t="str">
            <v>Commercial</v>
          </cell>
        </row>
        <row r="4500">
          <cell r="W4500" t="str">
            <v>RONAL ITALIA SRL</v>
          </cell>
          <cell r="X4500" t="str">
            <v>Account Name from Q1 ERM File</v>
          </cell>
          <cell r="Z4500" t="str">
            <v>PLASTIC &amp; RUBBER</v>
          </cell>
          <cell r="AB4500" t="str">
            <v>ITL1203</v>
          </cell>
          <cell r="AD4500">
            <v>301239</v>
          </cell>
          <cell r="AE4500" t="str">
            <v>Commercial</v>
          </cell>
        </row>
        <row r="4501">
          <cell r="W4501" t="str">
            <v>S.A.C. SOCIETA' APPALTI COSTRUZIONI SPA</v>
          </cell>
          <cell r="X4501" t="str">
            <v>Account Name from Q1 ERM File</v>
          </cell>
          <cell r="Z4501" t="str">
            <v>CONSTRUCTION</v>
          </cell>
          <cell r="AB4501" t="str">
            <v>ITL1477</v>
          </cell>
          <cell r="AD4501">
            <v>301625</v>
          </cell>
          <cell r="AE4501" t="str">
            <v>Contract</v>
          </cell>
        </row>
        <row r="4502">
          <cell r="W4502" t="str">
            <v>SELI MANUTENZIONI GENERALI</v>
          </cell>
          <cell r="X4502" t="str">
            <v>Account Name from Q1 ERM File</v>
          </cell>
          <cell r="Z4502" t="str">
            <v>CONSTRUCTION</v>
          </cell>
          <cell r="AB4502" t="str">
            <v>ITL1051</v>
          </cell>
          <cell r="AD4502">
            <v>300998</v>
          </cell>
          <cell r="AE4502" t="str">
            <v>Contract</v>
          </cell>
        </row>
        <row r="4503">
          <cell r="W4503" t="str">
            <v>SOC COOP CULTURE</v>
          </cell>
          <cell r="X4503" t="str">
            <v>Account Name from Q1 ERM File</v>
          </cell>
          <cell r="Z4503" t="str">
            <v>UNASSIGNED</v>
          </cell>
          <cell r="AB4503" t="str">
            <v>ITL1292</v>
          </cell>
          <cell r="AD4503">
            <v>301358</v>
          </cell>
          <cell r="AE4503" t="str">
            <v>Contract</v>
          </cell>
        </row>
        <row r="4504">
          <cell r="V4504">
            <v>284431</v>
          </cell>
          <cell r="W4504" t="str">
            <v>SOC.COOP. BRACCIANTI RIMINESE</v>
          </cell>
          <cell r="X4504" t="str">
            <v>Account Name from Q1 ERM File</v>
          </cell>
          <cell r="Z4504" t="str">
            <v>CONSTRUCTION</v>
          </cell>
          <cell r="AB4504" t="str">
            <v>ITL1482</v>
          </cell>
          <cell r="AD4504">
            <v>301630</v>
          </cell>
          <cell r="AE4504" t="str">
            <v>Contract</v>
          </cell>
        </row>
        <row r="4505">
          <cell r="V4505">
            <v>212108</v>
          </cell>
          <cell r="W4505" t="str">
            <v>SOLENIS</v>
          </cell>
          <cell r="X4505" t="str">
            <v>Account Name from Q1 ERM File</v>
          </cell>
          <cell r="Z4505" t="str">
            <v>CHEMICALS</v>
          </cell>
          <cell r="AB4505" t="str">
            <v>ITL1054</v>
          </cell>
          <cell r="AD4505">
            <v>300961</v>
          </cell>
          <cell r="AE4505" t="str">
            <v>Commercial</v>
          </cell>
        </row>
        <row r="4506">
          <cell r="V4506">
            <v>292934</v>
          </cell>
          <cell r="W4506" t="str">
            <v>SPINELLI SRL</v>
          </cell>
          <cell r="X4506" t="str">
            <v>Account Name from Q1 ERM File</v>
          </cell>
          <cell r="Z4506" t="str">
            <v>TRANSPORTATION</v>
          </cell>
          <cell r="AB4506" t="str">
            <v>ITL1408</v>
          </cell>
          <cell r="AD4506">
            <v>301499</v>
          </cell>
          <cell r="AE4506" t="str">
            <v>Commercial</v>
          </cell>
        </row>
        <row r="4507">
          <cell r="W4507" t="str">
            <v>SPV TERME DI PONTE DI LEGNO SRL</v>
          </cell>
          <cell r="X4507" t="str">
            <v>Account Name from Q1 ERM File</v>
          </cell>
          <cell r="Z4507" t="str">
            <v>CONSUMER SERVICES</v>
          </cell>
          <cell r="AB4507" t="str">
            <v>ITL1296</v>
          </cell>
          <cell r="AD4507">
            <v>301362</v>
          </cell>
          <cell r="AE4507" t="str">
            <v>Contract</v>
          </cell>
        </row>
        <row r="4508">
          <cell r="V4508">
            <v>211622</v>
          </cell>
          <cell r="W4508" t="str">
            <v>SUEZ</v>
          </cell>
          <cell r="X4508" t="str">
            <v>Account Name from Q1 ERM File</v>
          </cell>
          <cell r="Z4508" t="str">
            <v>BUSINESS SERVICES</v>
          </cell>
          <cell r="AB4508" t="str">
            <v>ITL1055</v>
          </cell>
          <cell r="AD4508">
            <v>196621</v>
          </cell>
          <cell r="AE4508" t="str">
            <v>Contract</v>
          </cell>
        </row>
        <row r="4509">
          <cell r="W4509" t="str">
            <v>TECNOLOGIE SANITARIE SPA</v>
          </cell>
          <cell r="X4509" t="str">
            <v>Account Name from Q1 ERM File</v>
          </cell>
          <cell r="Z4509" t="str">
            <v>BUSINESS SERVICES</v>
          </cell>
          <cell r="AB4509" t="str">
            <v>ITL1591</v>
          </cell>
          <cell r="AD4509">
            <v>302544</v>
          </cell>
          <cell r="AE4509" t="str">
            <v>Contract</v>
          </cell>
        </row>
        <row r="4510">
          <cell r="V4510">
            <v>212179</v>
          </cell>
          <cell r="W4510" t="str">
            <v>UCB PHARMA</v>
          </cell>
          <cell r="X4510" t="str">
            <v>Account Name from Q1 ERM File</v>
          </cell>
          <cell r="Z4510" t="str">
            <v>PHARMACEUTICALS</v>
          </cell>
          <cell r="AB4510" t="str">
            <v>ITL1104</v>
          </cell>
          <cell r="AD4510">
            <v>301088</v>
          </cell>
          <cell r="AE4510" t="str">
            <v>Contract</v>
          </cell>
        </row>
        <row r="4511">
          <cell r="V4511">
            <v>212183</v>
          </cell>
          <cell r="W4511" t="str">
            <v>UNICO LA FARMACIA DEI FARMACISTI</v>
          </cell>
          <cell r="X4511" t="str">
            <v>Account Name from Q1 ERM File</v>
          </cell>
          <cell r="Z4511" t="str">
            <v>PHARMACEUTICALS</v>
          </cell>
          <cell r="AB4511" t="str">
            <v>ITL1302</v>
          </cell>
          <cell r="AD4511">
            <v>301368</v>
          </cell>
          <cell r="AE4511" t="str">
            <v>Contract</v>
          </cell>
        </row>
        <row r="4512">
          <cell r="V4512">
            <v>293757</v>
          </cell>
          <cell r="W4512" t="str">
            <v>VALENTINO SPA</v>
          </cell>
          <cell r="X4512" t="str">
            <v>Account Name from Q1 ERM File</v>
          </cell>
          <cell r="Z4512" t="str">
            <v>APPAREL &amp; SHOES</v>
          </cell>
          <cell r="AB4512" t="str">
            <v>ITL1689</v>
          </cell>
          <cell r="AD4512">
            <v>302905</v>
          </cell>
          <cell r="AE4512" t="str">
            <v>Commercial</v>
          </cell>
        </row>
        <row r="4513">
          <cell r="W4513" t="str">
            <v>VALMET</v>
          </cell>
          <cell r="X4513" t="str">
            <v>Account Name from Q1 ERM File</v>
          </cell>
          <cell r="Z4513" t="str">
            <v>BUSINESS PRODUCTS WHSL</v>
          </cell>
          <cell r="AB4513" t="str">
            <v>ITL1058</v>
          </cell>
          <cell r="AD4513">
            <v>300969</v>
          </cell>
          <cell r="AE4513" t="str">
            <v>Commercial</v>
          </cell>
        </row>
        <row r="4514">
          <cell r="W4514" t="str">
            <v>VARIAN MEDICAL SYSTEMS</v>
          </cell>
          <cell r="X4514" t="str">
            <v>Account Name from Q1 ERM File</v>
          </cell>
          <cell r="Z4514" t="str">
            <v>MEDICAL EQUIPMENT</v>
          </cell>
          <cell r="AB4514" t="str">
            <v>ITL1215</v>
          </cell>
          <cell r="AD4514">
            <v>301251</v>
          </cell>
          <cell r="AE4514" t="str">
            <v>Contract</v>
          </cell>
        </row>
        <row r="4515">
          <cell r="W4515" t="str">
            <v>ZESPRI INTERNATIONAL EUROPE B.V.</v>
          </cell>
          <cell r="X4515" t="str">
            <v>Account Name from Q1 ERM File</v>
          </cell>
          <cell r="Z4515" t="str">
            <v>FOOD &amp; BEVERAGE RETL/WHSL</v>
          </cell>
          <cell r="AB4515" t="str">
            <v>ITL1597</v>
          </cell>
          <cell r="AD4515">
            <v>302550</v>
          </cell>
          <cell r="AE4515" t="str">
            <v>Commercial</v>
          </cell>
        </row>
        <row r="4516">
          <cell r="W4516" t="str">
            <v>4083261 Canada Inc. o/a FIA Group</v>
          </cell>
          <cell r="X4516" t="str">
            <v>Account Name from Q1 ERM File</v>
          </cell>
          <cell r="Z4516" t="str">
            <v>CONSTRUCTION</v>
          </cell>
          <cell r="AB4516" t="str">
            <v>CAN1229</v>
          </cell>
          <cell r="AD4516">
            <v>301648</v>
          </cell>
          <cell r="AE4516" t="str">
            <v>Contract</v>
          </cell>
        </row>
        <row r="4517">
          <cell r="V4517">
            <v>208709</v>
          </cell>
          <cell r="W4517" t="str">
            <v>Alberco</v>
          </cell>
          <cell r="X4517" t="str">
            <v>Account Name from Q1 ERM File</v>
          </cell>
          <cell r="Z4517" t="str">
            <v>CONSTRUCTION</v>
          </cell>
          <cell r="AB4517" t="str">
            <v>CAN1195</v>
          </cell>
          <cell r="AD4517">
            <v>301516</v>
          </cell>
          <cell r="AE4517" t="str">
            <v>Contract</v>
          </cell>
        </row>
        <row r="4518">
          <cell r="V4518">
            <v>282010</v>
          </cell>
          <cell r="W4518" t="str">
            <v>Alloy Fusion Inc.</v>
          </cell>
          <cell r="X4518" t="str">
            <v>Account Name from Q1 ERM File</v>
          </cell>
          <cell r="Z4518" t="str">
            <v>STEEL &amp; METAL PRODUCTS</v>
          </cell>
          <cell r="AB4518" t="str">
            <v>CAN1259</v>
          </cell>
          <cell r="AD4518">
            <v>302968</v>
          </cell>
          <cell r="AE4518" t="str">
            <v>Contract</v>
          </cell>
        </row>
        <row r="4519">
          <cell r="W4519" t="str">
            <v>Borretta Construction Ltd.</v>
          </cell>
          <cell r="X4519" t="str">
            <v>Account Name from Q1 ERM File</v>
          </cell>
          <cell r="Z4519" t="str">
            <v>CONSTRUCTION</v>
          </cell>
          <cell r="AB4519" t="str">
            <v>CAN1241</v>
          </cell>
          <cell r="AD4519">
            <v>302553</v>
          </cell>
          <cell r="AE4519" t="str">
            <v>Contract</v>
          </cell>
        </row>
        <row r="4520">
          <cell r="W4520" t="str">
            <v>Elite Construction Inc.</v>
          </cell>
          <cell r="X4520" t="str">
            <v>Account Name from Q1 ERM File</v>
          </cell>
          <cell r="Z4520" t="str">
            <v>CONSTRUCTION</v>
          </cell>
          <cell r="AB4520" t="str">
            <v>CAN1167</v>
          </cell>
          <cell r="AD4520">
            <v>301020</v>
          </cell>
          <cell r="AE4520" t="str">
            <v>Contract</v>
          </cell>
        </row>
        <row r="4521">
          <cell r="V4521">
            <v>201379</v>
          </cell>
          <cell r="W4521" t="str">
            <v>Englobe</v>
          </cell>
          <cell r="X4521" t="str">
            <v>Account Name from Q1 ERM File</v>
          </cell>
          <cell r="Z4521" t="str">
            <v>UTILITIES NEC</v>
          </cell>
          <cell r="AB4521" t="str">
            <v>CAN1277</v>
          </cell>
          <cell r="AD4521">
            <v>302986</v>
          </cell>
          <cell r="AE4521" t="str">
            <v>Contract</v>
          </cell>
        </row>
        <row r="4522">
          <cell r="V4522">
            <v>187740</v>
          </cell>
          <cell r="W4522" t="str">
            <v>Hopkins Construction Ltd.</v>
          </cell>
          <cell r="X4522" t="str">
            <v>Account Name from Q1 ERM File</v>
          </cell>
          <cell r="Z4522" t="str">
            <v>CONSTRUCTION</v>
          </cell>
          <cell r="AB4522" t="str">
            <v>CAN1096</v>
          </cell>
          <cell r="AD4522">
            <v>300432</v>
          </cell>
          <cell r="AE4522" t="str">
            <v>Contract</v>
          </cell>
        </row>
        <row r="4523">
          <cell r="W4523" t="str">
            <v>J.G. Distillers Limited</v>
          </cell>
          <cell r="X4523" t="str">
            <v>Account Name from Q1 ERM File</v>
          </cell>
          <cell r="Z4523" t="str">
            <v>FOOD &amp; BEVERAGE</v>
          </cell>
          <cell r="AB4523" t="str">
            <v>CAN1245</v>
          </cell>
          <cell r="AD4523">
            <v>302557</v>
          </cell>
          <cell r="AE4523" t="str">
            <v>Commercial</v>
          </cell>
        </row>
        <row r="4524">
          <cell r="W4524" t="str">
            <v>LBCO Construction</v>
          </cell>
          <cell r="X4524" t="str">
            <v>Account Name from Q1 ERM File</v>
          </cell>
          <cell r="Z4524" t="str">
            <v>CONSTRUCTION</v>
          </cell>
          <cell r="AB4524" t="str">
            <v>CAN1102</v>
          </cell>
          <cell r="AD4524">
            <v>300438</v>
          </cell>
          <cell r="AE4524" t="str">
            <v>Contract</v>
          </cell>
        </row>
        <row r="4525">
          <cell r="W4525" t="str">
            <v>Le Groupe Génitique Inc.</v>
          </cell>
          <cell r="X4525" t="str">
            <v>Account Name from Q1 ERM File</v>
          </cell>
          <cell r="Z4525" t="str">
            <v>CONSTRUCTION</v>
          </cell>
          <cell r="AB4525" t="str">
            <v>CAN1294</v>
          </cell>
          <cell r="AD4525">
            <v>303003</v>
          </cell>
          <cell r="AE4525" t="str">
            <v>Contract</v>
          </cell>
        </row>
        <row r="4526">
          <cell r="W4526" t="str">
            <v>Mid-City Excavating Ltd.</v>
          </cell>
          <cell r="X4526" t="str">
            <v>Account Name from Q1 ERM File</v>
          </cell>
          <cell r="Z4526" t="str">
            <v>CONSTRUCTION</v>
          </cell>
          <cell r="AB4526" t="str">
            <v>CAN1104</v>
          </cell>
          <cell r="AD4526">
            <v>300440</v>
          </cell>
          <cell r="AE4526" t="str">
            <v>Contract</v>
          </cell>
        </row>
        <row r="4527">
          <cell r="V4527">
            <v>197348</v>
          </cell>
          <cell r="W4527" t="str">
            <v>NOVA Chemicals</v>
          </cell>
          <cell r="X4527" t="str">
            <v>Account Name from Q1 ERM File</v>
          </cell>
          <cell r="Z4527" t="str">
            <v>CHEMICALS</v>
          </cell>
          <cell r="AB4527" t="str">
            <v>CAN1149</v>
          </cell>
          <cell r="AD4527">
            <v>189750</v>
          </cell>
          <cell r="AE4527" t="str">
            <v>Commercial</v>
          </cell>
        </row>
        <row r="4528">
          <cell r="W4528" t="str">
            <v>ONEC Construction</v>
          </cell>
          <cell r="X4528" t="str">
            <v>Account Name from Q1 ERM File</v>
          </cell>
          <cell r="Z4528" t="str">
            <v>CONSTRUCTION</v>
          </cell>
          <cell r="AB4528" t="str">
            <v>CAN1251</v>
          </cell>
          <cell r="AD4528">
            <v>302562</v>
          </cell>
          <cell r="AE4528" t="str">
            <v>Contract</v>
          </cell>
        </row>
        <row r="4529">
          <cell r="W4529" t="str">
            <v>Proform Concrete Services Ltd.</v>
          </cell>
          <cell r="X4529" t="str">
            <v>Account Name from Q1 ERM File</v>
          </cell>
          <cell r="Z4529" t="str">
            <v>CONSTRUCTION</v>
          </cell>
          <cell r="AB4529" t="str">
            <v>CAN1109</v>
          </cell>
          <cell r="AD4529">
            <v>300445</v>
          </cell>
          <cell r="AE4529" t="str">
            <v>Contract</v>
          </cell>
        </row>
        <row r="4530">
          <cell r="V4530">
            <v>210833</v>
          </cell>
          <cell r="W4530" t="str">
            <v>Ratcliff Excavating and Grading Inc.</v>
          </cell>
          <cell r="X4530" t="str">
            <v>Account Name from Q1 ERM File</v>
          </cell>
          <cell r="Z4530" t="str">
            <v>CONSTRUCTION</v>
          </cell>
          <cell r="AB4530" t="str">
            <v>CAN1213</v>
          </cell>
          <cell r="AD4530">
            <v>301534</v>
          </cell>
          <cell r="AE4530" t="str">
            <v>Contract</v>
          </cell>
        </row>
        <row r="4531">
          <cell r="V4531">
            <v>257621</v>
          </cell>
          <cell r="W4531" t="str">
            <v>Roterra Piling Ltd.</v>
          </cell>
          <cell r="X4531" t="str">
            <v>Account Name from Q1 ERM File</v>
          </cell>
          <cell r="Z4531" t="str">
            <v>CONSTRUCTION</v>
          </cell>
          <cell r="AB4531" t="str">
            <v>CAN1303</v>
          </cell>
          <cell r="AD4531">
            <v>303012</v>
          </cell>
          <cell r="AE4531" t="str">
            <v>Contract</v>
          </cell>
        </row>
        <row r="4532">
          <cell r="W4532" t="str">
            <v>Savard</v>
          </cell>
          <cell r="X4532" t="str">
            <v>Account Name from Q1 ERM File</v>
          </cell>
          <cell r="Z4532" t="str">
            <v/>
          </cell>
          <cell r="AB4532" t="str">
            <v>CAN1304</v>
          </cell>
          <cell r="AD4532">
            <v>302980</v>
          </cell>
          <cell r="AE4532" t="str">
            <v>Contract</v>
          </cell>
        </row>
        <row r="4533">
          <cell r="W4533" t="str">
            <v>Sectus Technologies Inc.</v>
          </cell>
          <cell r="X4533" t="str">
            <v>Account Name from Q1 ERM File</v>
          </cell>
          <cell r="Z4533" t="str">
            <v>BUSINESS SERVICES</v>
          </cell>
          <cell r="AB4533" t="str">
            <v>CAN1215</v>
          </cell>
          <cell r="AD4533">
            <v>301536</v>
          </cell>
          <cell r="AE4533" t="str">
            <v>Contract</v>
          </cell>
        </row>
        <row r="4534">
          <cell r="V4534">
            <v>203335</v>
          </cell>
          <cell r="W4534" t="str">
            <v>Site Energy Services Ltd.</v>
          </cell>
          <cell r="X4534" t="str">
            <v>Account Name from Q1 ERM File</v>
          </cell>
          <cell r="Z4534" t="str">
            <v>CONSTRUCTION</v>
          </cell>
          <cell r="AB4534" t="str">
            <v>CAN1305</v>
          </cell>
          <cell r="AD4534">
            <v>303013</v>
          </cell>
          <cell r="AE4534" t="str">
            <v>Contract</v>
          </cell>
        </row>
        <row r="4535">
          <cell r="W4535" t="str">
            <v>TMP Groupe TRJ</v>
          </cell>
          <cell r="X4535" t="str">
            <v>Account Name from Q1 ERM File</v>
          </cell>
          <cell r="Z4535" t="str">
            <v>BUSINESS SERVICES</v>
          </cell>
          <cell r="AB4535" t="str">
            <v>CAN1030</v>
          </cell>
          <cell r="AD4535">
            <v>300168</v>
          </cell>
          <cell r="AE4535" t="str">
            <v>Commercial</v>
          </cell>
        </row>
        <row r="4536">
          <cell r="V4536">
            <v>261139</v>
          </cell>
          <cell r="W4536" t="str">
            <v>Universal Contract Management Ltd.</v>
          </cell>
          <cell r="X4536" t="str">
            <v>Account Name from Q1 ERM File</v>
          </cell>
          <cell r="Z4536" t="str">
            <v>COMPUTER SOFTWARE</v>
          </cell>
          <cell r="AB4536" t="str">
            <v>CAN1306</v>
          </cell>
          <cell r="AD4536">
            <v>303014</v>
          </cell>
          <cell r="AE4536" t="str">
            <v>Contract</v>
          </cell>
        </row>
        <row r="4537">
          <cell r="W4537" t="str">
            <v>Weaver Group Limited</v>
          </cell>
          <cell r="X4537" t="str">
            <v>Account Name from Q1 ERM File</v>
          </cell>
          <cell r="Z4537" t="str">
            <v>CONSTRUCTION</v>
          </cell>
          <cell r="AB4537" t="str">
            <v>CAN1114</v>
          </cell>
          <cell r="AD4537">
            <v>300450</v>
          </cell>
          <cell r="AE4537" t="str">
            <v>Contract</v>
          </cell>
        </row>
        <row r="4538">
          <cell r="W4538" t="str">
            <v xml:space="preserve">Whidden Construction </v>
          </cell>
          <cell r="X4538" t="str">
            <v>Account Name from Q1 ERM File</v>
          </cell>
          <cell r="Z4538" t="str">
            <v>CONSTRUCTION</v>
          </cell>
          <cell r="AB4538" t="str">
            <v>CAN1237</v>
          </cell>
          <cell r="AD4538">
            <v>301656</v>
          </cell>
          <cell r="AE4538" t="str">
            <v>Contract</v>
          </cell>
        </row>
        <row r="4539">
          <cell r="V4539">
            <v>260374</v>
          </cell>
          <cell r="W4539" t="str">
            <v>William Kelly &amp; Sons Plumbing</v>
          </cell>
          <cell r="X4539" t="str">
            <v>Account Name from Q1 ERM File</v>
          </cell>
          <cell r="Z4539" t="str">
            <v>BUSINESS SERVICES</v>
          </cell>
          <cell r="AB4539" t="str">
            <v>CAN1253</v>
          </cell>
          <cell r="AD4539">
            <v>302564</v>
          </cell>
          <cell r="AE4539" t="str">
            <v>Contract</v>
          </cell>
        </row>
        <row r="4540">
          <cell r="T4540">
            <v>999959783</v>
          </cell>
          <cell r="U4540" t="str">
            <v>Concay S.A.</v>
          </cell>
          <cell r="V4540">
            <v>289855</v>
          </cell>
          <cell r="W4540" t="str">
            <v>Concay S.A.</v>
          </cell>
          <cell r="X4540" t="str">
            <v>Existing Principal</v>
          </cell>
          <cell r="Y4540" t="str">
            <v>Exposure Below $1M; Do Not Score</v>
          </cell>
          <cell r="Z4540" t="str">
            <v>CONSTRUCTION</v>
          </cell>
          <cell r="AA4540" t="str">
            <v>Colombia</v>
          </cell>
          <cell r="AB4540">
            <v>289855</v>
          </cell>
          <cell r="AD4540">
            <v>289855</v>
          </cell>
          <cell r="AE4540" t="str">
            <v>Specialty Contract</v>
          </cell>
          <cell r="AF4540" t="str">
            <v>Engineering &amp; Construction</v>
          </cell>
        </row>
        <row r="4541">
          <cell r="T4541">
            <v>999960183</v>
          </cell>
          <cell r="U4541" t="str">
            <v>PAREX RESOURCES COLOMBIA LTD SUCURSAL</v>
          </cell>
          <cell r="V4541">
            <v>289906</v>
          </cell>
          <cell r="W4541" t="str">
            <v>PAREX RESOURCES COLOMBIA LTD SUCURSAL</v>
          </cell>
          <cell r="X4541" t="str">
            <v>Existing Principal</v>
          </cell>
          <cell r="Y4541" t="str">
            <v>Exposure Below $1M; Do Not Score</v>
          </cell>
          <cell r="Z4541" t="str">
            <v>OIL, GAS &amp; COAL EXPL/PROD</v>
          </cell>
          <cell r="AA4541" t="str">
            <v>Colombia</v>
          </cell>
          <cell r="AB4541">
            <v>289906</v>
          </cell>
          <cell r="AD4541">
            <v>289906</v>
          </cell>
          <cell r="AE4541" t="str">
            <v>Specialty Commercial</v>
          </cell>
          <cell r="AF4541" t="str">
            <v>Oil, Gas &amp; Coal Expl/Prod</v>
          </cell>
        </row>
        <row r="4542">
          <cell r="T4542">
            <v>999960550</v>
          </cell>
          <cell r="U4542" t="str">
            <v>TERNIUM COLOMBIA S.A.S.</v>
          </cell>
          <cell r="V4542">
            <v>289959</v>
          </cell>
          <cell r="W4542" t="str">
            <v>TERNIUM COLOMBIA S.A.S.</v>
          </cell>
          <cell r="X4542" t="str">
            <v>Existing Principal</v>
          </cell>
          <cell r="Y4542" t="str">
            <v>Exposure Below $1M; Do Not Score</v>
          </cell>
          <cell r="Z4542" t="str">
            <v>STEEL &amp; METAL PRODUCTS</v>
          </cell>
          <cell r="AA4542" t="str">
            <v>Colombia</v>
          </cell>
          <cell r="AB4542">
            <v>289959</v>
          </cell>
          <cell r="AD4542">
            <v>289959</v>
          </cell>
          <cell r="AE4542" t="str">
            <v>Specialty Contract</v>
          </cell>
          <cell r="AF4542" t="str">
            <v>Steel &amp; Metals Manufacturing</v>
          </cell>
        </row>
        <row r="4543">
          <cell r="T4543">
            <v>999928973</v>
          </cell>
          <cell r="U4543" t="str">
            <v>Far North Contracting Ltd.</v>
          </cell>
          <cell r="V4543">
            <v>286615</v>
          </cell>
          <cell r="W4543" t="str">
            <v>Far North Contracting Ltd.</v>
          </cell>
          <cell r="X4543" t="str">
            <v>Existing Principal</v>
          </cell>
          <cell r="Y4543" t="str">
            <v>Exposure Below $1M; Do Not Score</v>
          </cell>
          <cell r="Z4543" t="str">
            <v>CONSTRUCTION</v>
          </cell>
          <cell r="AA4543" t="str">
            <v>Canada</v>
          </cell>
          <cell r="AB4543" t="str">
            <v>CAN1578</v>
          </cell>
          <cell r="AD4543">
            <v>286615</v>
          </cell>
          <cell r="AE4543" t="str">
            <v>Core Contract</v>
          </cell>
          <cell r="AF4543" t="str">
            <v>Engineering &amp; Construction</v>
          </cell>
        </row>
        <row r="4544">
          <cell r="T4544">
            <v>999951701</v>
          </cell>
          <cell r="U4544" t="str">
            <v>Power-Tek Electrical Services Inc.</v>
          </cell>
          <cell r="V4544">
            <v>288875</v>
          </cell>
          <cell r="W4544" t="str">
            <v>Power-Tek Electrical Services Inc.</v>
          </cell>
          <cell r="X4544" t="str">
            <v>Existing Principal</v>
          </cell>
          <cell r="Y4544" t="str">
            <v>Exposure Below $1M; Do Not Score</v>
          </cell>
          <cell r="Z4544" t="str">
            <v>CONSTRUCTION</v>
          </cell>
          <cell r="AA4544" t="str">
            <v>Canada</v>
          </cell>
          <cell r="AB4544" t="str">
            <v>CAN1603</v>
          </cell>
          <cell r="AD4544">
            <v>288875</v>
          </cell>
          <cell r="AE4544" t="str">
            <v>Core Contract</v>
          </cell>
          <cell r="AF4544" t="str">
            <v>Engineering &amp; Construction</v>
          </cell>
        </row>
        <row r="4545">
          <cell r="T4545">
            <v>999954395</v>
          </cell>
          <cell r="U4545" t="str">
            <v>Geotech Drilling Services Ltd.</v>
          </cell>
          <cell r="V4545">
            <v>289114</v>
          </cell>
          <cell r="W4545" t="str">
            <v>Geotech Drilling Services Ltd.</v>
          </cell>
          <cell r="X4545" t="str">
            <v>Existing Principal</v>
          </cell>
          <cell r="Y4545" t="str">
            <v>Exposure Below $1M; Do Not Score</v>
          </cell>
          <cell r="Z4545" t="str">
            <v>MINING</v>
          </cell>
          <cell r="AA4545" t="str">
            <v>Canada</v>
          </cell>
          <cell r="AB4545" t="str">
            <v>CAN1613</v>
          </cell>
          <cell r="AD4545">
            <v>289114</v>
          </cell>
          <cell r="AE4545" t="str">
            <v>Core Contract</v>
          </cell>
          <cell r="AF4545" t="str">
            <v>Metals &amp; Mining Industry</v>
          </cell>
        </row>
        <row r="4546">
          <cell r="T4546">
            <v>999956092</v>
          </cell>
          <cell r="U4546" t="str">
            <v xml:space="preserve">Nilex Inc. </v>
          </cell>
          <cell r="V4546">
            <v>289331</v>
          </cell>
          <cell r="W4546" t="str">
            <v xml:space="preserve">Nilex Inc. </v>
          </cell>
          <cell r="X4546" t="str">
            <v>Existing Principal</v>
          </cell>
          <cell r="Y4546" t="str">
            <v>Exposure Below $1M; Do Not Score</v>
          </cell>
          <cell r="Z4546" t="str">
            <v>BUSINESS PRODUCTS WHSL</v>
          </cell>
          <cell r="AA4546" t="str">
            <v>Canada</v>
          </cell>
          <cell r="AB4546" t="str">
            <v>CAN1604</v>
          </cell>
          <cell r="AD4546">
            <v>289331</v>
          </cell>
          <cell r="AE4546" t="str">
            <v>Core Contract</v>
          </cell>
          <cell r="AF4546" t="str">
            <v>Machinery &amp; Industrial</v>
          </cell>
        </row>
        <row r="4547">
          <cell r="T4547">
            <v>999956700</v>
          </cell>
          <cell r="U4547" t="str">
            <v xml:space="preserve">ALX Exploration Services Inc. </v>
          </cell>
          <cell r="V4547">
            <v>289499</v>
          </cell>
          <cell r="W4547" t="str">
            <v xml:space="preserve">ALX Exploration Services Inc. </v>
          </cell>
          <cell r="X4547" t="str">
            <v>Existing Principal</v>
          </cell>
          <cell r="Y4547" t="str">
            <v>Exposure Below $1M; Do Not Score</v>
          </cell>
          <cell r="Z4547" t="str">
            <v>MINING</v>
          </cell>
          <cell r="AA4547" t="str">
            <v>Canada</v>
          </cell>
          <cell r="AB4547" t="str">
            <v>CAN1605</v>
          </cell>
          <cell r="AD4547">
            <v>289499</v>
          </cell>
          <cell r="AE4547" t="str">
            <v>Core Contract</v>
          </cell>
          <cell r="AF4547" t="str">
            <v>Metals &amp; Mining Industry</v>
          </cell>
        </row>
        <row r="4548">
          <cell r="T4548">
            <v>999959301</v>
          </cell>
          <cell r="U4548" t="str">
            <v>TwinCon Enterprises Ltd.</v>
          </cell>
          <cell r="V4548">
            <v>289811</v>
          </cell>
          <cell r="W4548" t="str">
            <v>TwinCon Enterprises Ltd.</v>
          </cell>
          <cell r="X4548" t="str">
            <v>Existing Principal</v>
          </cell>
          <cell r="Y4548" t="str">
            <v>Exposure Below $1M; Do Not Score</v>
          </cell>
          <cell r="Z4548" t="str">
            <v>CONSTRUCTION</v>
          </cell>
          <cell r="AA4548" t="str">
            <v>Canada</v>
          </cell>
          <cell r="AB4548" t="str">
            <v>CAN1614</v>
          </cell>
          <cell r="AD4548">
            <v>289811</v>
          </cell>
          <cell r="AE4548" t="str">
            <v>Core Contract</v>
          </cell>
          <cell r="AF4548" t="str">
            <v>Engineering &amp; Construction</v>
          </cell>
        </row>
        <row r="4549">
          <cell r="T4549">
            <v>999959399</v>
          </cell>
          <cell r="U4549" t="str">
            <v>Neptune Security Services Inc.</v>
          </cell>
          <cell r="V4549">
            <v>289820</v>
          </cell>
          <cell r="W4549" t="str">
            <v>Neptune Security Services Inc.</v>
          </cell>
          <cell r="X4549" t="str">
            <v>Existing Principal</v>
          </cell>
          <cell r="Y4549" t="str">
            <v>Exposure Below $1M; Do Not Score</v>
          </cell>
          <cell r="Z4549" t="str">
            <v>ELECTRONIC EQUIPMENT</v>
          </cell>
          <cell r="AA4549" t="str">
            <v>Canada</v>
          </cell>
          <cell r="AB4549" t="str">
            <v>CAN1607</v>
          </cell>
          <cell r="AD4549">
            <v>289820</v>
          </cell>
          <cell r="AE4549" t="str">
            <v>Core Contract</v>
          </cell>
          <cell r="AF4549" t="str">
            <v>Electronics &amp; Semiconductor</v>
          </cell>
        </row>
        <row r="4550">
          <cell r="T4550">
            <v>999956703</v>
          </cell>
          <cell r="U4550" t="str">
            <v>Terrick Enterprises Ltd.</v>
          </cell>
          <cell r="V4550">
            <v>289500</v>
          </cell>
          <cell r="W4550" t="str">
            <v>Terrick Enterprises Ltd.</v>
          </cell>
          <cell r="X4550" t="str">
            <v>Existing Principal</v>
          </cell>
          <cell r="Y4550" t="str">
            <v>Exposure Below $1M; Do Not Score</v>
          </cell>
          <cell r="Z4550" t="str">
            <v>STEEL &amp; METAL PRODUCTS</v>
          </cell>
          <cell r="AA4550" t="str">
            <v>Canada</v>
          </cell>
          <cell r="AB4550" t="str">
            <v>CAN1606</v>
          </cell>
          <cell r="AD4550">
            <v>289500</v>
          </cell>
          <cell r="AE4550" t="str">
            <v>Core Contract</v>
          </cell>
          <cell r="AF4550" t="str">
            <v>Steel &amp; Metals Manufacturing</v>
          </cell>
        </row>
        <row r="4551">
          <cell r="T4551">
            <v>999958000</v>
          </cell>
          <cell r="U4551" t="str">
            <v>Jenco Limited</v>
          </cell>
          <cell r="V4551">
            <v>289660</v>
          </cell>
          <cell r="W4551" t="str">
            <v>Jenco Limited</v>
          </cell>
          <cell r="X4551" t="str">
            <v>Existing Principal</v>
          </cell>
          <cell r="Y4551" t="str">
            <v>Exposure Below $1M; Do Not Score</v>
          </cell>
          <cell r="Z4551" t="str">
            <v>CONSUMER SERVICES</v>
          </cell>
          <cell r="AA4551" t="str">
            <v>Canada</v>
          </cell>
          <cell r="AB4551" t="str">
            <v>CAN1610</v>
          </cell>
          <cell r="AD4551">
            <v>289660</v>
          </cell>
          <cell r="AE4551" t="str">
            <v>Core Contract</v>
          </cell>
          <cell r="AF4551" t="str">
            <v>Retail</v>
          </cell>
        </row>
        <row r="4552">
          <cell r="T4552">
            <v>999959102</v>
          </cell>
          <cell r="U4552" t="str">
            <v>Robertson Group Ltd.</v>
          </cell>
          <cell r="V4552">
            <v>289793</v>
          </cell>
          <cell r="W4552" t="str">
            <v>Robertson Group Ltd.</v>
          </cell>
          <cell r="X4552" t="str">
            <v>Existing Principal</v>
          </cell>
          <cell r="Y4552" t="str">
            <v>Exposure Below $1M; Do Not Score</v>
          </cell>
          <cell r="Z4552" t="str">
            <v>CONSTRUCTION</v>
          </cell>
          <cell r="AA4552" t="str">
            <v>Canada</v>
          </cell>
          <cell r="AB4552" t="str">
            <v>CAN1572</v>
          </cell>
          <cell r="AD4552">
            <v>289793</v>
          </cell>
          <cell r="AE4552" t="str">
            <v>Core Contract</v>
          </cell>
          <cell r="AF4552" t="str">
            <v>Engineering &amp; Construction</v>
          </cell>
        </row>
        <row r="4553">
          <cell r="T4553">
            <v>999959973</v>
          </cell>
          <cell r="U4553" t="str">
            <v>DCM Mechanical Ltd.</v>
          </cell>
          <cell r="V4553">
            <v>289879</v>
          </cell>
          <cell r="W4553" t="str">
            <v>DCM Mechanical Ltd.</v>
          </cell>
          <cell r="X4553" t="str">
            <v>Existing Principal</v>
          </cell>
          <cell r="Y4553" t="str">
            <v>Score it</v>
          </cell>
          <cell r="Z4553" t="str">
            <v>CONSTRUCTION</v>
          </cell>
          <cell r="AA4553" t="str">
            <v>Canada</v>
          </cell>
          <cell r="AB4553" t="str">
            <v>CAN1608</v>
          </cell>
          <cell r="AD4553">
            <v>289879</v>
          </cell>
          <cell r="AE4553" t="str">
            <v>Core Contract</v>
          </cell>
          <cell r="AF4553" t="str">
            <v>Engineering &amp; Construction</v>
          </cell>
        </row>
        <row r="4554">
          <cell r="T4554">
            <v>999958807</v>
          </cell>
          <cell r="U4554" t="str">
            <v>Bryke Overseas S.L.</v>
          </cell>
          <cell r="V4554">
            <v>288845</v>
          </cell>
          <cell r="W4554" t="str">
            <v>Bryke Overseas S.L.</v>
          </cell>
          <cell r="X4554" t="str">
            <v>Existing Principal</v>
          </cell>
          <cell r="Y4554" t="str">
            <v>Exposure Below $1M; Do Not Score</v>
          </cell>
          <cell r="Z4554" t="str">
            <v>FINANCE COMPANIES</v>
          </cell>
          <cell r="AA4554" t="str">
            <v>Spain</v>
          </cell>
          <cell r="AB4554" t="str">
            <v>EU1311</v>
          </cell>
          <cell r="AD4554">
            <v>288845</v>
          </cell>
          <cell r="AE4554" t="str">
            <v>Specialty Commercial</v>
          </cell>
          <cell r="AF4554" t="str">
            <v>Insurance &amp; Financial Services</v>
          </cell>
        </row>
        <row r="4555">
          <cell r="T4555">
            <v>999957023</v>
          </cell>
          <cell r="U4555" t="str">
            <v>VÍA CÉLERE DESARROLLOS INMOBILIARIOS, S.A.</v>
          </cell>
          <cell r="V4555">
            <v>289528</v>
          </cell>
          <cell r="W4555" t="str">
            <v>VÍA CÉLERE DESARROLLOS INMOBILIARIOS, S.A</v>
          </cell>
          <cell r="X4555" t="str">
            <v>Existing Principal</v>
          </cell>
          <cell r="Y4555" t="str">
            <v>Exposure Below $1M; Do Not Score</v>
          </cell>
          <cell r="Z4555" t="str">
            <v>REAL ESTATE</v>
          </cell>
          <cell r="AA4555" t="str">
            <v>Spain</v>
          </cell>
          <cell r="AB4555" t="str">
            <v>EU1312</v>
          </cell>
          <cell r="AD4555">
            <v>289528</v>
          </cell>
          <cell r="AE4555" t="str">
            <v>Specialty Commercial</v>
          </cell>
          <cell r="AF4555" t="str">
            <v>Real Estate &amp; REITs</v>
          </cell>
        </row>
        <row r="4556">
          <cell r="T4556">
            <v>829263432</v>
          </cell>
          <cell r="U4556" t="str">
            <v>Laing O'Rourke Construction Ltd</v>
          </cell>
          <cell r="V4556">
            <v>195713</v>
          </cell>
          <cell r="W4556" t="str">
            <v>Laing O'Rourke</v>
          </cell>
          <cell r="X4556" t="str">
            <v>Existing Principal</v>
          </cell>
          <cell r="Y4556" t="str">
            <v>Score it</v>
          </cell>
          <cell r="Z4556" t="str">
            <v>CONSTRUCTION</v>
          </cell>
          <cell r="AA4556" t="str">
            <v>United Kingdom</v>
          </cell>
          <cell r="AB4556" t="str">
            <v>EU1056</v>
          </cell>
          <cell r="AD4556">
            <v>54964</v>
          </cell>
          <cell r="AE4556" t="str">
            <v>Specialty Contract</v>
          </cell>
          <cell r="AF4556" t="str">
            <v>Engineering &amp; Construction</v>
          </cell>
        </row>
        <row r="4557">
          <cell r="T4557">
            <v>999957096</v>
          </cell>
          <cell r="U4557" t="str">
            <v xml:space="preserve">Saceem Sucursal Peru </v>
          </cell>
          <cell r="V4557">
            <v>196516</v>
          </cell>
          <cell r="W4557" t="str">
            <v>Saceem, S.A.</v>
          </cell>
          <cell r="X4557" t="str">
            <v>Existing Principal</v>
          </cell>
          <cell r="Y4557" t="str">
            <v>Exposure Below $1M; Do Not Score</v>
          </cell>
          <cell r="Z4557" t="str">
            <v>CONSTRUCTION</v>
          </cell>
          <cell r="AA4557" t="str">
            <v>Peru</v>
          </cell>
          <cell r="AB4557">
            <v>196516</v>
          </cell>
          <cell r="AD4557">
            <v>196516</v>
          </cell>
          <cell r="AE4557" t="str">
            <v>Specialty Contract</v>
          </cell>
          <cell r="AF4557" t="str">
            <v>Engineering &amp; Construction</v>
          </cell>
        </row>
        <row r="4558">
          <cell r="T4558">
            <v>999925640</v>
          </cell>
          <cell r="U4558" t="str">
            <v>Hardwicke Investments Ltd</v>
          </cell>
          <cell r="V4558">
            <v>195361</v>
          </cell>
          <cell r="W4558" t="str">
            <v>Hardwicke Investments Ltd</v>
          </cell>
          <cell r="X4558" t="str">
            <v>Existing Principal</v>
          </cell>
          <cell r="Y4558" t="str">
            <v>Score it</v>
          </cell>
          <cell r="Z4558" t="str">
            <v>CONSTRUCTION</v>
          </cell>
          <cell r="AA4558" t="str">
            <v>United Kingdom</v>
          </cell>
          <cell r="AB4558" t="str">
            <v>EU1308</v>
          </cell>
          <cell r="AD4558">
            <v>195361</v>
          </cell>
          <cell r="AE4558" t="str">
            <v>Specialty Contract</v>
          </cell>
          <cell r="AF4558" t="str">
            <v>Engineering &amp; Construction</v>
          </cell>
        </row>
        <row r="4559">
          <cell r="T4559">
            <v>441875942</v>
          </cell>
          <cell r="U4559" t="str">
            <v>Rockpoint Gas Storage Partners LP</v>
          </cell>
          <cell r="V4559">
            <v>202533</v>
          </cell>
          <cell r="W4559" t="str">
            <v>Rockpoint Gas Storage</v>
          </cell>
          <cell r="X4559" t="str">
            <v>Existing Principal</v>
          </cell>
          <cell r="Y4559" t="str">
            <v>Exposure Below $1M; Do Not Score</v>
          </cell>
          <cell r="Z4559" t="str">
            <v>UTILITIES, GAS</v>
          </cell>
          <cell r="AA4559" t="str">
            <v>Canada</v>
          </cell>
          <cell r="AB4559">
            <v>301106</v>
          </cell>
          <cell r="AD4559">
            <v>202533</v>
          </cell>
          <cell r="AE4559" t="str">
            <v>Specialty Commercial</v>
          </cell>
          <cell r="AF4559" t="str">
            <v>Electric, Gas &amp; Water Utilities</v>
          </cell>
        </row>
        <row r="4560">
          <cell r="T4560">
            <v>999960451</v>
          </cell>
          <cell r="U4560" t="str">
            <v>Sigdo Koppers S.A</v>
          </cell>
          <cell r="V4560">
            <v>213583</v>
          </cell>
          <cell r="W4560" t="str">
            <v>Sigdo Koppers (SK)</v>
          </cell>
          <cell r="X4560" t="str">
            <v>Existing Principal</v>
          </cell>
          <cell r="Y4560" t="str">
            <v>Exposure Below $1M; Do Not Score</v>
          </cell>
          <cell r="Z4560" t="str">
            <v>BUSINESS PRODUCTS WHSL</v>
          </cell>
          <cell r="AA4560" t="str">
            <v>Chile</v>
          </cell>
          <cell r="AB4560">
            <v>213583</v>
          </cell>
          <cell r="AD4560">
            <v>213583</v>
          </cell>
          <cell r="AE4560" t="str">
            <v>Specialty Contract</v>
          </cell>
          <cell r="AF4560" t="str">
            <v>Machinery &amp; Industrial</v>
          </cell>
        </row>
        <row r="4561">
          <cell r="T4561">
            <v>999910694</v>
          </cell>
          <cell r="U4561" t="str">
            <v>A.P. Moller - Maersk A/S</v>
          </cell>
          <cell r="V4561">
            <v>284380</v>
          </cell>
          <cell r="W4561" t="str">
            <v>A.P. Moller - Maersk A/S</v>
          </cell>
          <cell r="X4561" t="str">
            <v>Existing Principal</v>
          </cell>
          <cell r="Y4561" t="str">
            <v>Public – Do Not Score</v>
          </cell>
          <cell r="Z4561" t="str">
            <v>TRANSPORTATION</v>
          </cell>
          <cell r="AA4561" t="str">
            <v>Denmark</v>
          </cell>
          <cell r="AB4561" t="str">
            <v>EU1307</v>
          </cell>
          <cell r="AC4561" t="str">
            <v>W34356</v>
          </cell>
          <cell r="AD4561">
            <v>284380</v>
          </cell>
          <cell r="AE4561" t="str">
            <v>Core Commercial</v>
          </cell>
          <cell r="AF4561" t="str">
            <v>Rail, Trucking &amp; Transport Services</v>
          </cell>
        </row>
        <row r="4562">
          <cell r="T4562">
            <v>999951258</v>
          </cell>
          <cell r="U4562" t="str">
            <v>Promotora, inversiones y cobranza</v>
          </cell>
          <cell r="V4562">
            <v>288459</v>
          </cell>
          <cell r="W4562" t="str">
            <v xml:space="preserve">Fundacion grupo social </v>
          </cell>
          <cell r="X4562" t="str">
            <v>Existing Principal</v>
          </cell>
          <cell r="Y4562" t="str">
            <v>Exposure Below $1M; Do Not Score</v>
          </cell>
          <cell r="Z4562" t="str">
            <v>UNASSIGNED</v>
          </cell>
          <cell r="AA4562" t="str">
            <v>Colombia</v>
          </cell>
          <cell r="AB4562">
            <v>288459</v>
          </cell>
          <cell r="AD4562">
            <v>288459</v>
          </cell>
          <cell r="AE4562" t="str">
            <v>Specialty Commercial</v>
          </cell>
          <cell r="AF4562" t="str">
            <v>Business Services</v>
          </cell>
        </row>
        <row r="4563">
          <cell r="T4563">
            <v>999951833</v>
          </cell>
          <cell r="U4563" t="str">
            <v>Solaria Energía y Medio Ambiente, S.A.</v>
          </cell>
          <cell r="V4563">
            <v>288886</v>
          </cell>
          <cell r="W4563" t="str">
            <v>Solaria Energía y Medio Ambiente, S.A.</v>
          </cell>
          <cell r="X4563" t="str">
            <v>Existing Principal</v>
          </cell>
          <cell r="Y4563" t="str">
            <v>Public – Do Not Score</v>
          </cell>
          <cell r="Z4563" t="str">
            <v>UTILITIES, ELECTRIC</v>
          </cell>
          <cell r="AA4563" t="str">
            <v>Spain</v>
          </cell>
          <cell r="AB4563" t="str">
            <v>EU1313</v>
          </cell>
          <cell r="AC4563" t="str">
            <v>W42954</v>
          </cell>
          <cell r="AD4563">
            <v>288886</v>
          </cell>
          <cell r="AE4563" t="str">
            <v>Specialty Commercial</v>
          </cell>
          <cell r="AF4563" t="str">
            <v>Electric, Gas &amp; Water Utilities</v>
          </cell>
        </row>
        <row r="4564">
          <cell r="T4564">
            <v>999954419</v>
          </cell>
          <cell r="U4564" t="str">
            <v>COLOMBIA ENERGY DEVELOPMENT CO</v>
          </cell>
          <cell r="V4564">
            <v>289116</v>
          </cell>
          <cell r="W4564" t="str">
            <v>COLOMBIA ENERGY DEVELOPMENT CO</v>
          </cell>
          <cell r="X4564" t="str">
            <v>Existing Principal</v>
          </cell>
          <cell r="Y4564" t="str">
            <v>Exposure Below $1M; Do Not Score</v>
          </cell>
          <cell r="Z4564" t="str">
            <v>OIL REFINING</v>
          </cell>
          <cell r="AA4564" t="str">
            <v>Colombia</v>
          </cell>
          <cell r="AB4564">
            <v>289116</v>
          </cell>
          <cell r="AD4564">
            <v>289116</v>
          </cell>
          <cell r="AE4564" t="str">
            <v>Specialty Contract</v>
          </cell>
          <cell r="AF4564" t="str">
            <v>Oil, Gas &amp; Coal Expl/Prod</v>
          </cell>
        </row>
        <row r="4565">
          <cell r="T4565">
            <v>999954423</v>
          </cell>
          <cell r="U4565" t="str">
            <v>Sacyr Concesiones, S.L.</v>
          </cell>
          <cell r="V4565">
            <v>289117</v>
          </cell>
          <cell r="W4565" t="str">
            <v>Sacyr Concesiones, S.L.</v>
          </cell>
          <cell r="X4565" t="str">
            <v>Existing Principal</v>
          </cell>
          <cell r="Y4565" t="str">
            <v>Exposure Below $1M; Do Not Score</v>
          </cell>
          <cell r="Z4565" t="str">
            <v>CONSTRUCTION</v>
          </cell>
          <cell r="AA4565" t="str">
            <v>Spain</v>
          </cell>
          <cell r="AB4565" t="str">
            <v>EU1314</v>
          </cell>
          <cell r="AD4565">
            <v>289117</v>
          </cell>
          <cell r="AE4565" t="str">
            <v>Specialty Contract</v>
          </cell>
          <cell r="AF4565" t="str">
            <v>Engineering &amp; Construction</v>
          </cell>
        </row>
        <row r="4566">
          <cell r="T4566">
            <v>999952110</v>
          </cell>
          <cell r="U4566" t="str">
            <v>Solaria Promoción y Desarrollo Fotovoltaico, S.L.</v>
          </cell>
          <cell r="V4566">
            <v>288886</v>
          </cell>
          <cell r="W4566" t="str">
            <v>Solaria Energía y Medio Ambiente, S.A.</v>
          </cell>
          <cell r="X4566" t="str">
            <v>Existing Principal</v>
          </cell>
          <cell r="Y4566" t="str">
            <v>Score it</v>
          </cell>
          <cell r="Z4566" t="str">
            <v>UTILITIES, ELECTRIC</v>
          </cell>
          <cell r="AA4566" t="str">
            <v>Spain</v>
          </cell>
          <cell r="AB4566" t="str">
            <v>EU1315</v>
          </cell>
          <cell r="AD4566">
            <v>288886</v>
          </cell>
          <cell r="AE4566" t="str">
            <v>Specialty Commercial</v>
          </cell>
          <cell r="AF4566" t="str">
            <v>Electric, Gas &amp; Water Utilities</v>
          </cell>
        </row>
        <row r="4567">
          <cell r="T4567">
            <v>999954436</v>
          </cell>
          <cell r="U4567" t="str">
            <v>Compañia Energetica de Occidente SAS ESP</v>
          </cell>
          <cell r="V4567">
            <v>289118</v>
          </cell>
          <cell r="W4567" t="str">
            <v>Promigas SA ESP</v>
          </cell>
          <cell r="X4567" t="str">
            <v>Existing Principal</v>
          </cell>
          <cell r="Y4567" t="str">
            <v>Exposure Below $1M; Do Not Score</v>
          </cell>
          <cell r="Z4567" t="str">
            <v>UTILITIES, ELECTRIC</v>
          </cell>
          <cell r="AA4567" t="str">
            <v>Colombia</v>
          </cell>
          <cell r="AB4567">
            <v>289118</v>
          </cell>
          <cell r="AD4567">
            <v>289118</v>
          </cell>
          <cell r="AE4567" t="str">
            <v>Specialty Commercial</v>
          </cell>
          <cell r="AF4567" t="str">
            <v>Electric, Gas &amp; Water Utilities</v>
          </cell>
        </row>
        <row r="4568">
          <cell r="T4568">
            <v>999954480</v>
          </cell>
          <cell r="U4568" t="str">
            <v>Confipetrol S.A.S</v>
          </cell>
          <cell r="V4568">
            <v>289121</v>
          </cell>
          <cell r="W4568" t="str">
            <v>Confipetrol S.A.S</v>
          </cell>
          <cell r="X4568" t="str">
            <v>Existing Principal</v>
          </cell>
          <cell r="Y4568" t="str">
            <v>Exposure Below $1M; Do Not Score</v>
          </cell>
          <cell r="Z4568" t="str">
            <v>BUSINESS SERVICES</v>
          </cell>
          <cell r="AA4568" t="str">
            <v>Colombia</v>
          </cell>
          <cell r="AB4568">
            <v>289121</v>
          </cell>
          <cell r="AD4568">
            <v>289121</v>
          </cell>
          <cell r="AE4568" t="str">
            <v>Specialty Commercial</v>
          </cell>
          <cell r="AF4568" t="str">
            <v>Business Services</v>
          </cell>
        </row>
        <row r="4569">
          <cell r="T4569">
            <v>999954748</v>
          </cell>
          <cell r="U4569" t="str">
            <v>ARENDAL, S. DE R.L. DE C.V.</v>
          </cell>
          <cell r="V4569">
            <v>289149</v>
          </cell>
          <cell r="W4569" t="str">
            <v>ARENDAL, S. DE R.L. DE C.V.</v>
          </cell>
          <cell r="X4569" t="str">
            <v>Existing Principal</v>
          </cell>
          <cell r="Y4569" t="str">
            <v>Exposure Below $1M; Do Not Score</v>
          </cell>
          <cell r="Z4569" t="str">
            <v>CONSTRUCTION</v>
          </cell>
          <cell r="AA4569" t="str">
            <v>Mexico</v>
          </cell>
          <cell r="AB4569">
            <v>289149</v>
          </cell>
          <cell r="AD4569">
            <v>289149</v>
          </cell>
          <cell r="AE4569" t="str">
            <v>Specialty Contract</v>
          </cell>
          <cell r="AF4569" t="str">
            <v>Engineering &amp; Construction</v>
          </cell>
        </row>
        <row r="4570">
          <cell r="T4570">
            <v>999955350</v>
          </cell>
          <cell r="U4570" t="str">
            <v>Tecnología de la Construcción y Obras Públicas, S.A.</v>
          </cell>
          <cell r="V4570">
            <v>289219</v>
          </cell>
          <cell r="W4570" t="str">
            <v>Tecnología de la Construcción y Obras Públicas, S.A.</v>
          </cell>
          <cell r="X4570" t="str">
            <v>Existing Principal</v>
          </cell>
          <cell r="Y4570" t="str">
            <v>Exposure Below $1M; Do Not Score</v>
          </cell>
          <cell r="Z4570" t="str">
            <v>CONSTRUCTION</v>
          </cell>
          <cell r="AA4570" t="str">
            <v>Spain</v>
          </cell>
          <cell r="AB4570" t="str">
            <v>EU1316</v>
          </cell>
          <cell r="AD4570">
            <v>289219</v>
          </cell>
          <cell r="AE4570" t="str">
            <v>Specialty Contract</v>
          </cell>
          <cell r="AF4570" t="str">
            <v>Engineering &amp; Construction</v>
          </cell>
        </row>
        <row r="4571">
          <cell r="T4571">
            <v>999956718</v>
          </cell>
          <cell r="U4571" t="str">
            <v>Remseled XXI, S.L.</v>
          </cell>
          <cell r="V4571">
            <v>289503</v>
          </cell>
          <cell r="W4571" t="str">
            <v>Remseled XXI, S.L.</v>
          </cell>
          <cell r="X4571" t="str">
            <v>Existing Principal</v>
          </cell>
          <cell r="Y4571" t="str">
            <v>Exposure Below $1M; Do Not Score</v>
          </cell>
          <cell r="Z4571" t="str">
            <v>FINANCE COMPANIES</v>
          </cell>
          <cell r="AA4571" t="str">
            <v>Spain</v>
          </cell>
          <cell r="AB4571" t="str">
            <v>EU1317</v>
          </cell>
          <cell r="AD4571">
            <v>289503</v>
          </cell>
          <cell r="AE4571" t="str">
            <v>Specialty Commercial</v>
          </cell>
          <cell r="AF4571" t="str">
            <v>Insurance &amp; Financial Services</v>
          </cell>
        </row>
        <row r="4572">
          <cell r="T4572">
            <v>999956744</v>
          </cell>
          <cell r="U4572" t="str">
            <v>Grulop 21 S.L.</v>
          </cell>
          <cell r="V4572">
            <v>289506</v>
          </cell>
          <cell r="W4572" t="str">
            <v>Grulop 21 S.L.</v>
          </cell>
          <cell r="X4572" t="str">
            <v>Existing Principal</v>
          </cell>
          <cell r="Y4572" t="str">
            <v>Exposure Below $1M; Do Not Score</v>
          </cell>
          <cell r="Z4572" t="str">
            <v>BUSINESS SERVICES</v>
          </cell>
          <cell r="AA4572" t="str">
            <v>Spain</v>
          </cell>
          <cell r="AB4572" t="str">
            <v>EU1318</v>
          </cell>
          <cell r="AD4572">
            <v>289506</v>
          </cell>
          <cell r="AE4572" t="str">
            <v>Specialty Contract</v>
          </cell>
          <cell r="AF4572" t="str">
            <v>Business Services</v>
          </cell>
        </row>
        <row r="4573">
          <cell r="T4573">
            <v>999956785</v>
          </cell>
          <cell r="U4573" t="str">
            <v>Sociedad Punta del cobre S.A</v>
          </cell>
          <cell r="V4573">
            <v>289513</v>
          </cell>
          <cell r="W4573" t="str">
            <v>Pucobre</v>
          </cell>
          <cell r="X4573" t="str">
            <v>Existing Principal</v>
          </cell>
          <cell r="Y4573" t="str">
            <v>Score it</v>
          </cell>
          <cell r="Z4573" t="str">
            <v>BUSINESS PRODUCTS WHSL</v>
          </cell>
          <cell r="AA4573" t="str">
            <v>Chile</v>
          </cell>
          <cell r="AB4573" t="str">
            <v>CHL1339</v>
          </cell>
          <cell r="AD4573">
            <v>289513</v>
          </cell>
          <cell r="AE4573" t="str">
            <v>Specialty Commercial</v>
          </cell>
          <cell r="AF4573" t="str">
            <v>Metals &amp; Mining Industry</v>
          </cell>
        </row>
        <row r="4574">
          <cell r="T4574">
            <v>999957062</v>
          </cell>
          <cell r="U4574" t="str">
            <v>ALCANOS DE COLOMBIA S.A. E.S.P.</v>
          </cell>
          <cell r="V4574">
            <v>289532</v>
          </cell>
          <cell r="W4574" t="str">
            <v>ALCANOS DE COLOMBIA S.A. E.S.P.</v>
          </cell>
          <cell r="X4574" t="str">
            <v>Existing Principal</v>
          </cell>
          <cell r="Y4574" t="str">
            <v>Exposure Below $1M; Do Not Score</v>
          </cell>
          <cell r="Z4574" t="str">
            <v>UTILITIES, GAS</v>
          </cell>
          <cell r="AA4574" t="str">
            <v>Colombia</v>
          </cell>
          <cell r="AB4574">
            <v>289532</v>
          </cell>
          <cell r="AD4574">
            <v>289532</v>
          </cell>
          <cell r="AE4574" t="str">
            <v>Specialty Commercial</v>
          </cell>
          <cell r="AF4574" t="str">
            <v>Electric, Gas &amp; Water Utilities</v>
          </cell>
        </row>
        <row r="4575">
          <cell r="T4575">
            <v>999957757</v>
          </cell>
          <cell r="U4575" t="str">
            <v>Ingenieria de Vias S.A.S</v>
          </cell>
          <cell r="V4575">
            <v>289611</v>
          </cell>
          <cell r="W4575" t="str">
            <v>Organización PCC &amp; Cia S.A.S</v>
          </cell>
          <cell r="X4575" t="str">
            <v>Existing Principal</v>
          </cell>
          <cell r="Y4575" t="str">
            <v>Exposure Below $1M; Do Not Score</v>
          </cell>
          <cell r="Z4575" t="str">
            <v>BUSINESS SERVICES</v>
          </cell>
          <cell r="AA4575" t="str">
            <v>Colombia</v>
          </cell>
          <cell r="AB4575">
            <v>289611</v>
          </cell>
          <cell r="AD4575">
            <v>289611</v>
          </cell>
          <cell r="AE4575" t="str">
            <v>Specialty Contract</v>
          </cell>
          <cell r="AF4575" t="str">
            <v>Business Services</v>
          </cell>
        </row>
        <row r="4576">
          <cell r="T4576">
            <v>999954723</v>
          </cell>
          <cell r="U4576" t="str">
            <v>INEOS Industries Limited</v>
          </cell>
          <cell r="V4576">
            <v>289148</v>
          </cell>
          <cell r="W4576" t="str">
            <v>INEOS Industries Limited</v>
          </cell>
          <cell r="X4576" t="str">
            <v>Existing Principal</v>
          </cell>
          <cell r="Y4576" t="str">
            <v>Score it</v>
          </cell>
          <cell r="Z4576" t="str">
            <v>BUSINESS SERVICES</v>
          </cell>
          <cell r="AA4576" t="str">
            <v>United Kingdom</v>
          </cell>
          <cell r="AB4576" t="str">
            <v>EU1309</v>
          </cell>
          <cell r="AD4576">
            <v>289148</v>
          </cell>
          <cell r="AE4576" t="str">
            <v>Specialty Commercial</v>
          </cell>
          <cell r="AF4576" t="str">
            <v>Chemical Industry</v>
          </cell>
        </row>
        <row r="4577">
          <cell r="T4577">
            <v>999957949</v>
          </cell>
          <cell r="U4577" t="str">
            <v>Grupo Inmobiliario Pacal S.A</v>
          </cell>
          <cell r="V4577">
            <v>289651</v>
          </cell>
          <cell r="W4577" t="str">
            <v>PACAL</v>
          </cell>
          <cell r="X4577" t="str">
            <v>Existing Principal</v>
          </cell>
          <cell r="Y4577" t="str">
            <v>Score it</v>
          </cell>
          <cell r="Z4577" t="str">
            <v>CONSTRUCTION</v>
          </cell>
          <cell r="AA4577" t="str">
            <v>Chile</v>
          </cell>
          <cell r="AB4577" t="str">
            <v>CHL1340</v>
          </cell>
          <cell r="AD4577">
            <v>289651</v>
          </cell>
          <cell r="AE4577" t="str">
            <v>Specialty Contract</v>
          </cell>
          <cell r="AF4577" t="str">
            <v>Engineering &amp; Construction</v>
          </cell>
        </row>
        <row r="4578">
          <cell r="T4578">
            <v>999955266</v>
          </cell>
          <cell r="U4578" t="str">
            <v>ERCO Worldwide</v>
          </cell>
          <cell r="V4578">
            <v>289210</v>
          </cell>
          <cell r="W4578" t="str">
            <v>ERCO Worldwide</v>
          </cell>
          <cell r="X4578" t="str">
            <v>Existing Principal</v>
          </cell>
          <cell r="Y4578" t="str">
            <v>Exposure Below $1M; Do Not Score</v>
          </cell>
          <cell r="Z4578" t="str">
            <v>CHEMICALS</v>
          </cell>
          <cell r="AA4578" t="str">
            <v>Canada</v>
          </cell>
          <cell r="AB4578" t="str">
            <v>CAN1609</v>
          </cell>
          <cell r="AD4578">
            <v>289210</v>
          </cell>
          <cell r="AE4578" t="str">
            <v>Specialty Commercial</v>
          </cell>
          <cell r="AF4578" t="str">
            <v>Chemical Industry</v>
          </cell>
        </row>
        <row r="4579">
          <cell r="T4579">
            <v>999958124</v>
          </cell>
          <cell r="U4579" t="str">
            <v>Suez Group</v>
          </cell>
          <cell r="V4579">
            <v>289672</v>
          </cell>
          <cell r="W4579" t="str">
            <v>Suez Group</v>
          </cell>
          <cell r="X4579" t="str">
            <v>Existing Principal</v>
          </cell>
          <cell r="Y4579" t="str">
            <v>Exposure Below $1M; Do Not Score</v>
          </cell>
          <cell r="Z4579" t="str">
            <v>UTILITIES, ELECTRIC</v>
          </cell>
          <cell r="AA4579" t="str">
            <v>France</v>
          </cell>
          <cell r="AB4579">
            <v>289672</v>
          </cell>
          <cell r="AD4579">
            <v>289672</v>
          </cell>
          <cell r="AE4579" t="str">
            <v>Specialty Contract</v>
          </cell>
          <cell r="AF4579" t="str">
            <v>Electric, Gas &amp; Water Utilities</v>
          </cell>
        </row>
        <row r="4580">
          <cell r="T4580">
            <v>999958757</v>
          </cell>
          <cell r="U4580" t="str">
            <v>Ocide Construcción, S.A.</v>
          </cell>
          <cell r="V4580">
            <v>289747</v>
          </cell>
          <cell r="W4580" t="str">
            <v>Ocide Construcción, S.A.</v>
          </cell>
          <cell r="X4580" t="str">
            <v>Existing Principal</v>
          </cell>
          <cell r="Y4580" t="str">
            <v>Score it</v>
          </cell>
          <cell r="Z4580" t="str">
            <v>CONSTRUCTION</v>
          </cell>
          <cell r="AA4580" t="str">
            <v>Spain</v>
          </cell>
          <cell r="AB4580" t="str">
            <v>EU1319</v>
          </cell>
          <cell r="AD4580">
            <v>289747</v>
          </cell>
          <cell r="AE4580" t="str">
            <v>Specialty Contract</v>
          </cell>
          <cell r="AF4580" t="str">
            <v>Engineering &amp; Construction</v>
          </cell>
        </row>
        <row r="4581">
          <cell r="T4581">
            <v>999957316</v>
          </cell>
          <cell r="U4581" t="str">
            <v>CONSTRUCCIONES, OBRAS Y VIALES, S.A.</v>
          </cell>
          <cell r="V4581">
            <v>289552</v>
          </cell>
          <cell r="W4581" t="str">
            <v>CONSTRUCCIONES, OBRAS Y VIALES, S.A.</v>
          </cell>
          <cell r="X4581" t="str">
            <v>Existing Principal</v>
          </cell>
          <cell r="Y4581" t="str">
            <v>Exposure Below $1M; Do Not Score</v>
          </cell>
          <cell r="Z4581" t="str">
            <v>CONSTRUCTION</v>
          </cell>
          <cell r="AA4581" t="str">
            <v>Spain</v>
          </cell>
          <cell r="AB4581" t="str">
            <v>EU1320</v>
          </cell>
          <cell r="AD4581">
            <v>289552</v>
          </cell>
          <cell r="AE4581" t="str">
            <v>Specialty Contract</v>
          </cell>
          <cell r="AF4581" t="str">
            <v>Engineering &amp; Construction</v>
          </cell>
        </row>
        <row r="4582">
          <cell r="T4582">
            <v>999959098</v>
          </cell>
          <cell r="U4582" t="str">
            <v>Empresa Distribuidora del Pacifico S.A E.S.P.</v>
          </cell>
          <cell r="V4582">
            <v>289791</v>
          </cell>
          <cell r="W4582" t="str">
            <v>Empresa Distribuidora del Pacifico S.A E.S.P.</v>
          </cell>
          <cell r="X4582" t="str">
            <v>Existing Principal</v>
          </cell>
          <cell r="Y4582" t="str">
            <v>Exposure Below $1M; Do Not Score</v>
          </cell>
          <cell r="Z4582" t="str">
            <v>UTILITIES, ELECTRIC</v>
          </cell>
          <cell r="AA4582" t="str">
            <v>Colombia</v>
          </cell>
          <cell r="AB4582">
            <v>289791</v>
          </cell>
          <cell r="AD4582">
            <v>289791</v>
          </cell>
          <cell r="AE4582" t="str">
            <v>Specialty Commercial</v>
          </cell>
          <cell r="AF4582" t="str">
            <v>Electric, Gas &amp; Water Utilities</v>
          </cell>
        </row>
        <row r="4583">
          <cell r="T4583">
            <v>999959126</v>
          </cell>
          <cell r="U4583" t="str">
            <v>TERMOCANDELARIA S.C.A. - E.S.P.</v>
          </cell>
          <cell r="V4583">
            <v>289794</v>
          </cell>
          <cell r="W4583" t="str">
            <v>TERMOCANDELARIA S.C.A. - E.S.P.</v>
          </cell>
          <cell r="X4583" t="str">
            <v>Existing Principal</v>
          </cell>
          <cell r="Y4583" t="str">
            <v>Exposure Below $1M; Do Not Score</v>
          </cell>
          <cell r="Z4583" t="str">
            <v>UTILITIES, ELECTRIC</v>
          </cell>
          <cell r="AA4583" t="str">
            <v>Colombia</v>
          </cell>
          <cell r="AB4583">
            <v>289794</v>
          </cell>
          <cell r="AD4583">
            <v>289794</v>
          </cell>
          <cell r="AE4583" t="str">
            <v>Specialty Commercial</v>
          </cell>
          <cell r="AF4583" t="str">
            <v>Electric, Gas &amp; Water Utilities</v>
          </cell>
        </row>
        <row r="4584">
          <cell r="T4584">
            <v>999959388</v>
          </cell>
          <cell r="U4584" t="str">
            <v>AKAD Bildungsgesellschaft mbH</v>
          </cell>
          <cell r="V4584">
            <v>289819</v>
          </cell>
          <cell r="W4584" t="str">
            <v>AKAD Bildungsgesellschaft mbH</v>
          </cell>
          <cell r="X4584" t="str">
            <v>Existing Principal</v>
          </cell>
          <cell r="Y4584" t="str">
            <v>Exposure Below $1M; Do Not Score</v>
          </cell>
          <cell r="Z4584" t="str">
            <v>UNASSIGNED</v>
          </cell>
          <cell r="AA4584" t="str">
            <v>Germany</v>
          </cell>
          <cell r="AB4584" t="str">
            <v>EU13006</v>
          </cell>
          <cell r="AD4584">
            <v>289819</v>
          </cell>
          <cell r="AE4584" t="str">
            <v>Specialty Commercial</v>
          </cell>
          <cell r="AF4584" t="str">
            <v>Retail</v>
          </cell>
        </row>
        <row r="4585">
          <cell r="T4585">
            <v>999959416</v>
          </cell>
          <cell r="U4585" t="str">
            <v xml:space="preserve">Ripconciv Construcciones Civiles CIA LTDA </v>
          </cell>
          <cell r="V4585">
            <v>289822</v>
          </cell>
          <cell r="W4585" t="str">
            <v xml:space="preserve">Ripconciv Construcciones Civiles CIA LTDA </v>
          </cell>
          <cell r="X4585" t="str">
            <v>Existing Principal</v>
          </cell>
          <cell r="Y4585" t="str">
            <v>Exposure Below $1M; Do Not Score</v>
          </cell>
          <cell r="Z4585" t="str">
            <v>CONSTRUCTION</v>
          </cell>
          <cell r="AA4585" t="str">
            <v>Ecuador</v>
          </cell>
          <cell r="AB4585" t="str">
            <v>EU1310</v>
          </cell>
          <cell r="AD4585">
            <v>289822</v>
          </cell>
          <cell r="AE4585" t="str">
            <v>Specialty Contract</v>
          </cell>
          <cell r="AF4585" t="str">
            <v>Engineering &amp; Construction</v>
          </cell>
        </row>
        <row r="4586">
          <cell r="T4586">
            <v>999959544</v>
          </cell>
          <cell r="U4586" t="str">
            <v>Seabridge Gold Inc.</v>
          </cell>
          <cell r="V4586">
            <v>289832</v>
          </cell>
          <cell r="W4586" t="str">
            <v>Seabridge Gold Inc.</v>
          </cell>
          <cell r="X4586" t="str">
            <v>Existing Principal</v>
          </cell>
          <cell r="Y4586" t="str">
            <v>Public – Do Not Score</v>
          </cell>
          <cell r="Z4586" t="str">
            <v>MINING</v>
          </cell>
          <cell r="AA4586" t="str">
            <v>Canada</v>
          </cell>
          <cell r="AB4586" t="str">
            <v>CAN1611</v>
          </cell>
          <cell r="AC4586" t="str">
            <v>N10523</v>
          </cell>
          <cell r="AD4586">
            <v>289832</v>
          </cell>
          <cell r="AE4586" t="str">
            <v>Specialty Commercial</v>
          </cell>
          <cell r="AF4586" t="str">
            <v>Metals &amp; Mining Industry</v>
          </cell>
        </row>
        <row r="4587">
          <cell r="T4587">
            <v>175057821</v>
          </cell>
          <cell r="U4587" t="str">
            <v>Maeda Corporation</v>
          </cell>
          <cell r="V4587">
            <v>42982</v>
          </cell>
          <cell r="W4587" t="str">
            <v>Maeda Corporation</v>
          </cell>
          <cell r="X4587" t="str">
            <v>Existing Principal</v>
          </cell>
          <cell r="Y4587" t="str">
            <v>Public – Do Not Score</v>
          </cell>
          <cell r="Z4587" t="str">
            <v>CONSTRUCTION</v>
          </cell>
          <cell r="AA4587" t="str">
            <v>Japan</v>
          </cell>
          <cell r="AB4587">
            <v>42982</v>
          </cell>
          <cell r="AC4587" t="str">
            <v>G10252</v>
          </cell>
          <cell r="AD4587">
            <v>42982</v>
          </cell>
          <cell r="AE4587" t="str">
            <v>Specialty Contract</v>
          </cell>
          <cell r="AF4587" t="str">
            <v>Engineering &amp; Construction</v>
          </cell>
        </row>
        <row r="4588">
          <cell r="T4588">
            <v>999960234</v>
          </cell>
          <cell r="U4588" t="str">
            <v>Sacyr Canada Inc</v>
          </cell>
          <cell r="V4588">
            <v>137724</v>
          </cell>
          <cell r="W4588" t="str">
            <v>Sacyr, S.A.</v>
          </cell>
          <cell r="X4588" t="str">
            <v>Existing Principal</v>
          </cell>
          <cell r="Y4588" t="str">
            <v>Score it</v>
          </cell>
          <cell r="Z4588" t="str">
            <v>CONSTRUCTION</v>
          </cell>
          <cell r="AA4588" t="str">
            <v>Canada</v>
          </cell>
          <cell r="AB4588">
            <v>137724</v>
          </cell>
          <cell r="AC4588" t="str">
            <v>G10839</v>
          </cell>
          <cell r="AD4588">
            <v>137724</v>
          </cell>
          <cell r="AE4588" t="str">
            <v>Specialty Contract</v>
          </cell>
          <cell r="AF4588" t="str">
            <v>Engineering &amp; Construction</v>
          </cell>
        </row>
        <row r="4589">
          <cell r="T4589">
            <v>999958025</v>
          </cell>
          <cell r="U4589" t="str">
            <v>Fincantieri Infrastructure SpA</v>
          </cell>
          <cell r="V4589">
            <v>289663</v>
          </cell>
          <cell r="W4589" t="str">
            <v>Fincantieri Infrastructure SpA</v>
          </cell>
          <cell r="X4589" t="str">
            <v>Existing Principal</v>
          </cell>
          <cell r="Y4589" t="str">
            <v>Score it</v>
          </cell>
          <cell r="Z4589" t="str">
            <v>STEEL &amp; METAL PRODUCTS</v>
          </cell>
          <cell r="AA4589" t="str">
            <v>Italy</v>
          </cell>
          <cell r="AB4589">
            <v>289663</v>
          </cell>
          <cell r="AD4589">
            <v>289663</v>
          </cell>
          <cell r="AE4589" t="str">
            <v>Specialty Contract</v>
          </cell>
          <cell r="AF4589" t="str">
            <v>Steel &amp; Metals Manufacturing</v>
          </cell>
        </row>
        <row r="4590">
          <cell r="T4590">
            <v>999957252</v>
          </cell>
          <cell r="U4590" t="str">
            <v>Keolis Transit Services, LLC</v>
          </cell>
          <cell r="V4590">
            <v>289547</v>
          </cell>
          <cell r="W4590" t="str">
            <v>KEOLIS, SA</v>
          </cell>
          <cell r="X4590" t="str">
            <v>Existing Principal</v>
          </cell>
          <cell r="Y4590" t="str">
            <v>Exposure Below $1M; Do Not Score</v>
          </cell>
          <cell r="Z4590" t="str">
            <v>TRANSPORTATION EQUIPMENT</v>
          </cell>
          <cell r="AA4590" t="str">
            <v>France</v>
          </cell>
          <cell r="AB4590">
            <v>289547</v>
          </cell>
          <cell r="AD4590">
            <v>289547</v>
          </cell>
          <cell r="AE4590" t="str">
            <v>Core Commercial</v>
          </cell>
          <cell r="AF4590" t="str">
            <v>Automotive / Auto Parts MFG</v>
          </cell>
        </row>
        <row r="4591">
          <cell r="T4591">
            <v>224628852</v>
          </cell>
          <cell r="U4591" t="str">
            <v>Deere &amp; Company</v>
          </cell>
          <cell r="V4591">
            <v>175205</v>
          </cell>
          <cell r="W4591" t="str">
            <v>Deere &amp; Company</v>
          </cell>
          <cell r="X4591" t="str">
            <v>Existing Principal</v>
          </cell>
          <cell r="Y4591" t="str">
            <v>Public – Do Not Score</v>
          </cell>
          <cell r="Z4591" t="str">
            <v>MACHINERY &amp; EQUIPMENT</v>
          </cell>
          <cell r="AA4591" t="str">
            <v>United States</v>
          </cell>
          <cell r="AB4591">
            <v>175205</v>
          </cell>
          <cell r="AC4591" t="str">
            <v>24419A</v>
          </cell>
          <cell r="AD4591">
            <v>175205</v>
          </cell>
          <cell r="AE4591" t="str">
            <v>Core Commercial</v>
          </cell>
          <cell r="AF4591" t="str">
            <v>Machinery &amp; Industrial</v>
          </cell>
        </row>
        <row r="4592">
          <cell r="T4592">
            <v>999956031</v>
          </cell>
          <cell r="U4592" t="str">
            <v>Care New England Health System</v>
          </cell>
          <cell r="V4592">
            <v>289312</v>
          </cell>
          <cell r="W4592" t="str">
            <v>Care New England Health System</v>
          </cell>
          <cell r="X4592" t="str">
            <v>Existing Principal</v>
          </cell>
          <cell r="Y4592" t="str">
            <v>Score it</v>
          </cell>
          <cell r="Z4592" t="str">
            <v>MEDICAL SERVICES</v>
          </cell>
          <cell r="AA4592" t="str">
            <v>United States</v>
          </cell>
          <cell r="AB4592">
            <v>289312</v>
          </cell>
          <cell r="AD4592">
            <v>289312</v>
          </cell>
          <cell r="AE4592" t="str">
            <v>Core Commercial</v>
          </cell>
          <cell r="AF4592" t="str">
            <v>Hospital &amp; Medical Services</v>
          </cell>
        </row>
        <row r="4593">
          <cell r="T4593">
            <v>999956124</v>
          </cell>
          <cell r="U4593" t="str">
            <v>QBE Insurance Group Limited</v>
          </cell>
          <cell r="V4593">
            <v>289346</v>
          </cell>
          <cell r="W4593" t="str">
            <v>QBE Insurance Group Limited</v>
          </cell>
          <cell r="X4593" t="str">
            <v>Existing Principal</v>
          </cell>
          <cell r="Y4593" t="str">
            <v>Public – Do Not Score</v>
          </cell>
          <cell r="Z4593" t="str">
            <v>FINANCE NEC</v>
          </cell>
          <cell r="AA4593" t="str">
            <v>Australia</v>
          </cell>
          <cell r="AB4593">
            <v>289346</v>
          </cell>
          <cell r="AC4593" t="str">
            <v>G12993</v>
          </cell>
          <cell r="AD4593">
            <v>289346</v>
          </cell>
          <cell r="AE4593" t="str">
            <v>Core Commercial</v>
          </cell>
          <cell r="AF4593" t="str">
            <v>Insurance &amp; Financial Services</v>
          </cell>
        </row>
        <row r="4594">
          <cell r="T4594">
            <v>999956370</v>
          </cell>
          <cell r="U4594" t="str">
            <v xml:space="preserve">Service Logic Holdings, LP </v>
          </cell>
          <cell r="V4594">
            <v>289398</v>
          </cell>
          <cell r="W4594" t="str">
            <v>Service Logic</v>
          </cell>
          <cell r="X4594" t="str">
            <v>Existing Principal</v>
          </cell>
          <cell r="Y4594" t="str">
            <v>Score it</v>
          </cell>
          <cell r="Z4594" t="str">
            <v>COMPUTER SOFTWARE</v>
          </cell>
          <cell r="AA4594" t="str">
            <v>United States</v>
          </cell>
          <cell r="AB4594">
            <v>289398</v>
          </cell>
          <cell r="AD4594">
            <v>289398</v>
          </cell>
          <cell r="AE4594" t="str">
            <v>Core Commercial</v>
          </cell>
          <cell r="AF4594" t="str">
            <v>Machinery &amp; Industrial</v>
          </cell>
        </row>
        <row r="4595">
          <cell r="T4595">
            <v>999959833</v>
          </cell>
          <cell r="U4595" t="str">
            <v>Square Inc</v>
          </cell>
          <cell r="V4595">
            <v>289861</v>
          </cell>
          <cell r="W4595" t="str">
            <v>Square Inc</v>
          </cell>
          <cell r="X4595" t="str">
            <v>Existing Principal</v>
          </cell>
          <cell r="Y4595" t="str">
            <v>Public – Do Not Score</v>
          </cell>
          <cell r="Z4595" t="str">
            <v>COMPUTER SOFTWARE</v>
          </cell>
          <cell r="AA4595" t="str">
            <v>United States</v>
          </cell>
          <cell r="AB4595">
            <v>289861</v>
          </cell>
          <cell r="AC4595" t="str">
            <v>N26641</v>
          </cell>
          <cell r="AD4595">
            <v>289861</v>
          </cell>
          <cell r="AE4595" t="str">
            <v>Core Commercial</v>
          </cell>
          <cell r="AF4595" t="str">
            <v>Computer Hardware, Software</v>
          </cell>
        </row>
        <row r="4596">
          <cell r="T4596">
            <v>999954154</v>
          </cell>
          <cell r="U4596" t="str">
            <v>Crown Subsea Communications Holding, Inc.</v>
          </cell>
          <cell r="V4596">
            <v>204176</v>
          </cell>
          <cell r="W4596" t="str">
            <v>Crown Subsea Communications Holding, Inc. (SubCom)</v>
          </cell>
          <cell r="X4596" t="str">
            <v>Existing Principal</v>
          </cell>
          <cell r="Y4596" t="str">
            <v>Score it</v>
          </cell>
          <cell r="Z4596" t="str">
            <v>TELEPHONE</v>
          </cell>
          <cell r="AA4596" t="str">
            <v>United States</v>
          </cell>
          <cell r="AB4596">
            <v>204176</v>
          </cell>
          <cell r="AD4596">
            <v>204176</v>
          </cell>
          <cell r="AE4596" t="str">
            <v>Core Commercial</v>
          </cell>
          <cell r="AF4596" t="str">
            <v>Telecom Equipment &amp; Utility Services</v>
          </cell>
        </row>
        <row r="4597">
          <cell r="T4597">
            <v>999944071</v>
          </cell>
          <cell r="U4597" t="str">
            <v>Transform Midco LLC</v>
          </cell>
          <cell r="V4597">
            <v>288158</v>
          </cell>
          <cell r="W4597" t="str">
            <v>Transform Holdco LLC</v>
          </cell>
          <cell r="X4597" t="str">
            <v>Existing Principal</v>
          </cell>
          <cell r="Y4597" t="str">
            <v>Exposure Below $1M; Do Not Score</v>
          </cell>
          <cell r="Z4597" t="str">
            <v>CONSUMER PRODUCTS</v>
          </cell>
          <cell r="AA4597" t="str">
            <v>United States</v>
          </cell>
          <cell r="AB4597">
            <v>288158</v>
          </cell>
          <cell r="AD4597">
            <v>288158</v>
          </cell>
          <cell r="AE4597" t="str">
            <v>Core Commercial</v>
          </cell>
          <cell r="AF4597" t="str">
            <v>Retail</v>
          </cell>
        </row>
        <row r="4598">
          <cell r="T4598">
            <v>999948551</v>
          </cell>
          <cell r="U4598" t="str">
            <v>Follett Corporation</v>
          </cell>
          <cell r="V4598">
            <v>288583</v>
          </cell>
          <cell r="W4598" t="str">
            <v>Follett Corporation</v>
          </cell>
          <cell r="X4598" t="str">
            <v>Existing Principal</v>
          </cell>
          <cell r="Y4598" t="str">
            <v>Score it</v>
          </cell>
          <cell r="Z4598" t="str">
            <v>PUBLISHING</v>
          </cell>
          <cell r="AA4598" t="str">
            <v>United States</v>
          </cell>
          <cell r="AB4598">
            <v>288583</v>
          </cell>
          <cell r="AD4598">
            <v>288583</v>
          </cell>
          <cell r="AE4598" t="str">
            <v>Core Commercial</v>
          </cell>
          <cell r="AF4598" t="str">
            <v>Retail</v>
          </cell>
        </row>
        <row r="4599">
          <cell r="T4599">
            <v>999955497</v>
          </cell>
          <cell r="U4599" t="str">
            <v>Schoeller-Bleckmann Oilfield Equipment AG</v>
          </cell>
          <cell r="V4599">
            <v>288959</v>
          </cell>
          <cell r="W4599" t="str">
            <v>Schoeller-Bleckmann Oilfield Equipment AG</v>
          </cell>
          <cell r="X4599" t="str">
            <v>Existing Principal</v>
          </cell>
          <cell r="Y4599" t="str">
            <v>Exposure Below $1M; Do Not Score</v>
          </cell>
          <cell r="Z4599" t="str">
            <v>MACHINERY &amp; EQUIPMENT</v>
          </cell>
          <cell r="AA4599" t="str">
            <v>Austria</v>
          </cell>
          <cell r="AB4599">
            <v>288959</v>
          </cell>
          <cell r="AC4599" t="str">
            <v>W22624</v>
          </cell>
          <cell r="AD4599">
            <v>288959</v>
          </cell>
          <cell r="AE4599" t="str">
            <v>Core Commercial</v>
          </cell>
          <cell r="AF4599" t="str">
            <v>Machinery &amp; Industrial</v>
          </cell>
        </row>
        <row r="4600">
          <cell r="T4600">
            <v>999957077</v>
          </cell>
          <cell r="U4600" t="str">
            <v>Rand Logistics, LLC</v>
          </cell>
          <cell r="V4600">
            <v>289533</v>
          </cell>
          <cell r="W4600" t="str">
            <v>Rand Logistics, LLC</v>
          </cell>
          <cell r="X4600" t="str">
            <v>Existing Principal</v>
          </cell>
          <cell r="Y4600" t="str">
            <v>Score it</v>
          </cell>
          <cell r="Z4600" t="str">
            <v>TRANSPORTATION</v>
          </cell>
          <cell r="AA4600" t="str">
            <v>United States</v>
          </cell>
          <cell r="AB4600">
            <v>289533</v>
          </cell>
          <cell r="AD4600">
            <v>289533</v>
          </cell>
          <cell r="AE4600" t="str">
            <v>Core Commercial</v>
          </cell>
          <cell r="AF4600" t="str">
            <v>Rail, Trucking &amp; Transport Services</v>
          </cell>
        </row>
        <row r="4601">
          <cell r="T4601">
            <v>999960127</v>
          </cell>
          <cell r="U4601" t="str">
            <v>Dorman Products, Inc.</v>
          </cell>
          <cell r="V4601">
            <v>289900</v>
          </cell>
          <cell r="W4601" t="str">
            <v>Dorman Products, Inc.</v>
          </cell>
          <cell r="X4601" t="str">
            <v>Existing Principal</v>
          </cell>
          <cell r="Y4601" t="str">
            <v>Exposure Below $1M; Do Not Score</v>
          </cell>
          <cell r="Z4601" t="str">
            <v>BUSINESS SERVICES</v>
          </cell>
          <cell r="AA4601" t="str">
            <v>United States</v>
          </cell>
          <cell r="AB4601">
            <v>289900</v>
          </cell>
          <cell r="AD4601">
            <v>289900</v>
          </cell>
          <cell r="AE4601" t="str">
            <v>Core Commercial</v>
          </cell>
          <cell r="AF4601" t="str">
            <v>Machinery &amp; Industrial</v>
          </cell>
        </row>
        <row r="4602">
          <cell r="T4602">
            <v>999960982</v>
          </cell>
          <cell r="U4602" t="str">
            <v>Alianza Fiduciaria S.A.</v>
          </cell>
          <cell r="V4602">
            <v>290016</v>
          </cell>
          <cell r="W4602" t="str">
            <v>Alianza Fiduciaria</v>
          </cell>
          <cell r="X4602" t="str">
            <v>Existing Principal</v>
          </cell>
          <cell r="Y4602" t="str">
            <v>Exposure Below $1M; Do Not Score</v>
          </cell>
          <cell r="Z4602" t="str">
            <v>FINANCE COMPANIES</v>
          </cell>
          <cell r="AA4602" t="str">
            <v>Colombia</v>
          </cell>
          <cell r="AB4602">
            <v>290016</v>
          </cell>
          <cell r="AD4602">
            <v>290016</v>
          </cell>
          <cell r="AE4602" t="str">
            <v>Specialty Commercial</v>
          </cell>
          <cell r="AF4602" t="str">
            <v>Insurance &amp; Financial Services</v>
          </cell>
        </row>
        <row r="4603">
          <cell r="T4603">
            <v>999961798</v>
          </cell>
          <cell r="U4603" t="str">
            <v>COHERPA INGENIEROS CONSTRUCTORES SAS</v>
          </cell>
          <cell r="V4603">
            <v>290090</v>
          </cell>
          <cell r="W4603" t="str">
            <v>COHERPA INGENIEROS CONSTRUCTORES SAS</v>
          </cell>
          <cell r="X4603" t="str">
            <v>Existing Principal</v>
          </cell>
          <cell r="Y4603" t="str">
            <v>Exposure Below $1M; Do Not Score</v>
          </cell>
          <cell r="Z4603" t="str">
            <v>CONSTRUCTION</v>
          </cell>
          <cell r="AA4603" t="str">
            <v>Colombia</v>
          </cell>
          <cell r="AB4603">
            <v>290090</v>
          </cell>
          <cell r="AD4603">
            <v>290090</v>
          </cell>
          <cell r="AE4603" t="str">
            <v>Specialty Contract</v>
          </cell>
          <cell r="AF4603" t="str">
            <v>CONSTRUCTION</v>
          </cell>
        </row>
        <row r="4604">
          <cell r="T4604">
            <v>999963840</v>
          </cell>
          <cell r="U4604" t="str">
            <v>Comsa Instalaciones y Sistemas Industriales</v>
          </cell>
          <cell r="V4604">
            <v>290356</v>
          </cell>
          <cell r="W4604" t="str">
            <v>Comsa Instalaciones y Sistemas Industriales SAU</v>
          </cell>
          <cell r="X4604" t="str">
            <v>Existing Principal</v>
          </cell>
          <cell r="Y4604" t="str">
            <v>Exposure Below $1M; Do Not Score</v>
          </cell>
          <cell r="Z4604" t="str">
            <v>CONSTRUCTION</v>
          </cell>
          <cell r="AA4604" t="str">
            <v>Spain</v>
          </cell>
          <cell r="AB4604">
            <v>290356</v>
          </cell>
          <cell r="AD4604">
            <v>290356</v>
          </cell>
          <cell r="AE4604" t="str">
            <v>Specialty Contract</v>
          </cell>
          <cell r="AF4604" t="str">
            <v>CONSTRUCTION</v>
          </cell>
        </row>
        <row r="4605">
          <cell r="T4605">
            <v>999963364</v>
          </cell>
          <cell r="U4605" t="str">
            <v>Constructora Colpatria S.A y subsidiarias</v>
          </cell>
          <cell r="V4605">
            <v>284612</v>
          </cell>
          <cell r="W4605" t="str">
            <v>Constructora Colpatria</v>
          </cell>
          <cell r="X4605" t="str">
            <v>Existing Principal</v>
          </cell>
          <cell r="Y4605" t="str">
            <v>Exposure Below $1M; Do Not Score</v>
          </cell>
          <cell r="Z4605" t="str">
            <v>CONSTRUCTION</v>
          </cell>
          <cell r="AA4605" t="str">
            <v>Colombia</v>
          </cell>
          <cell r="AB4605">
            <v>284612</v>
          </cell>
          <cell r="AD4605">
            <v>284612</v>
          </cell>
          <cell r="AE4605" t="str">
            <v>Specialty Contract</v>
          </cell>
          <cell r="AF4605" t="str">
            <v>CONSTRUCTION</v>
          </cell>
        </row>
        <row r="4606">
          <cell r="T4606">
            <v>999958592</v>
          </cell>
          <cell r="U4606" t="str">
            <v>Constructora Meco S.A.</v>
          </cell>
          <cell r="V4606">
            <v>289671</v>
          </cell>
          <cell r="W4606" t="str">
            <v>Constructora Meco S.A.</v>
          </cell>
          <cell r="X4606" t="str">
            <v>Existing Principal</v>
          </cell>
          <cell r="Y4606" t="str">
            <v>Exposure Below $1M; Do Not Score</v>
          </cell>
          <cell r="Z4606" t="str">
            <v>CONSTRUCTION</v>
          </cell>
          <cell r="AA4606" t="str">
            <v>Colombia</v>
          </cell>
          <cell r="AB4606">
            <v>289671</v>
          </cell>
          <cell r="AD4606">
            <v>289671</v>
          </cell>
          <cell r="AE4606" t="str">
            <v>Specialty Contract</v>
          </cell>
          <cell r="AF4606" t="str">
            <v>CONSTRUCTION</v>
          </cell>
        </row>
        <row r="4607">
          <cell r="T4607">
            <v>999961808</v>
          </cell>
          <cell r="U4607" t="str">
            <v>INDUGRAVAS INGENIEROS CONSTRUCTORES S.A.S</v>
          </cell>
          <cell r="V4607">
            <v>290091</v>
          </cell>
          <cell r="W4607" t="str">
            <v>INDUGRAVAS INGENIEROS CONSTRUCTORES S.A.S</v>
          </cell>
          <cell r="X4607" t="str">
            <v>Existing Principal</v>
          </cell>
          <cell r="Y4607" t="str">
            <v>Exposure Below $1M; Do Not Score</v>
          </cell>
          <cell r="Z4607" t="str">
            <v>CONSTRUCTION</v>
          </cell>
          <cell r="AA4607" t="str">
            <v>Colombia</v>
          </cell>
          <cell r="AB4607">
            <v>290091</v>
          </cell>
          <cell r="AD4607">
            <v>290091</v>
          </cell>
          <cell r="AE4607" t="str">
            <v>Specialty Contract</v>
          </cell>
          <cell r="AF4607" t="str">
            <v>CONSTRUCTION</v>
          </cell>
        </row>
        <row r="4608">
          <cell r="T4608">
            <v>999961223</v>
          </cell>
          <cell r="U4608" t="str">
            <v>Mota Engil Perú S.A. Sucursal Colombia</v>
          </cell>
          <cell r="V4608">
            <v>290035</v>
          </cell>
          <cell r="W4608" t="str">
            <v>Mota-Engil, SGPS, S.A.</v>
          </cell>
          <cell r="X4608" t="str">
            <v>Existing Principal</v>
          </cell>
          <cell r="Y4608" t="str">
            <v>Exposure Below $1M; Do Not Score</v>
          </cell>
          <cell r="Z4608" t="str">
            <v>CONSTRUCTION</v>
          </cell>
          <cell r="AA4608" t="str">
            <v>Colombia</v>
          </cell>
          <cell r="AB4608">
            <v>290035</v>
          </cell>
          <cell r="AD4608">
            <v>290035</v>
          </cell>
          <cell r="AE4608" t="str">
            <v>Specialty Contract</v>
          </cell>
          <cell r="AF4608" t="str">
            <v>CONSTRUCTION</v>
          </cell>
        </row>
        <row r="4609">
          <cell r="T4609">
            <v>999962653</v>
          </cell>
          <cell r="U4609" t="str">
            <v>1874634 Alberta Ltd. o/a Winmar Edmonton</v>
          </cell>
          <cell r="V4609">
            <v>290208</v>
          </cell>
          <cell r="W4609" t="str">
            <v>1874634 Alberta Ltd. o/a Winmar Edmonton</v>
          </cell>
          <cell r="X4609" t="str">
            <v>Existing Principal</v>
          </cell>
          <cell r="Y4609" t="str">
            <v>Exposure Below $1M; Do Not Score</v>
          </cell>
          <cell r="Z4609" t="str">
            <v>CONSUMER SERVICES</v>
          </cell>
          <cell r="AA4609" t="str">
            <v>Canada</v>
          </cell>
          <cell r="AB4609" t="str">
            <v>CAN1615</v>
          </cell>
          <cell r="AD4609">
            <v>290208</v>
          </cell>
          <cell r="AE4609" t="str">
            <v>Core Contract</v>
          </cell>
          <cell r="AF4609" t="str">
            <v>Retail</v>
          </cell>
        </row>
        <row r="4610">
          <cell r="T4610">
            <v>999963856</v>
          </cell>
          <cell r="U4610" t="str">
            <v>Cougar Technical Services Ltd.</v>
          </cell>
          <cell r="V4610">
            <v>290362</v>
          </cell>
          <cell r="W4610" t="str">
            <v>Cougar Technical Services Ltd.</v>
          </cell>
          <cell r="X4610" t="str">
            <v>Existing Principal</v>
          </cell>
          <cell r="Y4610" t="str">
            <v>Score it</v>
          </cell>
          <cell r="Z4610" t="str">
            <v>BUSINESS SERVICES</v>
          </cell>
          <cell r="AA4610" t="str">
            <v>Canada</v>
          </cell>
          <cell r="AB4610" t="str">
            <v>CAN1616</v>
          </cell>
          <cell r="AD4610">
            <v>290362</v>
          </cell>
          <cell r="AE4610" t="str">
            <v>Core Contract</v>
          </cell>
          <cell r="AF4610" t="str">
            <v>Business Services</v>
          </cell>
        </row>
        <row r="4611">
          <cell r="T4611">
            <v>999963892</v>
          </cell>
          <cell r="U4611" t="str">
            <v xml:space="preserve">Provincial Electrical Services Inc. </v>
          </cell>
          <cell r="V4611">
            <v>290367</v>
          </cell>
          <cell r="W4611" t="str">
            <v xml:space="preserve">Provincial Electrical Services Inc. </v>
          </cell>
          <cell r="X4611" t="str">
            <v>Existing Principal</v>
          </cell>
          <cell r="Y4611" t="str">
            <v>Score it</v>
          </cell>
          <cell r="Z4611" t="str">
            <v>CONSUMER SERVICES</v>
          </cell>
          <cell r="AA4611" t="str">
            <v>Canada</v>
          </cell>
          <cell r="AB4611" t="str">
            <v>CAN1617</v>
          </cell>
          <cell r="AD4611">
            <v>290367</v>
          </cell>
          <cell r="AE4611" t="str">
            <v>Core Contract</v>
          </cell>
          <cell r="AF4611" t="str">
            <v>Retail</v>
          </cell>
        </row>
        <row r="4612">
          <cell r="T4612">
            <v>999964657</v>
          </cell>
          <cell r="U4612" t="str">
            <v>PTI Transformers Inc.</v>
          </cell>
          <cell r="V4612">
            <v>290447</v>
          </cell>
          <cell r="W4612" t="str">
            <v>PTI Transformers Inc.</v>
          </cell>
          <cell r="X4612" t="str">
            <v>Existing Principal</v>
          </cell>
          <cell r="Y4612" t="str">
            <v>Exposure Below $1M; Do Not Score</v>
          </cell>
          <cell r="Z4612" t="str">
            <v>ELECTRICAL EQUIPMENT</v>
          </cell>
          <cell r="AA4612" t="str">
            <v>Canada</v>
          </cell>
          <cell r="AB4612" t="str">
            <v>CAN1618</v>
          </cell>
          <cell r="AD4612">
            <v>290447</v>
          </cell>
          <cell r="AE4612" t="str">
            <v>Core Contract</v>
          </cell>
          <cell r="AF4612" t="str">
            <v>Electronics &amp; Semiconductor</v>
          </cell>
        </row>
        <row r="4613">
          <cell r="T4613">
            <v>999961812</v>
          </cell>
          <cell r="U4613" t="str">
            <v>Skyfire Energy Inc.</v>
          </cell>
          <cell r="V4613">
            <v>290092</v>
          </cell>
          <cell r="W4613" t="str">
            <v>Skyfire Energy Inc.</v>
          </cell>
          <cell r="X4613" t="str">
            <v>Existing Principal</v>
          </cell>
          <cell r="Y4613" t="str">
            <v>Exposure Below $1M; Do Not Score</v>
          </cell>
          <cell r="Z4613" t="str">
            <v>ELECTRONIC EQUIPMENT</v>
          </cell>
          <cell r="AA4613" t="str">
            <v>Canada</v>
          </cell>
          <cell r="AB4613" t="str">
            <v>CAN1619</v>
          </cell>
          <cell r="AD4613">
            <v>290092</v>
          </cell>
          <cell r="AE4613" t="str">
            <v>Core Contract</v>
          </cell>
          <cell r="AF4613" t="str">
            <v>Electronics &amp; Semiconductor</v>
          </cell>
        </row>
        <row r="4614">
          <cell r="T4614">
            <v>999961209</v>
          </cell>
          <cell r="U4614" t="str">
            <v xml:space="preserve">Chewy, Inc. </v>
          </cell>
          <cell r="V4614">
            <v>290032</v>
          </cell>
          <cell r="W4614" t="str">
            <v>Chewy, Inc.</v>
          </cell>
          <cell r="X4614" t="str">
            <v>Existing Principal</v>
          </cell>
          <cell r="Y4614" t="str">
            <v>Public – Do Not Score</v>
          </cell>
          <cell r="Z4614" t="str">
            <v>CONSUMER DURABLES RETL/WHSL</v>
          </cell>
          <cell r="AA4614" t="str">
            <v>United States</v>
          </cell>
          <cell r="AB4614">
            <v>290032</v>
          </cell>
          <cell r="AC4614" t="str">
            <v>B02588</v>
          </cell>
          <cell r="AD4614">
            <v>290032</v>
          </cell>
          <cell r="AE4614" t="str">
            <v>Core Commercial</v>
          </cell>
          <cell r="AF4614" t="str">
            <v>Retail</v>
          </cell>
        </row>
        <row r="4615">
          <cell r="T4615">
            <v>999957964</v>
          </cell>
          <cell r="U4615" t="str">
            <v>Standard Nutrition Company</v>
          </cell>
          <cell r="V4615">
            <v>289655</v>
          </cell>
          <cell r="W4615" t="str">
            <v>Standard Nutrition Company</v>
          </cell>
          <cell r="X4615" t="str">
            <v>Existing Principal</v>
          </cell>
          <cell r="Y4615" t="str">
            <v>Score it</v>
          </cell>
          <cell r="Z4615" t="str">
            <v>BUSINESS SERVICES</v>
          </cell>
          <cell r="AA4615" t="str">
            <v>United States</v>
          </cell>
          <cell r="AB4615">
            <v>289655</v>
          </cell>
          <cell r="AD4615">
            <v>289655</v>
          </cell>
          <cell r="AE4615" t="str">
            <v>Core Commercial</v>
          </cell>
          <cell r="AF4615" t="str">
            <v>Business Services</v>
          </cell>
        </row>
        <row r="4616">
          <cell r="T4616">
            <v>999961218</v>
          </cell>
          <cell r="U4616" t="str">
            <v>T.F. Warren Group</v>
          </cell>
          <cell r="V4616">
            <v>290034</v>
          </cell>
          <cell r="W4616" t="str">
            <v>T.F. Warren Group</v>
          </cell>
          <cell r="X4616" t="str">
            <v>Existing Principal</v>
          </cell>
          <cell r="Y4616" t="str">
            <v>Score it</v>
          </cell>
          <cell r="Z4616" t="str">
            <v>CONSTRUCTION</v>
          </cell>
          <cell r="AA4616" t="str">
            <v>United States</v>
          </cell>
          <cell r="AB4616">
            <v>290034</v>
          </cell>
          <cell r="AD4616">
            <v>290034</v>
          </cell>
          <cell r="AE4616" t="str">
            <v>Core Commercial</v>
          </cell>
          <cell r="AF4616" t="str">
            <v>Engineering &amp; Construction</v>
          </cell>
        </row>
        <row r="4617">
          <cell r="T4617">
            <v>999963574</v>
          </cell>
          <cell r="U4617" t="str">
            <v>EPC Equities LLP</v>
          </cell>
          <cell r="V4617">
            <v>290313</v>
          </cell>
          <cell r="W4617" t="str">
            <v>Santos CMI S.A.</v>
          </cell>
          <cell r="X4617" t="str">
            <v>Existing Principal</v>
          </cell>
          <cell r="Y4617" t="str">
            <v>Exposure Below $1M; Do Not Score</v>
          </cell>
          <cell r="Z4617" t="str">
            <v>UNASSIGNED</v>
          </cell>
          <cell r="AA4617" t="str">
            <v>Ecuador</v>
          </cell>
          <cell r="AB4617">
            <v>290313</v>
          </cell>
          <cell r="AD4617">
            <v>290313</v>
          </cell>
          <cell r="AE4617" t="str">
            <v>Core Commercial</v>
          </cell>
          <cell r="AF4617" t="str">
            <v>Unassigned</v>
          </cell>
        </row>
        <row r="4618">
          <cell r="T4618">
            <v>999962568</v>
          </cell>
          <cell r="U4618" t="str">
            <v>FEV Group GmbH</v>
          </cell>
          <cell r="V4618">
            <v>289548</v>
          </cell>
          <cell r="W4618" t="str">
            <v xml:space="preserve">FEV North America, Inc. </v>
          </cell>
          <cell r="X4618" t="str">
            <v>Existing Principal</v>
          </cell>
          <cell r="Y4618" t="str">
            <v>Exposure Below $1M; Do Not Score</v>
          </cell>
          <cell r="Z4618" t="str">
            <v>AUTOMOTIVE</v>
          </cell>
          <cell r="AA4618" t="str">
            <v>Germany</v>
          </cell>
          <cell r="AB4618">
            <v>289548</v>
          </cell>
          <cell r="AD4618">
            <v>289548</v>
          </cell>
          <cell r="AE4618" t="str">
            <v>Specialty Contract</v>
          </cell>
          <cell r="AF4618" t="str">
            <v>Automotive / Auto Parts MFG</v>
          </cell>
        </row>
        <row r="4619">
          <cell r="T4619">
            <v>999956475</v>
          </cell>
          <cell r="U4619" t="str">
            <v>Wells Enterprises, Inc.</v>
          </cell>
          <cell r="V4619">
            <v>289424</v>
          </cell>
          <cell r="W4619" t="str">
            <v>Wells Enterprises, Inc.</v>
          </cell>
          <cell r="X4619" t="str">
            <v>Existing Principal</v>
          </cell>
          <cell r="Y4619" t="str">
            <v>Exposure Below $1M; Do Not Score</v>
          </cell>
          <cell r="Z4619" t="str">
            <v>FOOD &amp; BEVERAGE</v>
          </cell>
          <cell r="AA4619" t="str">
            <v>United States</v>
          </cell>
          <cell r="AB4619">
            <v>289424</v>
          </cell>
          <cell r="AD4619">
            <v>289424</v>
          </cell>
          <cell r="AE4619" t="str">
            <v>Core Commercial</v>
          </cell>
          <cell r="AF4619" t="str">
            <v>Food Processing &amp; Distribution</v>
          </cell>
        </row>
        <row r="4620">
          <cell r="T4620">
            <v>999958764</v>
          </cell>
          <cell r="U4620" t="str">
            <v>Cemex S.A.B. de C.V.</v>
          </cell>
          <cell r="V4620">
            <v>195799</v>
          </cell>
          <cell r="W4620" t="str">
            <v>Cemex S.A.B. de C.V.</v>
          </cell>
          <cell r="X4620" t="str">
            <v>Existing Principal</v>
          </cell>
          <cell r="Y4620" t="str">
            <v>Score it</v>
          </cell>
          <cell r="Z4620" t="str">
            <v>CONSTRUCTION MATERIALS</v>
          </cell>
          <cell r="AA4620" t="str">
            <v>Mexico</v>
          </cell>
          <cell r="AB4620" t="str">
            <v>EU1321</v>
          </cell>
          <cell r="AC4620" t="str">
            <v>W07029</v>
          </cell>
          <cell r="AD4620">
            <v>195799</v>
          </cell>
          <cell r="AE4620" t="str">
            <v>Specialty Contract</v>
          </cell>
          <cell r="AF4620" t="str">
            <v>Building Materials</v>
          </cell>
        </row>
        <row r="4621">
          <cell r="T4621">
            <v>999962556</v>
          </cell>
          <cell r="U4621" t="str">
            <v>IDE WATER TECHNOLOGIES LTD</v>
          </cell>
          <cell r="V4621">
            <v>290190</v>
          </cell>
          <cell r="W4621" t="str">
            <v>IDE TECHNOLOGIES GROUP LTD</v>
          </cell>
          <cell r="X4621" t="str">
            <v>Existing Principal</v>
          </cell>
          <cell r="Y4621" t="str">
            <v>Exposure Below $1M; Do Not Score</v>
          </cell>
          <cell r="Z4621" t="str">
            <v>CONSTRUCTION</v>
          </cell>
          <cell r="AA4621" t="str">
            <v>Israel</v>
          </cell>
          <cell r="AB4621" t="str">
            <v>EU1322</v>
          </cell>
          <cell r="AD4621">
            <v>290190</v>
          </cell>
          <cell r="AE4621" t="str">
            <v>Specialty Contract</v>
          </cell>
          <cell r="AF4621" t="str">
            <v>Engineering &amp; Construction</v>
          </cell>
        </row>
        <row r="4622">
          <cell r="T4622">
            <v>999962379</v>
          </cell>
          <cell r="U4622" t="str">
            <v>IB VOGT GMBH</v>
          </cell>
          <cell r="V4622">
            <v>290163</v>
          </cell>
          <cell r="W4622" t="str">
            <v>IB VOGT GMBH</v>
          </cell>
          <cell r="X4622" t="str">
            <v>Existing Principal</v>
          </cell>
          <cell r="Y4622" t="str">
            <v>Score it</v>
          </cell>
          <cell r="Z4622" t="str">
            <v>CONSTRUCTION</v>
          </cell>
          <cell r="AA4622" t="str">
            <v>Germany</v>
          </cell>
          <cell r="AB4622" t="str">
            <v>AIS1105</v>
          </cell>
          <cell r="AD4622">
            <v>285225</v>
          </cell>
          <cell r="AE4622" t="str">
            <v>Specialty Commercial</v>
          </cell>
          <cell r="AF4622" t="str">
            <v>Engineering &amp; Construction</v>
          </cell>
        </row>
        <row r="4623">
          <cell r="T4623">
            <v>999962429</v>
          </cell>
          <cell r="U4623" t="str">
            <v xml:space="preserve">Engie Services Peru </v>
          </cell>
          <cell r="V4623">
            <v>290172</v>
          </cell>
          <cell r="W4623" t="str">
            <v xml:space="preserve">Engie S.A </v>
          </cell>
          <cell r="X4623" t="str">
            <v>Existing Principal</v>
          </cell>
          <cell r="Y4623" t="str">
            <v>Exposure Below $1M; Do Not Score</v>
          </cell>
          <cell r="Z4623" t="str">
            <v>UTILITIES, ELECTRIC</v>
          </cell>
          <cell r="AA4623" t="str">
            <v>Peru</v>
          </cell>
          <cell r="AB4623">
            <v>290172</v>
          </cell>
          <cell r="AD4623">
            <v>290172</v>
          </cell>
          <cell r="AE4623" t="str">
            <v>Specialty Commercial</v>
          </cell>
          <cell r="AF4623" t="str">
            <v>Electronics &amp; Semiconductor</v>
          </cell>
        </row>
        <row r="4624">
          <cell r="T4624">
            <v>999962392</v>
          </cell>
          <cell r="U4624" t="str">
            <v>Schweitzer Engineering Laboratories</v>
          </cell>
          <cell r="V4624">
            <v>290164</v>
          </cell>
          <cell r="W4624" t="str">
            <v>Schweitzer Engineering Laboratories</v>
          </cell>
          <cell r="X4624" t="str">
            <v>Existing Principal</v>
          </cell>
          <cell r="Y4624" t="str">
            <v>Exposure Below $1M; Do Not Score</v>
          </cell>
          <cell r="Z4624" t="str">
            <v>BUSINESS PRODUCTS WHSL</v>
          </cell>
          <cell r="AA4624" t="str">
            <v>United States</v>
          </cell>
          <cell r="AB4624">
            <v>290164</v>
          </cell>
          <cell r="AD4624">
            <v>290164</v>
          </cell>
          <cell r="AE4624" t="str">
            <v>Specialty Commercial</v>
          </cell>
          <cell r="AF4624" t="str">
            <v>Electronics &amp; Semiconductor</v>
          </cell>
        </row>
        <row r="4625">
          <cell r="T4625">
            <v>999895116</v>
          </cell>
          <cell r="U4625" t="str">
            <v>10712957 Canada Inc. (Infratek construction)</v>
          </cell>
          <cell r="V4625">
            <v>282137</v>
          </cell>
          <cell r="W4625" t="str">
            <v>Infratek</v>
          </cell>
          <cell r="X4625" t="str">
            <v>Existing Principal</v>
          </cell>
          <cell r="Y4625" t="str">
            <v>Exposure Below $1M; Do Not Score</v>
          </cell>
          <cell r="Z4625" t="str">
            <v>CONSTRUCTION</v>
          </cell>
          <cell r="AA4625" t="str">
            <v>Canada</v>
          </cell>
          <cell r="AB4625" t="str">
            <v>CAN1554</v>
          </cell>
          <cell r="AD4625">
            <v>282137</v>
          </cell>
          <cell r="AE4625" t="str">
            <v>Core Contract</v>
          </cell>
          <cell r="AF4625" t="str">
            <v>Engineering &amp; Construction</v>
          </cell>
        </row>
        <row r="4626">
          <cell r="T4626">
            <v>999960974</v>
          </cell>
          <cell r="U4626" t="str">
            <v>Transport Serro Inc.</v>
          </cell>
          <cell r="V4626">
            <v>290015</v>
          </cell>
          <cell r="W4626" t="str">
            <v>Serro</v>
          </cell>
          <cell r="X4626" t="str">
            <v>Existing Principal</v>
          </cell>
          <cell r="Y4626" t="str">
            <v>Exposure Below $1M; Do Not Score</v>
          </cell>
          <cell r="Z4626" t="str">
            <v>CONSTRUCTION</v>
          </cell>
          <cell r="AA4626" t="str">
            <v>Canada</v>
          </cell>
          <cell r="AB4626" t="str">
            <v>CAN1555</v>
          </cell>
          <cell r="AD4626">
            <v>290015</v>
          </cell>
          <cell r="AE4626" t="str">
            <v>Specialty Contract</v>
          </cell>
          <cell r="AF4626" t="str">
            <v>Rail, Trucking &amp; Transport Services</v>
          </cell>
        </row>
        <row r="4627">
          <cell r="T4627">
            <v>999962823</v>
          </cell>
          <cell r="U4627" t="str">
            <v>BTG Pactual Chile S.A Administradora General de Fondos</v>
          </cell>
          <cell r="V4627">
            <v>290226</v>
          </cell>
          <cell r="W4627" t="str">
            <v>BTG Pactual AGF</v>
          </cell>
          <cell r="X4627" t="str">
            <v>Existing Principal</v>
          </cell>
          <cell r="Y4627" t="str">
            <v>Exposure Below $1M; Do Not Score</v>
          </cell>
          <cell r="Z4627" t="str">
            <v>FINANCE NEC</v>
          </cell>
          <cell r="AA4627" t="str">
            <v>Chile</v>
          </cell>
          <cell r="AB4627" t="str">
            <v>CHL1341</v>
          </cell>
          <cell r="AD4627">
            <v>290226</v>
          </cell>
          <cell r="AE4627" t="str">
            <v>Specialty Commercial</v>
          </cell>
          <cell r="AF4627" t="str">
            <v>Insurance &amp; Financial Services</v>
          </cell>
        </row>
        <row r="4628">
          <cell r="T4628">
            <v>999962574</v>
          </cell>
          <cell r="U4628" t="str">
            <v>Compañía Minera Lomas Bayas</v>
          </cell>
          <cell r="V4628">
            <v>290184</v>
          </cell>
          <cell r="W4628" t="str">
            <v>Glencore</v>
          </cell>
          <cell r="X4628" t="str">
            <v>Existing Principal</v>
          </cell>
          <cell r="Y4628" t="str">
            <v>Score it</v>
          </cell>
          <cell r="Z4628" t="str">
            <v>MINING</v>
          </cell>
          <cell r="AA4628" t="str">
            <v>Chile</v>
          </cell>
          <cell r="AB4628" t="str">
            <v>CHL1342</v>
          </cell>
          <cell r="AD4628">
            <v>290184</v>
          </cell>
          <cell r="AE4628" t="str">
            <v>Specialty Commercial</v>
          </cell>
          <cell r="AF4628" t="str">
            <v>Metals &amp; Mining Industry</v>
          </cell>
        </row>
        <row r="4629">
          <cell r="T4629">
            <v>999962502</v>
          </cell>
          <cell r="U4629" t="str">
            <v>Complejo Metalúrgico Altonorte S.A</v>
          </cell>
          <cell r="V4629">
            <v>290184</v>
          </cell>
          <cell r="W4629" t="str">
            <v>Glencore</v>
          </cell>
          <cell r="X4629" t="str">
            <v>Existing Principal</v>
          </cell>
          <cell r="Y4629" t="str">
            <v>Exposure Below $1M; Do Not Score</v>
          </cell>
          <cell r="Z4629" t="str">
            <v>MINING</v>
          </cell>
          <cell r="AA4629" t="str">
            <v>Chile</v>
          </cell>
          <cell r="AB4629" t="str">
            <v>CHL1343</v>
          </cell>
          <cell r="AD4629">
            <v>290184</v>
          </cell>
          <cell r="AE4629" t="str">
            <v>Specialty Commercial</v>
          </cell>
          <cell r="AF4629" t="str">
            <v>Metals &amp; Mining Industry</v>
          </cell>
        </row>
        <row r="4630">
          <cell r="T4630">
            <v>999963794</v>
          </cell>
          <cell r="U4630" t="str">
            <v>Ingeniería y Construcción Sigdo Koppers Group S.A</v>
          </cell>
          <cell r="V4630">
            <v>213583</v>
          </cell>
          <cell r="W4630" t="str">
            <v>Sigdo Koppers S.A (SK)</v>
          </cell>
          <cell r="X4630" t="str">
            <v>Existing Principal</v>
          </cell>
          <cell r="Y4630" t="str">
            <v>Exposure Below $1M; Do Not Score</v>
          </cell>
          <cell r="Z4630" t="str">
            <v>BUSINESS PRODUCTS WHSL</v>
          </cell>
          <cell r="AA4630" t="str">
            <v>Chile</v>
          </cell>
          <cell r="AB4630" t="str">
            <v>CHL1344</v>
          </cell>
          <cell r="AD4630">
            <v>213583</v>
          </cell>
          <cell r="AE4630" t="str">
            <v>Specialty Contract</v>
          </cell>
          <cell r="AF4630" t="str">
            <v>Engineering &amp; Construction</v>
          </cell>
        </row>
        <row r="4631">
          <cell r="T4631">
            <v>999949529</v>
          </cell>
          <cell r="U4631" t="str">
            <v>BR MALLS PARTICIPAÇÕES S.A</v>
          </cell>
          <cell r="V4631">
            <v>288673</v>
          </cell>
          <cell r="W4631" t="str">
            <v>BR MALLS PARTICIPAÇÕES S.A</v>
          </cell>
          <cell r="X4631" t="str">
            <v>Existing Principal</v>
          </cell>
          <cell r="Y4631" t="str">
            <v>Public – Do Not Score</v>
          </cell>
          <cell r="Z4631" t="str">
            <v>REAL ESTATE</v>
          </cell>
          <cell r="AA4631" t="str">
            <v>Brazil</v>
          </cell>
          <cell r="AB4631" t="str">
            <v>BRZ1230</v>
          </cell>
          <cell r="AC4631" t="str">
            <v>W40866</v>
          </cell>
          <cell r="AD4631">
            <v>288673</v>
          </cell>
          <cell r="AE4631" t="str">
            <v>Specialty Commercial</v>
          </cell>
          <cell r="AF4631" t="str">
            <v>Real Estate &amp; REITs</v>
          </cell>
        </row>
        <row r="4632">
          <cell r="T4632">
            <v>999903612</v>
          </cell>
          <cell r="U4632" t="str">
            <v>PET CENTER COMERCIO E PARTICIPACOES S/A</v>
          </cell>
          <cell r="V4632">
            <v>283132</v>
          </cell>
          <cell r="W4632" t="str">
            <v>PET CENTER COMERCIO E PARTICIPACOES S.A.</v>
          </cell>
          <cell r="X4632" t="str">
            <v>Existing Principal</v>
          </cell>
          <cell r="Y4632" t="str">
            <v>Public – Do Not Score</v>
          </cell>
          <cell r="Z4632" t="str">
            <v>BUSINESS SERVICES</v>
          </cell>
          <cell r="AA4632" t="str">
            <v>Brazil</v>
          </cell>
          <cell r="AB4632" t="str">
            <v>BRZ1231</v>
          </cell>
          <cell r="AC4632" t="str">
            <v>B04983</v>
          </cell>
          <cell r="AD4632">
            <v>283132</v>
          </cell>
          <cell r="AE4632" t="str">
            <v>Specialty Commercial</v>
          </cell>
          <cell r="AF4632" t="str">
            <v>Business Services</v>
          </cell>
        </row>
        <row r="4633">
          <cell r="T4633">
            <v>999965118</v>
          </cell>
          <cell r="U4633" t="str">
            <v>Intel Corporation</v>
          </cell>
          <cell r="V4633">
            <v>290489</v>
          </cell>
          <cell r="W4633" t="str">
            <v xml:space="preserve">Intel Corporation </v>
          </cell>
          <cell r="X4633" t="str">
            <v>Existing Principal</v>
          </cell>
          <cell r="Y4633" t="str">
            <v>Public – Do Not Score</v>
          </cell>
          <cell r="Z4633" t="str">
            <v>SEMICONDUCTORS</v>
          </cell>
          <cell r="AA4633" t="str">
            <v>United States</v>
          </cell>
          <cell r="AB4633">
            <v>290489</v>
          </cell>
          <cell r="AC4633">
            <v>458140</v>
          </cell>
          <cell r="AD4633">
            <v>290489</v>
          </cell>
          <cell r="AE4633" t="str">
            <v>Core Commercial</v>
          </cell>
          <cell r="AF4633" t="str">
            <v>Electronics &amp; Semiconductor</v>
          </cell>
        </row>
        <row r="4634">
          <cell r="T4634">
            <v>999964882</v>
          </cell>
          <cell r="U4634" t="str">
            <v>Wiley &amp; Co Pty Ltd</v>
          </cell>
          <cell r="V4634">
            <v>290468</v>
          </cell>
          <cell r="W4634" t="str">
            <v>Wiley &amp; Co Pty Ltd</v>
          </cell>
          <cell r="X4634" t="str">
            <v>Existing Principal</v>
          </cell>
          <cell r="Y4634" t="str">
            <v>Exposure Below $1M; Do Not Score</v>
          </cell>
          <cell r="Z4634" t="str">
            <v>CONSTRUCTION</v>
          </cell>
          <cell r="AA4634" t="str">
            <v>Australia</v>
          </cell>
          <cell r="AB4634" t="str">
            <v>APAC1099</v>
          </cell>
          <cell r="AD4634">
            <v>290468</v>
          </cell>
          <cell r="AE4634" t="str">
            <v>Specialty Contract</v>
          </cell>
          <cell r="AF4634" t="str">
            <v>Engineering &amp; Construction</v>
          </cell>
        </row>
        <row r="4635">
          <cell r="T4635">
            <v>999961627</v>
          </cell>
          <cell r="U4635" t="str">
            <v>Abcourt Mines Inc.</v>
          </cell>
          <cell r="V4635">
            <v>290069</v>
          </cell>
          <cell r="W4635" t="str">
            <v>Abcourt Mines Inc.</v>
          </cell>
          <cell r="X4635" t="str">
            <v>Existing Principal</v>
          </cell>
          <cell r="Y4635" t="str">
            <v>Exposure Below $1M; Do Not Score</v>
          </cell>
          <cell r="Z4635" t="str">
            <v>MINING</v>
          </cell>
          <cell r="AA4635" t="str">
            <v>Canada</v>
          </cell>
          <cell r="AB4635" t="str">
            <v>CAN1556</v>
          </cell>
          <cell r="AD4635">
            <v>290069</v>
          </cell>
          <cell r="AE4635" t="str">
            <v>Specialty Commercial</v>
          </cell>
          <cell r="AF4635" t="str">
            <v>Metals &amp; Mining Industry</v>
          </cell>
        </row>
        <row r="4636">
          <cell r="T4636">
            <v>999963318</v>
          </cell>
          <cell r="U4636" t="str">
            <v>Bacardi-Martini B.V.</v>
          </cell>
          <cell r="V4636">
            <v>290286</v>
          </cell>
          <cell r="W4636" t="str">
            <v>Bacardi-Martini B.V.</v>
          </cell>
          <cell r="X4636" t="str">
            <v>Existing Principal</v>
          </cell>
          <cell r="Y4636" t="str">
            <v>Exposure Below $1M; Do Not Score</v>
          </cell>
          <cell r="Z4636" t="str">
            <v>FOOD &amp; BEVERAGE RETL/WHSL</v>
          </cell>
          <cell r="AA4636" t="str">
            <v>Netherlands</v>
          </cell>
          <cell r="AB4636" t="str">
            <v>CAN1622</v>
          </cell>
          <cell r="AD4636">
            <v>290286</v>
          </cell>
          <cell r="AE4636" t="str">
            <v>Specialty Commercial</v>
          </cell>
          <cell r="AF4636" t="str">
            <v>Beverage Industry</v>
          </cell>
        </row>
        <row r="4637">
          <cell r="T4637">
            <v>999963044</v>
          </cell>
          <cell r="U4637" t="str">
            <v>Glasshouse Systems Inc.</v>
          </cell>
          <cell r="V4637">
            <v>290253</v>
          </cell>
          <cell r="W4637" t="str">
            <v>Glasshouse Systems Inc.</v>
          </cell>
          <cell r="X4637" t="str">
            <v>Existing Principal</v>
          </cell>
          <cell r="Y4637" t="str">
            <v>Score it</v>
          </cell>
          <cell r="Z4637" t="str">
            <v>COMPUTER SOFTWARE</v>
          </cell>
          <cell r="AA4637" t="str">
            <v>Canada</v>
          </cell>
          <cell r="AB4637" t="str">
            <v>CAN1558</v>
          </cell>
          <cell r="AD4637">
            <v>290253</v>
          </cell>
          <cell r="AE4637" t="str">
            <v>Specialty Contract</v>
          </cell>
          <cell r="AF4637" t="str">
            <v>Computer Hardware, Software</v>
          </cell>
        </row>
        <row r="4638">
          <cell r="T4638">
            <v>999961429</v>
          </cell>
          <cell r="U4638" t="str">
            <v>Kessab General Contracting Co. Ltd.</v>
          </cell>
          <cell r="V4638">
            <v>290053</v>
          </cell>
          <cell r="W4638" t="str">
            <v>Kessab General Contracting Co. Ltd.</v>
          </cell>
          <cell r="X4638" t="str">
            <v>Existing Principal</v>
          </cell>
          <cell r="Y4638" t="str">
            <v>Score it</v>
          </cell>
          <cell r="Z4638" t="str">
            <v>CONSTRUCTION</v>
          </cell>
          <cell r="AA4638" t="str">
            <v>Canada</v>
          </cell>
          <cell r="AB4638" t="str">
            <v>CAN1559</v>
          </cell>
          <cell r="AD4638">
            <v>290053</v>
          </cell>
          <cell r="AE4638" t="str">
            <v>Core Contract</v>
          </cell>
          <cell r="AF4638" t="str">
            <v>Engineering &amp; Construction</v>
          </cell>
        </row>
        <row r="4639">
          <cell r="T4639">
            <v>999957472</v>
          </cell>
          <cell r="U4639" t="str">
            <v>BD Hall Constructors Corp.</v>
          </cell>
          <cell r="V4639">
            <v>289570</v>
          </cell>
          <cell r="W4639" t="str">
            <v>BD Hall Constructors Corp.</v>
          </cell>
          <cell r="X4639" t="str">
            <v>Existing Principal</v>
          </cell>
          <cell r="Y4639" t="str">
            <v>Score it</v>
          </cell>
          <cell r="Z4639" t="str">
            <v>CONSTRUCTION</v>
          </cell>
          <cell r="AA4639" t="str">
            <v>Canada</v>
          </cell>
          <cell r="AB4639" t="str">
            <v>CAN1560</v>
          </cell>
          <cell r="AD4639">
            <v>289570</v>
          </cell>
          <cell r="AE4639" t="str">
            <v>Core Contract</v>
          </cell>
          <cell r="AF4639" t="str">
            <v>Engineering &amp; Construction</v>
          </cell>
        </row>
        <row r="4640">
          <cell r="T4640">
            <v>999965324</v>
          </cell>
          <cell r="U4640" t="str">
            <v>Luxton Construction Inc.</v>
          </cell>
          <cell r="V4640">
            <v>290511</v>
          </cell>
          <cell r="W4640" t="str">
            <v>Luxton Construction Inc.</v>
          </cell>
          <cell r="X4640" t="str">
            <v>Existing Principal</v>
          </cell>
          <cell r="Y4640" t="str">
            <v>Score it</v>
          </cell>
          <cell r="Z4640" t="str">
            <v>CONSTRUCTION</v>
          </cell>
          <cell r="AA4640" t="str">
            <v>Canada</v>
          </cell>
          <cell r="AB4640" t="str">
            <v>CAN1626</v>
          </cell>
          <cell r="AD4640">
            <v>290511</v>
          </cell>
          <cell r="AE4640" t="str">
            <v>Core Contract</v>
          </cell>
          <cell r="AF4640" t="str">
            <v>Engineering &amp; Construction</v>
          </cell>
        </row>
        <row r="4641">
          <cell r="T4641">
            <v>999961217</v>
          </cell>
          <cell r="U4641" t="str">
            <v>Plains Constructors Canada Ltd.</v>
          </cell>
          <cell r="V4641">
            <v>290033</v>
          </cell>
          <cell r="W4641" t="str">
            <v>Plains Constructors Canada Ltd.</v>
          </cell>
          <cell r="X4641" t="str">
            <v>Existing Principal</v>
          </cell>
          <cell r="Y4641" t="str">
            <v>Score it</v>
          </cell>
          <cell r="Z4641" t="str">
            <v>CONSTRUCTION</v>
          </cell>
          <cell r="AA4641" t="str">
            <v>Canada</v>
          </cell>
          <cell r="AB4641" t="str">
            <v>CAN1627</v>
          </cell>
          <cell r="AD4641">
            <v>290033</v>
          </cell>
          <cell r="AE4641" t="str">
            <v>Core Contract</v>
          </cell>
          <cell r="AF4641" t="str">
            <v>Engineering &amp; Construction</v>
          </cell>
        </row>
        <row r="4642">
          <cell r="T4642">
            <v>999960906</v>
          </cell>
          <cell r="U4642" t="str">
            <v>Silverado Industries Inc.</v>
          </cell>
          <cell r="V4642">
            <v>290011</v>
          </cell>
          <cell r="W4642" t="str">
            <v>Silverado Industries Inc.</v>
          </cell>
          <cell r="X4642" t="str">
            <v>Existing Principal</v>
          </cell>
          <cell r="Y4642" t="str">
            <v>Exposure Below $1M; Do Not Score</v>
          </cell>
          <cell r="Z4642" t="str">
            <v>CONSTRUCTION</v>
          </cell>
          <cell r="AA4642" t="str">
            <v>Canada</v>
          </cell>
          <cell r="AB4642" t="str">
            <v>CAN1628</v>
          </cell>
          <cell r="AD4642">
            <v>290011</v>
          </cell>
          <cell r="AE4642" t="str">
            <v>Core Contract</v>
          </cell>
          <cell r="AF4642" t="str">
            <v>Engineering &amp; Construction</v>
          </cell>
        </row>
        <row r="4643">
          <cell r="T4643">
            <v>999963285</v>
          </cell>
          <cell r="U4643" t="str">
            <v>Summit Earthworks Inc.</v>
          </cell>
          <cell r="V4643">
            <v>290281</v>
          </cell>
          <cell r="W4643" t="str">
            <v>Summit Earthworks Inc.</v>
          </cell>
          <cell r="X4643" t="str">
            <v>Existing Principal</v>
          </cell>
          <cell r="Y4643" t="str">
            <v>Exposure Below $1M; Do Not Score</v>
          </cell>
          <cell r="Z4643" t="str">
            <v>CONSTRUCTION</v>
          </cell>
          <cell r="AA4643" t="str">
            <v>Canada</v>
          </cell>
          <cell r="AB4643" t="str">
            <v>CAN1629</v>
          </cell>
          <cell r="AD4643">
            <v>290281</v>
          </cell>
          <cell r="AE4643" t="str">
            <v>Core Contract</v>
          </cell>
          <cell r="AF4643" t="str">
            <v>Engineering &amp; Construction</v>
          </cell>
        </row>
        <row r="4644">
          <cell r="T4644">
            <v>999964719</v>
          </cell>
          <cell r="U4644" t="str">
            <v>Vimex Contracting Ltd.</v>
          </cell>
          <cell r="V4644">
            <v>290451</v>
          </cell>
          <cell r="W4644" t="str">
            <v>Vimex Contracting Ltd.</v>
          </cell>
          <cell r="X4644" t="str">
            <v>Existing Principal</v>
          </cell>
          <cell r="Y4644" t="str">
            <v>Score it</v>
          </cell>
          <cell r="Z4644" t="str">
            <v>CONSTRUCTION</v>
          </cell>
          <cell r="AA4644" t="str">
            <v>Canada</v>
          </cell>
          <cell r="AB4644" t="str">
            <v>CAN1630</v>
          </cell>
          <cell r="AD4644">
            <v>290451</v>
          </cell>
          <cell r="AE4644" t="str">
            <v>Core Contract</v>
          </cell>
          <cell r="AF4644" t="str">
            <v>Engineering &amp; Construction</v>
          </cell>
        </row>
        <row r="4645">
          <cell r="T4645">
            <v>999966031</v>
          </cell>
          <cell r="U4645" t="str">
            <v>Valiant Corporation</v>
          </cell>
          <cell r="V4645">
            <v>290583</v>
          </cell>
          <cell r="W4645" t="str">
            <v>Valiant Corporation</v>
          </cell>
          <cell r="X4645" t="str">
            <v>Existing Principal</v>
          </cell>
          <cell r="Y4645" t="str">
            <v>Score it</v>
          </cell>
          <cell r="Z4645" t="str">
            <v>BUSINESS SERVICES</v>
          </cell>
          <cell r="AA4645" t="str">
            <v>Canada</v>
          </cell>
          <cell r="AB4645" t="str">
            <v>CAN1631</v>
          </cell>
          <cell r="AD4645">
            <v>290583</v>
          </cell>
          <cell r="AE4645" t="str">
            <v>Specialty Contract</v>
          </cell>
          <cell r="AF4645" t="str">
            <v>Business Services</v>
          </cell>
        </row>
        <row r="4646">
          <cell r="T4646">
            <v>999966205</v>
          </cell>
          <cell r="U4646" t="str">
            <v>Phoenix Ironworks Ltd.</v>
          </cell>
          <cell r="V4646">
            <v>290599</v>
          </cell>
          <cell r="W4646" t="str">
            <v xml:space="preserve">Phoenix Ironworks Ltd. </v>
          </cell>
          <cell r="X4646" t="str">
            <v>Existing Principal</v>
          </cell>
          <cell r="Y4646" t="str">
            <v>Exposure Below $1M; Do Not Score</v>
          </cell>
          <cell r="Z4646" t="str">
            <v>BUSINESS SERVICES</v>
          </cell>
          <cell r="AA4646" t="str">
            <v>Canada</v>
          </cell>
          <cell r="AB4646" t="str">
            <v>CAN1567</v>
          </cell>
          <cell r="AD4646">
            <v>290599</v>
          </cell>
          <cell r="AE4646" t="str">
            <v>Core Commercial</v>
          </cell>
          <cell r="AF4646" t="str">
            <v>Steel &amp; Metals Manufacturing</v>
          </cell>
        </row>
        <row r="4647">
          <cell r="T4647">
            <v>542016342</v>
          </cell>
          <cell r="U4647" t="str">
            <v>PML Professional Mechanical Ltd.</v>
          </cell>
          <cell r="V4647">
            <v>206393</v>
          </cell>
          <cell r="W4647" t="str">
            <v>PML Professional Mechanical Ltd.</v>
          </cell>
          <cell r="X4647" t="str">
            <v>Existing Principal</v>
          </cell>
          <cell r="Y4647" t="str">
            <v>Score it</v>
          </cell>
          <cell r="Z4647" t="str">
            <v>CONSTRUCTION</v>
          </cell>
          <cell r="AA4647" t="str">
            <v>Canada</v>
          </cell>
          <cell r="AB4647" t="str">
            <v>CAN1633</v>
          </cell>
          <cell r="AD4647">
            <v>206393</v>
          </cell>
          <cell r="AE4647" t="str">
            <v>Core Contract</v>
          </cell>
          <cell r="AF4647" t="str">
            <v>Engineering &amp; Construction</v>
          </cell>
        </row>
        <row r="4648">
          <cell r="T4648">
            <v>999889092</v>
          </cell>
          <cell r="U4648" t="str">
            <v>The North Frontenac Telephone Corporation Limited</v>
          </cell>
          <cell r="V4648">
            <v>260826</v>
          </cell>
          <cell r="W4648" t="str">
            <v>Ivest Properties Limited</v>
          </cell>
          <cell r="X4648" t="str">
            <v>Existing Principal</v>
          </cell>
          <cell r="Y4648" t="str">
            <v>Score it</v>
          </cell>
          <cell r="Z4648" t="str">
            <v>TELEPHONE</v>
          </cell>
          <cell r="AA4648" t="str">
            <v>Canada</v>
          </cell>
          <cell r="AB4648" t="str">
            <v>CAN1569</v>
          </cell>
          <cell r="AD4648">
            <v>260826</v>
          </cell>
          <cell r="AE4648" t="str">
            <v>Core Contract</v>
          </cell>
          <cell r="AF4648" t="str">
            <v>Telecom Equipment &amp; Utility Services</v>
          </cell>
        </row>
        <row r="4649">
          <cell r="T4649">
            <v>999912443</v>
          </cell>
          <cell r="U4649" t="str">
            <v>CWL Contracting Ltd.</v>
          </cell>
          <cell r="V4649">
            <v>284588</v>
          </cell>
          <cell r="W4649" t="str">
            <v>CWL Contracting Ltd.</v>
          </cell>
          <cell r="X4649" t="str">
            <v>Existing Principal</v>
          </cell>
          <cell r="Y4649" t="str">
            <v>Score it</v>
          </cell>
          <cell r="Z4649" t="str">
            <v>CONSTRUCTION</v>
          </cell>
          <cell r="AA4649" t="str">
            <v>Canada</v>
          </cell>
          <cell r="AB4649" t="str">
            <v>CAN1455</v>
          </cell>
          <cell r="AD4649">
            <v>284588</v>
          </cell>
          <cell r="AE4649" t="str">
            <v>Core Contract</v>
          </cell>
          <cell r="AF4649" t="str">
            <v>Engineering &amp; Construction</v>
          </cell>
        </row>
        <row r="4650">
          <cell r="T4650">
            <v>999919715</v>
          </cell>
          <cell r="U4650" t="str">
            <v>Westmark Construction Ltd.</v>
          </cell>
          <cell r="V4650">
            <v>285558</v>
          </cell>
          <cell r="W4650" t="str">
            <v>Westmark Construction Ltd.</v>
          </cell>
          <cell r="X4650" t="str">
            <v>Existing Principal</v>
          </cell>
          <cell r="Y4650" t="str">
            <v>Score it</v>
          </cell>
          <cell r="Z4650" t="str">
            <v>CONSTRUCTION</v>
          </cell>
          <cell r="AA4650" t="str">
            <v>Canada</v>
          </cell>
          <cell r="AB4650" t="str">
            <v>CAN1571</v>
          </cell>
          <cell r="AD4650">
            <v>285558</v>
          </cell>
          <cell r="AE4650" t="str">
            <v>Core Contract</v>
          </cell>
          <cell r="AF4650" t="str">
            <v>Engineering &amp; Construction</v>
          </cell>
        </row>
        <row r="4651">
          <cell r="T4651">
            <v>999920002</v>
          </cell>
          <cell r="U4651" t="str">
            <v>Sitka West Projects Inc.</v>
          </cell>
          <cell r="V4651">
            <v>285590</v>
          </cell>
          <cell r="W4651" t="str">
            <v>Sitka West Projects Inc.</v>
          </cell>
          <cell r="X4651" t="str">
            <v>Existing Principal</v>
          </cell>
          <cell r="Y4651" t="str">
            <v>Exposure Below $1M; Do Not Score</v>
          </cell>
          <cell r="Z4651" t="str">
            <v>CONSTRUCTION</v>
          </cell>
          <cell r="AA4651" t="str">
            <v>Canada</v>
          </cell>
          <cell r="AB4651" t="str">
            <v>CAN1572</v>
          </cell>
          <cell r="AD4651">
            <v>285590</v>
          </cell>
          <cell r="AE4651" t="str">
            <v>Core Contract</v>
          </cell>
          <cell r="AF4651" t="str">
            <v>Engineering &amp; Construction</v>
          </cell>
        </row>
        <row r="4652">
          <cell r="T4652">
            <v>999922578</v>
          </cell>
          <cell r="U4652" t="str">
            <v xml:space="preserve">Vince Walker Construction Ltd. </v>
          </cell>
          <cell r="V4652">
            <v>285941</v>
          </cell>
          <cell r="W4652" t="str">
            <v xml:space="preserve">Vince Walker Construction Ltd. </v>
          </cell>
          <cell r="X4652" t="str">
            <v>Existing Principal</v>
          </cell>
          <cell r="Y4652" t="str">
            <v>Exposure Below $1M; Do Not Score</v>
          </cell>
          <cell r="Z4652" t="str">
            <v>CONSTRUCTION</v>
          </cell>
          <cell r="AA4652" t="str">
            <v>Canada</v>
          </cell>
          <cell r="AB4652" t="str">
            <v>CAN1573</v>
          </cell>
          <cell r="AD4652">
            <v>285941</v>
          </cell>
          <cell r="AE4652" t="str">
            <v>Core Contract</v>
          </cell>
          <cell r="AF4652" t="str">
            <v>Engineering &amp; Construction</v>
          </cell>
        </row>
        <row r="4653">
          <cell r="T4653">
            <v>999960582</v>
          </cell>
          <cell r="U4653" t="str">
            <v>CaTech Systems Ltd.</v>
          </cell>
          <cell r="V4653">
            <v>289966</v>
          </cell>
          <cell r="W4653" t="str">
            <v>CaTech Systems Ltd.</v>
          </cell>
          <cell r="X4653" t="str">
            <v>Existing Principal</v>
          </cell>
          <cell r="Y4653" t="str">
            <v>Exposure Below $1M; Do Not Score</v>
          </cell>
          <cell r="Z4653" t="str">
            <v>TELEPHONE</v>
          </cell>
          <cell r="AA4653" t="str">
            <v>Canada</v>
          </cell>
          <cell r="AB4653" t="str">
            <v>CAN1574</v>
          </cell>
          <cell r="AD4653">
            <v>289966</v>
          </cell>
          <cell r="AE4653" t="str">
            <v>Core Contract</v>
          </cell>
          <cell r="AF4653" t="str">
            <v>Telecom Equipment &amp; Utility Services</v>
          </cell>
        </row>
        <row r="4654">
          <cell r="T4654">
            <v>999969365</v>
          </cell>
          <cell r="U4654" t="str">
            <v>Cevico Inc.</v>
          </cell>
          <cell r="V4654">
            <v>290947</v>
          </cell>
          <cell r="W4654" t="str">
            <v>Cevico</v>
          </cell>
          <cell r="X4654" t="str">
            <v>Existing Principal</v>
          </cell>
          <cell r="Y4654" t="str">
            <v>Exposure Below $1M; Do Not Score</v>
          </cell>
          <cell r="Z4654" t="str">
            <v>CONSTRUCTION</v>
          </cell>
          <cell r="AA4654" t="str">
            <v>Canada</v>
          </cell>
          <cell r="AB4654" t="str">
            <v>CAN1575</v>
          </cell>
          <cell r="AD4654">
            <v>290947</v>
          </cell>
          <cell r="AE4654" t="str">
            <v>Core Contract</v>
          </cell>
          <cell r="AF4654" t="str">
            <v>Engineering &amp; Construction</v>
          </cell>
        </row>
        <row r="4655">
          <cell r="T4655">
            <v>999972617</v>
          </cell>
          <cell r="U4655" t="str">
            <v>Terrafirma Resources Ltd.</v>
          </cell>
          <cell r="V4655">
            <v>291239</v>
          </cell>
          <cell r="W4655" t="str">
            <v>Terrafirma Resources Ltd.</v>
          </cell>
          <cell r="X4655" t="str">
            <v>Existing Principal</v>
          </cell>
          <cell r="Y4655" t="str">
            <v>Exposure Below $1M; Do Not Score</v>
          </cell>
          <cell r="Z4655" t="str">
            <v>CONSTRUCTION</v>
          </cell>
          <cell r="AA4655" t="str">
            <v>Canada</v>
          </cell>
          <cell r="AB4655" t="str">
            <v>CAN1576</v>
          </cell>
          <cell r="AD4655">
            <v>291239</v>
          </cell>
          <cell r="AE4655" t="str">
            <v>Core Contract</v>
          </cell>
          <cell r="AF4655" t="str">
            <v>Engineering &amp; Construction</v>
          </cell>
        </row>
        <row r="4656">
          <cell r="T4656">
            <v>999970539</v>
          </cell>
          <cell r="U4656" t="str">
            <v>Takla Lake Limited Partnership</v>
          </cell>
          <cell r="V4656">
            <v>291055</v>
          </cell>
          <cell r="W4656" t="str">
            <v>Takla Lake Limited Partnership</v>
          </cell>
          <cell r="X4656" t="str">
            <v>Existing Principal</v>
          </cell>
          <cell r="Y4656" t="str">
            <v>Exposure Below $1M; Do Not Score</v>
          </cell>
          <cell r="Z4656" t="str">
            <v>UNASSIGNED</v>
          </cell>
          <cell r="AA4656" t="str">
            <v>Canada</v>
          </cell>
          <cell r="AB4656" t="str">
            <v>CAN1577</v>
          </cell>
          <cell r="AD4656">
            <v>291055</v>
          </cell>
          <cell r="AE4656" t="str">
            <v>Core Contract</v>
          </cell>
          <cell r="AF4656" t="str">
            <v>Unassigned</v>
          </cell>
        </row>
        <row r="4657">
          <cell r="T4657">
            <v>999935912</v>
          </cell>
          <cell r="U4657" t="str">
            <v>2293814 Ontario Inc. o/a DB Contracting</v>
          </cell>
          <cell r="V4657">
            <v>287347</v>
          </cell>
          <cell r="W4657" t="str">
            <v>2293814 Ontario Inc. o/a DB Contracting</v>
          </cell>
          <cell r="X4657" t="str">
            <v>Existing Principal</v>
          </cell>
          <cell r="Y4657" t="str">
            <v>Exposure Below $1M; Do Not Score</v>
          </cell>
          <cell r="Z4657" t="str">
            <v>CONSTRUCTION</v>
          </cell>
          <cell r="AA4657" t="str">
            <v>Canada</v>
          </cell>
          <cell r="AB4657" t="str">
            <v>CAN1578</v>
          </cell>
          <cell r="AD4657">
            <v>287347</v>
          </cell>
          <cell r="AE4657" t="str">
            <v>Core Contract</v>
          </cell>
          <cell r="AF4657" t="str">
            <v>Engineering &amp; Construction</v>
          </cell>
        </row>
        <row r="4658">
          <cell r="T4658">
            <v>999969711</v>
          </cell>
          <cell r="U4658" t="str">
            <v xml:space="preserve">DCL Construction Services Ltd. </v>
          </cell>
          <cell r="V4658">
            <v>290977</v>
          </cell>
          <cell r="W4658" t="str">
            <v xml:space="preserve">DCL Construction Services Ltd. </v>
          </cell>
          <cell r="X4658" t="str">
            <v>Existing Principal</v>
          </cell>
          <cell r="Y4658" t="str">
            <v>Exposure Below $1M; Do Not Score</v>
          </cell>
          <cell r="Z4658" t="str">
            <v>CONSTRUCTION</v>
          </cell>
          <cell r="AA4658" t="str">
            <v>Canada</v>
          </cell>
          <cell r="AB4658" t="str">
            <v>CAN1579</v>
          </cell>
          <cell r="AD4658">
            <v>290977</v>
          </cell>
          <cell r="AE4658" t="str">
            <v>Core Contract</v>
          </cell>
          <cell r="AF4658" t="str">
            <v>Engineering &amp; Construction</v>
          </cell>
        </row>
        <row r="4659">
          <cell r="T4659">
            <v>999971694</v>
          </cell>
          <cell r="U4659" t="str">
            <v>Falkbuilt Ltd.</v>
          </cell>
          <cell r="V4659">
            <v>291151</v>
          </cell>
          <cell r="W4659" t="str">
            <v>Falkbuilt Ltd.</v>
          </cell>
          <cell r="X4659" t="str">
            <v>Existing Principal</v>
          </cell>
          <cell r="Y4659" t="str">
            <v>Exposure Below $1M; Do Not Score</v>
          </cell>
          <cell r="Z4659" t="str">
            <v>CONSTRUCTION</v>
          </cell>
          <cell r="AA4659" t="str">
            <v>Canada</v>
          </cell>
          <cell r="AB4659" t="str">
            <v>CAN1580</v>
          </cell>
          <cell r="AD4659">
            <v>291151</v>
          </cell>
          <cell r="AE4659" t="str">
            <v>Core Contract</v>
          </cell>
          <cell r="AF4659" t="str">
            <v>Engineering &amp; Construction</v>
          </cell>
        </row>
        <row r="4660">
          <cell r="T4660">
            <v>999966714</v>
          </cell>
          <cell r="U4660" t="str">
            <v>Earthform Corporation</v>
          </cell>
          <cell r="V4660">
            <v>290671</v>
          </cell>
          <cell r="W4660" t="str">
            <v>Earthform Corporation</v>
          </cell>
          <cell r="X4660" t="str">
            <v>Existing Principal</v>
          </cell>
          <cell r="Y4660" t="str">
            <v>Exposure Below $1M; Do Not Score</v>
          </cell>
          <cell r="Z4660" t="str">
            <v>CONSTRUCTION</v>
          </cell>
          <cell r="AA4660" t="str">
            <v>Canada</v>
          </cell>
          <cell r="AB4660" t="str">
            <v>CAN1581</v>
          </cell>
          <cell r="AD4660">
            <v>290671</v>
          </cell>
          <cell r="AE4660" t="str">
            <v>Core Contract</v>
          </cell>
          <cell r="AF4660" t="str">
            <v>Engineering &amp; Construction</v>
          </cell>
        </row>
        <row r="4661">
          <cell r="T4661">
            <v>999966731</v>
          </cell>
          <cell r="U4661" t="str">
            <v>Polk Holdings Inc.</v>
          </cell>
          <cell r="V4661">
            <v>290672</v>
          </cell>
          <cell r="W4661" t="str">
            <v>ISN Canada Group Inc.</v>
          </cell>
          <cell r="X4661" t="str">
            <v>Existing Principal</v>
          </cell>
          <cell r="Y4661" t="str">
            <v>Exposure Below $1M; Do Not Score</v>
          </cell>
          <cell r="Z4661" t="str">
            <v>ELECTRICAL EQUIPMENT</v>
          </cell>
          <cell r="AA4661" t="str">
            <v>United States</v>
          </cell>
          <cell r="AB4661" t="str">
            <v>CAN1582</v>
          </cell>
          <cell r="AD4661">
            <v>290672</v>
          </cell>
          <cell r="AE4661" t="str">
            <v>Core Contract</v>
          </cell>
          <cell r="AF4661" t="str">
            <v>Electronics &amp; Semiconductor</v>
          </cell>
        </row>
        <row r="4662">
          <cell r="T4662">
            <v>999967160</v>
          </cell>
          <cell r="U4662" t="str">
            <v>Long View Systems Corporation</v>
          </cell>
          <cell r="V4662">
            <v>290721</v>
          </cell>
          <cell r="W4662" t="str">
            <v>Long View Systems Corporation</v>
          </cell>
          <cell r="X4662" t="str">
            <v>Existing Principal</v>
          </cell>
          <cell r="Y4662" t="str">
            <v>Exposure Below $1M; Do Not Score</v>
          </cell>
          <cell r="Z4662" t="str">
            <v>COMPUTER HARDWARE</v>
          </cell>
          <cell r="AA4662" t="str">
            <v>Canada</v>
          </cell>
          <cell r="AB4662" t="str">
            <v>CAN1583</v>
          </cell>
          <cell r="AD4662">
            <v>290721</v>
          </cell>
          <cell r="AE4662" t="str">
            <v>Core Contract</v>
          </cell>
          <cell r="AF4662" t="str">
            <v>Computer Hardware, Software</v>
          </cell>
        </row>
        <row r="4663">
          <cell r="T4663">
            <v>535363721</v>
          </cell>
          <cell r="U4663" t="str">
            <v>Lamar Advertising Co.</v>
          </cell>
          <cell r="V4663">
            <v>111464</v>
          </cell>
          <cell r="W4663" t="str">
            <v>Lamar Advertising Co.and subsidiaries</v>
          </cell>
          <cell r="X4663" t="str">
            <v>Existing Principal</v>
          </cell>
          <cell r="Y4663" t="str">
            <v>Exposure Below $1M; Do Not Score</v>
          </cell>
          <cell r="Z4663" t="str">
            <v>BUSINESS SERVICES</v>
          </cell>
          <cell r="AA4663" t="str">
            <v>United States</v>
          </cell>
          <cell r="AB4663">
            <v>111464</v>
          </cell>
          <cell r="AD4663">
            <v>111464</v>
          </cell>
          <cell r="AE4663" t="str">
            <v>Core Commercial</v>
          </cell>
          <cell r="AF4663" t="str">
            <v>Business Services</v>
          </cell>
        </row>
        <row r="4664">
          <cell r="T4664">
            <v>999906168</v>
          </cell>
          <cell r="U4664" t="str">
            <v>Thyssenkrupp Elevator Corporation</v>
          </cell>
          <cell r="V4664">
            <v>283542</v>
          </cell>
          <cell r="W4664" t="str">
            <v>Thyssenkrupp Elevator Corporation</v>
          </cell>
          <cell r="X4664" t="str">
            <v>Existing Principal</v>
          </cell>
          <cell r="Y4664" t="str">
            <v>Score it</v>
          </cell>
          <cell r="Z4664" t="str">
            <v>BUSINESS PRODUCTS WHSL</v>
          </cell>
          <cell r="AA4664" t="str">
            <v>United States</v>
          </cell>
          <cell r="AB4664">
            <v>283542</v>
          </cell>
          <cell r="AD4664">
            <v>283542</v>
          </cell>
          <cell r="AE4664" t="str">
            <v>Core Commercial</v>
          </cell>
          <cell r="AF4664" t="str">
            <v>Machinery &amp; Industrial</v>
          </cell>
        </row>
        <row r="4665">
          <cell r="T4665">
            <v>999918548</v>
          </cell>
          <cell r="U4665" t="str">
            <v>View, Inc.</v>
          </cell>
          <cell r="V4665">
            <v>285419</v>
          </cell>
          <cell r="W4665" t="str">
            <v>View, Inc.</v>
          </cell>
          <cell r="X4665" t="str">
            <v>Existing Principal</v>
          </cell>
          <cell r="Y4665" t="str">
            <v>Public – Do Not Score</v>
          </cell>
          <cell r="Z4665" t="str">
            <v>BUSINESS PRODUCTS WHSL</v>
          </cell>
          <cell r="AA4665" t="str">
            <v>United States</v>
          </cell>
          <cell r="AB4665">
            <v>285419</v>
          </cell>
          <cell r="AC4665" t="str">
            <v>N23363</v>
          </cell>
          <cell r="AD4665">
            <v>285419</v>
          </cell>
          <cell r="AE4665" t="str">
            <v>Core Commercial</v>
          </cell>
          <cell r="AF4665" t="str">
            <v>Retail</v>
          </cell>
        </row>
        <row r="4666">
          <cell r="T4666">
            <v>999924486</v>
          </cell>
          <cell r="U4666" t="str">
            <v>N.I.S. Financial Services, Inc</v>
          </cell>
          <cell r="V4666">
            <v>286155</v>
          </cell>
          <cell r="W4666" t="str">
            <v>N.I.S. Financial Services, Inc</v>
          </cell>
          <cell r="X4666" t="str">
            <v>Existing Principal</v>
          </cell>
          <cell r="Y4666" t="str">
            <v>Exposure Below $1M; Do Not Score</v>
          </cell>
          <cell r="Z4666" t="str">
            <v>FINANCE NEC</v>
          </cell>
          <cell r="AA4666" t="str">
            <v>United States</v>
          </cell>
          <cell r="AB4666">
            <v>286155</v>
          </cell>
          <cell r="AD4666">
            <v>286155</v>
          </cell>
          <cell r="AE4666" t="str">
            <v>Core Commercial</v>
          </cell>
          <cell r="AF4666" t="str">
            <v>Insurance &amp; Financial Services</v>
          </cell>
        </row>
        <row r="4667">
          <cell r="T4667">
            <v>999958864</v>
          </cell>
          <cell r="U4667" t="str">
            <v>DoorDash, Inc.</v>
          </cell>
          <cell r="V4667">
            <v>289760</v>
          </cell>
          <cell r="W4667" t="str">
            <v>DoorDash, Inc.</v>
          </cell>
          <cell r="X4667" t="str">
            <v>Existing Principal</v>
          </cell>
          <cell r="Y4667" t="str">
            <v>Public – Do Not Score</v>
          </cell>
          <cell r="Z4667" t="str">
            <v>BUSINESS SERVICES</v>
          </cell>
          <cell r="AA4667" t="str">
            <v>United States</v>
          </cell>
          <cell r="AB4667">
            <v>289760</v>
          </cell>
          <cell r="AC4667" t="str">
            <v>B08628</v>
          </cell>
          <cell r="AD4667">
            <v>289760</v>
          </cell>
          <cell r="AE4667" t="str">
            <v>Core Commercial</v>
          </cell>
          <cell r="AF4667" t="str">
            <v>Business Services</v>
          </cell>
        </row>
        <row r="4668">
          <cell r="T4668">
            <v>999964168</v>
          </cell>
          <cell r="U4668" t="str">
            <v>Circor International, Inc.</v>
          </cell>
          <cell r="V4668">
            <v>290389</v>
          </cell>
          <cell r="W4668" t="str">
            <v>Circor International, Inc.</v>
          </cell>
          <cell r="X4668" t="str">
            <v>Existing Principal</v>
          </cell>
          <cell r="Y4668" t="str">
            <v>Public – Do Not Score</v>
          </cell>
          <cell r="Z4668" t="str">
            <v>STEEL &amp; METAL PRODUCTS</v>
          </cell>
          <cell r="AA4668" t="str">
            <v>United States</v>
          </cell>
          <cell r="AB4668">
            <v>290389</v>
          </cell>
          <cell r="AC4668" t="str">
            <v>N05792</v>
          </cell>
          <cell r="AD4668">
            <v>290389</v>
          </cell>
          <cell r="AE4668" t="str">
            <v>Core Commercial</v>
          </cell>
          <cell r="AF4668" t="str">
            <v>Steel &amp; Metals Manufacturing</v>
          </cell>
        </row>
        <row r="4669">
          <cell r="T4669">
            <v>999969684</v>
          </cell>
          <cell r="U4669" t="str">
            <v>Netflix, Inc.</v>
          </cell>
          <cell r="V4669">
            <v>290968</v>
          </cell>
          <cell r="W4669" t="str">
            <v>Netflix, Inc.</v>
          </cell>
          <cell r="X4669" t="str">
            <v>Existing Principal</v>
          </cell>
          <cell r="Y4669" t="str">
            <v>Public – Do Not Score</v>
          </cell>
          <cell r="Z4669" t="str">
            <v>CABLE TV</v>
          </cell>
          <cell r="AA4669" t="str">
            <v>United States</v>
          </cell>
          <cell r="AB4669">
            <v>290968</v>
          </cell>
          <cell r="AC4669" t="str">
            <v>N08743</v>
          </cell>
          <cell r="AD4669">
            <v>290968</v>
          </cell>
          <cell r="AE4669" t="str">
            <v>Core Commercial</v>
          </cell>
          <cell r="AF4669" t="str">
            <v>Entertainment &amp; Cable</v>
          </cell>
        </row>
        <row r="4670">
          <cell r="T4670">
            <v>999901095</v>
          </cell>
          <cell r="U4670" t="str">
            <v>Vontier Corporation</v>
          </cell>
          <cell r="V4670">
            <v>282805</v>
          </cell>
          <cell r="W4670" t="str">
            <v>Vontier Corporation</v>
          </cell>
          <cell r="X4670" t="str">
            <v>Existing Principal</v>
          </cell>
          <cell r="Y4670" t="str">
            <v>Public – Do Not Score</v>
          </cell>
          <cell r="Z4670" t="str">
            <v>TRANSPORTATION</v>
          </cell>
          <cell r="AA4670" t="str">
            <v>United States</v>
          </cell>
          <cell r="AB4670">
            <v>282805</v>
          </cell>
          <cell r="AC4670" t="str">
            <v>B07219</v>
          </cell>
          <cell r="AD4670">
            <v>282805</v>
          </cell>
          <cell r="AE4670" t="str">
            <v>Core Commercial</v>
          </cell>
          <cell r="AF4670" t="str">
            <v>Rail, Trucking &amp; Transport Services</v>
          </cell>
        </row>
        <row r="4671">
          <cell r="T4671">
            <v>999958718</v>
          </cell>
          <cell r="U4671" t="str">
            <v>Upstream Newco, Inc.</v>
          </cell>
          <cell r="V4671">
            <v>289741</v>
          </cell>
          <cell r="W4671" t="str">
            <v>Upstream Newco, Inc.</v>
          </cell>
          <cell r="X4671" t="str">
            <v>Existing Principal</v>
          </cell>
          <cell r="Y4671" t="str">
            <v>Score it</v>
          </cell>
          <cell r="Z4671" t="str">
            <v>MEDICAL SERVICES</v>
          </cell>
          <cell r="AA4671" t="str">
            <v>United States</v>
          </cell>
          <cell r="AB4671">
            <v>289741</v>
          </cell>
          <cell r="AD4671">
            <v>289741</v>
          </cell>
          <cell r="AE4671" t="str">
            <v>Core Commercial</v>
          </cell>
          <cell r="AF4671" t="str">
            <v>Hospital &amp; Medical Services</v>
          </cell>
        </row>
        <row r="4672">
          <cell r="T4672">
            <v>999966509</v>
          </cell>
          <cell r="U4672" t="str">
            <v>ConvergeOne Holdings, Inc.</v>
          </cell>
          <cell r="V4672">
            <v>290643</v>
          </cell>
          <cell r="W4672" t="str">
            <v>ConvergeOne Holdings, Inc.</v>
          </cell>
          <cell r="X4672" t="str">
            <v>Existing Principal</v>
          </cell>
          <cell r="Y4672" t="str">
            <v>Score it</v>
          </cell>
          <cell r="Z4672" t="str">
            <v>BUSINESS SERVICES</v>
          </cell>
          <cell r="AA4672" t="str">
            <v>United States</v>
          </cell>
          <cell r="AB4672">
            <v>290643</v>
          </cell>
          <cell r="AD4672">
            <v>290643</v>
          </cell>
          <cell r="AE4672" t="str">
            <v>Core Commercial</v>
          </cell>
          <cell r="AF4672" t="str">
            <v>Computer Hardware, Software</v>
          </cell>
        </row>
        <row r="4673">
          <cell r="T4673">
            <v>999927557</v>
          </cell>
          <cell r="U4673" t="str">
            <v xml:space="preserve">Catalog Intermediate Inc. </v>
          </cell>
          <cell r="V4673">
            <v>286481</v>
          </cell>
          <cell r="W4673" t="str">
            <v>Catalog Holdco, Inc. (Cambrex)</v>
          </cell>
          <cell r="X4673" t="str">
            <v>Existing Principal</v>
          </cell>
          <cell r="Y4673" t="str">
            <v>Score it</v>
          </cell>
          <cell r="Z4673" t="str">
            <v>CHEMICALS</v>
          </cell>
          <cell r="AA4673" t="str">
            <v>United States</v>
          </cell>
          <cell r="AB4673">
            <v>286481</v>
          </cell>
          <cell r="AD4673">
            <v>286481</v>
          </cell>
          <cell r="AE4673" t="str">
            <v>Core Commercial</v>
          </cell>
          <cell r="AF4673" t="str">
            <v>Unassigned</v>
          </cell>
        </row>
        <row r="4674">
          <cell r="T4674">
            <v>999952842</v>
          </cell>
          <cell r="U4674" t="str">
            <v>Edouard Denis Developpement SAS</v>
          </cell>
          <cell r="V4674">
            <v>288980</v>
          </cell>
          <cell r="W4674" t="str">
            <v>Edouard Denis Developpement SAS</v>
          </cell>
          <cell r="X4674" t="str">
            <v>Existing Principal</v>
          </cell>
          <cell r="Y4674" t="str">
            <v>Score it</v>
          </cell>
          <cell r="Z4674" t="str">
            <v>BUSINESS SERVICES</v>
          </cell>
          <cell r="AA4674" t="str">
            <v>France</v>
          </cell>
          <cell r="AB4674" t="str">
            <v>EU1324</v>
          </cell>
          <cell r="AD4674">
            <v>288980</v>
          </cell>
          <cell r="AE4674" t="str">
            <v>Specialty Contract</v>
          </cell>
          <cell r="AF4674" t="str">
            <v>Business Services</v>
          </cell>
        </row>
        <row r="4675">
          <cell r="T4675">
            <v>999966063</v>
          </cell>
          <cell r="U4675" t="str">
            <v>Topco S.A</v>
          </cell>
          <cell r="V4675">
            <v>290587</v>
          </cell>
          <cell r="W4675" t="str">
            <v>Topco S.A</v>
          </cell>
          <cell r="X4675" t="str">
            <v>Existing Principal</v>
          </cell>
          <cell r="Y4675" t="str">
            <v>Exposure Below $1M; Do Not Score</v>
          </cell>
          <cell r="Z4675" t="str">
            <v>BUSINESS SERVICES</v>
          </cell>
          <cell r="AA4675" t="str">
            <v>Colombia</v>
          </cell>
          <cell r="AB4675">
            <v>290587</v>
          </cell>
          <cell r="AD4675">
            <v>290587</v>
          </cell>
          <cell r="AE4675" t="str">
            <v>Specialty Contract</v>
          </cell>
          <cell r="AF4675" t="str">
            <v>Engineering &amp; Construction</v>
          </cell>
        </row>
        <row r="4676">
          <cell r="T4676">
            <v>999966214</v>
          </cell>
          <cell r="U4676" t="str">
            <v>Applus Norcontrol Colombia Ltda</v>
          </cell>
          <cell r="V4676">
            <v>290602</v>
          </cell>
          <cell r="W4676" t="str">
            <v>Applus Norcontrol Colombia</v>
          </cell>
          <cell r="X4676" t="str">
            <v>Existing Principal</v>
          </cell>
          <cell r="Y4676" t="str">
            <v>Exposure Below $1M; Do Not Score</v>
          </cell>
          <cell r="Z4676" t="str">
            <v>TELEPHONE</v>
          </cell>
          <cell r="AA4676" t="str">
            <v>Colombia</v>
          </cell>
          <cell r="AB4676">
            <v>290602</v>
          </cell>
          <cell r="AD4676">
            <v>290602</v>
          </cell>
          <cell r="AE4676" t="str">
            <v>Specialty Commercial</v>
          </cell>
          <cell r="AF4676" t="str">
            <v>Telecom Equipment &amp; Utility Services</v>
          </cell>
        </row>
        <row r="4677">
          <cell r="T4677">
            <v>999967874</v>
          </cell>
          <cell r="U4677" t="str">
            <v>WOM S.A</v>
          </cell>
          <cell r="V4677">
            <v>290796</v>
          </cell>
          <cell r="W4677" t="str">
            <v>WOM S.A</v>
          </cell>
          <cell r="X4677" t="str">
            <v>Existing Principal</v>
          </cell>
          <cell r="Y4677" t="str">
            <v>Score it</v>
          </cell>
          <cell r="Z4677" t="str">
            <v>ELECTRICAL EQUIPMENT</v>
          </cell>
          <cell r="AA4677" t="str">
            <v>Chile</v>
          </cell>
          <cell r="AB4677" t="str">
            <v>CHL1345</v>
          </cell>
          <cell r="AD4677">
            <v>290796</v>
          </cell>
          <cell r="AE4677" t="str">
            <v>Specialty Commercial</v>
          </cell>
          <cell r="AF4677" t="str">
            <v>Business Services</v>
          </cell>
        </row>
        <row r="4678">
          <cell r="T4678">
            <v>999969893</v>
          </cell>
          <cell r="U4678" t="str">
            <v>H-E Parts International Chile SpA</v>
          </cell>
          <cell r="V4678">
            <v>290995</v>
          </cell>
          <cell r="W4678" t="str">
            <v>H-E Parts Chile</v>
          </cell>
          <cell r="X4678" t="str">
            <v>Existing Principal</v>
          </cell>
          <cell r="Y4678" t="str">
            <v>Exposure Below $1M; Do Not Score</v>
          </cell>
          <cell r="Z4678" t="str">
            <v>BUSINESS PRODUCTS WHSL</v>
          </cell>
          <cell r="AA4678" t="str">
            <v>Chile</v>
          </cell>
          <cell r="AB4678" t="str">
            <v>CHL1346</v>
          </cell>
          <cell r="AD4678">
            <v>290995</v>
          </cell>
          <cell r="AE4678" t="str">
            <v>Specialty Commercial</v>
          </cell>
          <cell r="AF4678" t="str">
            <v>Metals &amp; Mining Industry</v>
          </cell>
        </row>
        <row r="4679">
          <cell r="T4679">
            <v>999965733</v>
          </cell>
          <cell r="U4679" t="str">
            <v>Korea Electric Power Corporation ("KEPCO")</v>
          </cell>
          <cell r="V4679">
            <v>290554</v>
          </cell>
          <cell r="W4679" t="str">
            <v>Korea Electric Power Corporation ("KEPCO")</v>
          </cell>
          <cell r="X4679" t="str">
            <v>Existing Principal</v>
          </cell>
          <cell r="Y4679" t="str">
            <v>Public – Do Not Score</v>
          </cell>
          <cell r="Z4679" t="str">
            <v>UTILITIES, ELECTRIC</v>
          </cell>
          <cell r="AA4679" t="str">
            <v>South Korea</v>
          </cell>
          <cell r="AB4679" t="str">
            <v>APAC1100</v>
          </cell>
          <cell r="AC4679" t="str">
            <v>G19049</v>
          </cell>
          <cell r="AD4679">
            <v>290554</v>
          </cell>
          <cell r="AE4679" t="str">
            <v>Specialty Contract</v>
          </cell>
          <cell r="AF4679" t="str">
            <v>Electric, Gas &amp; Water Utilities</v>
          </cell>
        </row>
        <row r="4680">
          <cell r="T4680">
            <v>999966011</v>
          </cell>
          <cell r="U4680" t="str">
            <v>PCCW Limited</v>
          </cell>
          <cell r="V4680">
            <v>290578</v>
          </cell>
          <cell r="W4680" t="str">
            <v>PCCW Limited</v>
          </cell>
          <cell r="X4680" t="str">
            <v>Existing Principal</v>
          </cell>
          <cell r="Y4680" t="str">
            <v>Public – Do Not Score</v>
          </cell>
          <cell r="Z4680" t="str">
            <v>TELEPHONE</v>
          </cell>
          <cell r="AA4680" t="str">
            <v>Hong Kong</v>
          </cell>
          <cell r="AB4680" t="str">
            <v>APAC1101</v>
          </cell>
          <cell r="AC4680" t="str">
            <v>W22904</v>
          </cell>
          <cell r="AD4680">
            <v>290578</v>
          </cell>
          <cell r="AE4680" t="str">
            <v>Specialty Contract</v>
          </cell>
          <cell r="AF4680" t="str">
            <v>Telecom Equipment &amp; Utility Services</v>
          </cell>
        </row>
        <row r="4681">
          <cell r="T4681">
            <v>999966578</v>
          </cell>
          <cell r="U4681" t="str">
            <v>T.F. Woollam Holdings Pty Ltd</v>
          </cell>
          <cell r="V4681">
            <v>290653</v>
          </cell>
          <cell r="W4681" t="str">
            <v>T.F. Woollam Holdings Pty Ltd</v>
          </cell>
          <cell r="X4681" t="str">
            <v>Existing Principal</v>
          </cell>
          <cell r="Y4681" t="str">
            <v>Exposure Below $1M; Do Not Score</v>
          </cell>
          <cell r="Z4681" t="str">
            <v>CONSTRUCTION</v>
          </cell>
          <cell r="AA4681" t="str">
            <v>Australia</v>
          </cell>
          <cell r="AB4681" t="str">
            <v>APAC1102</v>
          </cell>
          <cell r="AD4681">
            <v>290653</v>
          </cell>
          <cell r="AE4681" t="str">
            <v>Specialty Contract</v>
          </cell>
          <cell r="AF4681" t="str">
            <v>Engineering &amp; Construction</v>
          </cell>
        </row>
        <row r="4682">
          <cell r="T4682">
            <v>999966988</v>
          </cell>
          <cell r="U4682" t="str">
            <v>Transportadora de Gas Internacional SA ESP - TGI SA ESP</v>
          </cell>
          <cell r="V4682">
            <v>290697</v>
          </cell>
          <cell r="W4682" t="str">
            <v>Transportadora de Gas Internacional SA ESP</v>
          </cell>
          <cell r="X4682" t="str">
            <v>Existing Principal</v>
          </cell>
          <cell r="Y4682" t="str">
            <v>Exposure Below $1M; Do Not Score</v>
          </cell>
          <cell r="Z4682" t="str">
            <v>UTILITIES, GAS</v>
          </cell>
          <cell r="AA4682" t="str">
            <v>Colombia</v>
          </cell>
          <cell r="AB4682">
            <v>290697</v>
          </cell>
          <cell r="AD4682">
            <v>290697</v>
          </cell>
          <cell r="AE4682" t="str">
            <v>Specialty Commercial</v>
          </cell>
          <cell r="AF4682" t="str">
            <v>Electric, Gas &amp; Water Utilities</v>
          </cell>
        </row>
        <row r="4683">
          <cell r="T4683">
            <v>999967769</v>
          </cell>
          <cell r="U4683" t="str">
            <v>VERANO ENERGY LIMITED SUCURSAL</v>
          </cell>
          <cell r="V4683">
            <v>290785</v>
          </cell>
          <cell r="W4683" t="str">
            <v>VERANO ENERGY LIMITED SUCURSAL</v>
          </cell>
          <cell r="X4683" t="str">
            <v>Existing Principal</v>
          </cell>
          <cell r="Y4683" t="str">
            <v>Exposure Below $1M; Do Not Score</v>
          </cell>
          <cell r="Z4683" t="str">
            <v>OIL, GAS &amp; COAL EXPL/PROD</v>
          </cell>
          <cell r="AA4683" t="str">
            <v>Colombia</v>
          </cell>
          <cell r="AB4683">
            <v>290785</v>
          </cell>
          <cell r="AD4683">
            <v>290785</v>
          </cell>
          <cell r="AE4683" t="str">
            <v>Specialty Commercial</v>
          </cell>
          <cell r="AF4683" t="str">
            <v>Petroleum E&amp;P</v>
          </cell>
        </row>
        <row r="4684">
          <cell r="T4684">
            <v>999967282</v>
          </cell>
          <cell r="U4684" t="str">
            <v xml:space="preserve">International Power SA </v>
          </cell>
          <cell r="V4684">
            <v>290172</v>
          </cell>
          <cell r="W4684" t="str">
            <v xml:space="preserve">Engie S.A </v>
          </cell>
          <cell r="X4684" t="str">
            <v>Existing Principal</v>
          </cell>
          <cell r="Y4684" t="str">
            <v>Exposure Below $1M; Do Not Score</v>
          </cell>
          <cell r="Z4684" t="str">
            <v>UTILITIES, ELECTRIC</v>
          </cell>
          <cell r="AA4684" t="str">
            <v>Belgium</v>
          </cell>
          <cell r="AB4684">
            <v>290172</v>
          </cell>
          <cell r="AD4684">
            <v>290172</v>
          </cell>
          <cell r="AE4684" t="str">
            <v>Specialty Commercial</v>
          </cell>
          <cell r="AF4684" t="str">
            <v>Electric, Gas &amp; Water Utilities</v>
          </cell>
        </row>
        <row r="4685">
          <cell r="T4685">
            <v>999968872</v>
          </cell>
          <cell r="U4685" t="str">
            <v>Oleoducto bicentenario de Colombia SAS</v>
          </cell>
          <cell r="V4685">
            <v>290901</v>
          </cell>
          <cell r="W4685" t="str">
            <v>Oleoducto bicentenario de Colombia SAS</v>
          </cell>
          <cell r="X4685" t="str">
            <v>Existing Principal</v>
          </cell>
          <cell r="Y4685" t="str">
            <v>Exposure Below $1M; Do Not Score</v>
          </cell>
          <cell r="Z4685" t="str">
            <v>CONSTRUCTION</v>
          </cell>
          <cell r="AA4685" t="str">
            <v>Colombia</v>
          </cell>
          <cell r="AB4685">
            <v>290901</v>
          </cell>
          <cell r="AD4685">
            <v>290901</v>
          </cell>
          <cell r="AE4685" t="str">
            <v>Specialty Contract</v>
          </cell>
          <cell r="AF4685" t="str">
            <v>Engineering &amp; Construction</v>
          </cell>
        </row>
        <row r="4686">
          <cell r="T4686">
            <v>999971944</v>
          </cell>
          <cell r="U4686" t="str">
            <v>Coninsa Ramon H S.A</v>
          </cell>
          <cell r="V4686">
            <v>291178</v>
          </cell>
          <cell r="W4686" t="str">
            <v>Coninsa Ramon H S.A</v>
          </cell>
          <cell r="X4686" t="str">
            <v>Existing Principal</v>
          </cell>
          <cell r="Y4686" t="str">
            <v>Exposure Below $1M; Do Not Score</v>
          </cell>
          <cell r="Z4686" t="str">
            <v>REAL ESTATE</v>
          </cell>
          <cell r="AA4686" t="str">
            <v>Colombia</v>
          </cell>
          <cell r="AB4686">
            <v>291178</v>
          </cell>
          <cell r="AD4686">
            <v>291178</v>
          </cell>
          <cell r="AE4686" t="str">
            <v>Specialty Contract</v>
          </cell>
          <cell r="AF4686" t="str">
            <v>Real Estate &amp; REITs</v>
          </cell>
        </row>
        <row r="4687">
          <cell r="T4687">
            <v>999970724</v>
          </cell>
          <cell r="U4687" t="str">
            <v>Independencia Internacional AGF S.A</v>
          </cell>
          <cell r="V4687">
            <v>291070</v>
          </cell>
          <cell r="W4687" t="str">
            <v>Independencia Internacional AGF</v>
          </cell>
          <cell r="X4687" t="str">
            <v>Existing Principal</v>
          </cell>
          <cell r="Y4687" t="str">
            <v>Score it</v>
          </cell>
          <cell r="Z4687" t="str">
            <v>FINANCE NEC</v>
          </cell>
          <cell r="AA4687" t="str">
            <v>Chile</v>
          </cell>
          <cell r="AB4687" t="str">
            <v>CHL1347</v>
          </cell>
          <cell r="AD4687">
            <v>291070</v>
          </cell>
          <cell r="AE4687" t="str">
            <v>Specialty Commercial</v>
          </cell>
          <cell r="AF4687" t="str">
            <v>Insurance &amp; Financial Services</v>
          </cell>
        </row>
        <row r="4688">
          <cell r="T4688">
            <v>999973238</v>
          </cell>
          <cell r="U4688" t="str">
            <v>Robson Civil Projects Pty Limited</v>
          </cell>
          <cell r="V4688">
            <v>291296</v>
          </cell>
          <cell r="W4688" t="str">
            <v>Robson Civil Projects Pty Limited</v>
          </cell>
          <cell r="X4688" t="str">
            <v>Existing Principal</v>
          </cell>
          <cell r="Y4688" t="str">
            <v>Exposure Below $1M; Do Not Score</v>
          </cell>
          <cell r="Z4688" t="str">
            <v>CONSTRUCTION</v>
          </cell>
          <cell r="AA4688" t="str">
            <v>Australia</v>
          </cell>
          <cell r="AB4688" t="str">
            <v>APAC1103</v>
          </cell>
          <cell r="AD4688">
            <v>291296</v>
          </cell>
          <cell r="AE4688" t="str">
            <v>Specialty Contract</v>
          </cell>
          <cell r="AF4688" t="str">
            <v>Engineering &amp; Construction</v>
          </cell>
        </row>
        <row r="4689">
          <cell r="T4689">
            <v>999972179</v>
          </cell>
          <cell r="U4689" t="str">
            <v>Skandia Sociedad Fiduciaria S.A.</v>
          </cell>
          <cell r="V4689">
            <v>291202</v>
          </cell>
          <cell r="W4689" t="str">
            <v>Skandia Fiduciaria S.A.</v>
          </cell>
          <cell r="X4689" t="str">
            <v>Existing Principal</v>
          </cell>
          <cell r="Y4689" t="str">
            <v>Exposure Below $1M; Do Not Score</v>
          </cell>
          <cell r="Z4689" t="str">
            <v>REAL ESTATE</v>
          </cell>
          <cell r="AA4689" t="str">
            <v>Colombia</v>
          </cell>
          <cell r="AB4689">
            <v>291202</v>
          </cell>
          <cell r="AD4689">
            <v>291202</v>
          </cell>
          <cell r="AE4689" t="str">
            <v>Specialty Commercial</v>
          </cell>
          <cell r="AF4689" t="str">
            <v>Real Estate &amp; REITs</v>
          </cell>
        </row>
        <row r="4690">
          <cell r="T4690">
            <v>999975239</v>
          </cell>
          <cell r="U4690" t="str">
            <v>EXXONMOBIL EXPLORATION COLOMBIA LIMITED</v>
          </cell>
          <cell r="V4690">
            <v>291484</v>
          </cell>
          <cell r="W4690" t="str">
            <v>EXXONMOBIL EXPLORATION COLOMBIA LIMITED</v>
          </cell>
          <cell r="X4690" t="str">
            <v>Existing Principal</v>
          </cell>
          <cell r="Y4690" t="str">
            <v>Exposure Below $1M; Do Not Score</v>
          </cell>
          <cell r="Z4690" t="str">
            <v>OIL, GAS &amp; COAL EXPL/PROD</v>
          </cell>
          <cell r="AA4690" t="str">
            <v>Colombia</v>
          </cell>
          <cell r="AB4690">
            <v>291484</v>
          </cell>
          <cell r="AD4690">
            <v>291484</v>
          </cell>
          <cell r="AE4690" t="str">
            <v>Specialty Commercial</v>
          </cell>
          <cell r="AF4690" t="str">
            <v>Petroleum E&amp;P</v>
          </cell>
        </row>
        <row r="4691">
          <cell r="T4691">
            <v>999975723</v>
          </cell>
          <cell r="U4691" t="str">
            <v>Gensa S.A</v>
          </cell>
          <cell r="V4691">
            <v>291543</v>
          </cell>
          <cell r="W4691" t="str">
            <v>Gensa S.A E.S.P</v>
          </cell>
          <cell r="X4691" t="str">
            <v>Existing Principal</v>
          </cell>
          <cell r="Y4691" t="str">
            <v>Exposure Below $1M; Do Not Score</v>
          </cell>
          <cell r="Z4691" t="str">
            <v>UTILITIES, ELECTRIC</v>
          </cell>
          <cell r="AA4691" t="str">
            <v>Colombia</v>
          </cell>
          <cell r="AB4691">
            <v>291543</v>
          </cell>
          <cell r="AD4691">
            <v>291543</v>
          </cell>
          <cell r="AE4691" t="str">
            <v>Specialty Contract</v>
          </cell>
          <cell r="AF4691" t="str">
            <v>Electric, Gas &amp; Water Utilities</v>
          </cell>
        </row>
        <row r="4692">
          <cell r="T4692">
            <v>999975787</v>
          </cell>
          <cell r="U4692" t="str">
            <v>TEAM FOODS COLOMBIA S.A.</v>
          </cell>
          <cell r="V4692">
            <v>291547</v>
          </cell>
          <cell r="W4692" t="str">
            <v>TEAM FOODS COLOMBIA S.A.</v>
          </cell>
          <cell r="X4692" t="str">
            <v>Existing Principal</v>
          </cell>
          <cell r="Y4692" t="str">
            <v>Exposure Below $1M; Do Not Score</v>
          </cell>
          <cell r="Z4692" t="str">
            <v>FOOD &amp; BEVERAGE</v>
          </cell>
          <cell r="AA4692" t="str">
            <v>Colombia</v>
          </cell>
          <cell r="AB4692">
            <v>291547</v>
          </cell>
          <cell r="AD4692">
            <v>291547</v>
          </cell>
          <cell r="AE4692" t="str">
            <v>Specialty Commercial</v>
          </cell>
          <cell r="AF4692" t="str">
            <v>Food Processing &amp; Distribution</v>
          </cell>
        </row>
        <row r="4693">
          <cell r="T4693">
            <v>999977144</v>
          </cell>
          <cell r="U4693" t="str">
            <v>COMERCIALIZADORA ARTURO CALLE S.A.S.</v>
          </cell>
          <cell r="V4693">
            <v>291657</v>
          </cell>
          <cell r="W4693" t="str">
            <v>COMERCIALIZADORA ARTURO CALLE S.A.S.</v>
          </cell>
          <cell r="X4693" t="str">
            <v>Existing Principal</v>
          </cell>
          <cell r="Y4693" t="str">
            <v>Exposure Below $1M; Do Not Score</v>
          </cell>
          <cell r="Z4693" t="str">
            <v>CONSUMER PRODUCTS</v>
          </cell>
          <cell r="AA4693" t="str">
            <v>Colombia</v>
          </cell>
          <cell r="AB4693">
            <v>291657</v>
          </cell>
          <cell r="AD4693">
            <v>291657</v>
          </cell>
          <cell r="AE4693" t="str">
            <v>Specialty Commercial</v>
          </cell>
          <cell r="AF4693" t="str">
            <v>Retail</v>
          </cell>
        </row>
        <row r="4694">
          <cell r="T4694">
            <v>999977752</v>
          </cell>
          <cell r="U4694" t="str">
            <v>Mecalux S.A y Sociedades Dependientes</v>
          </cell>
          <cell r="V4694">
            <v>291728</v>
          </cell>
          <cell r="W4694" t="str">
            <v>Mecalux S.A</v>
          </cell>
          <cell r="X4694" t="str">
            <v>Existing Principal</v>
          </cell>
          <cell r="Y4694" t="str">
            <v>Exposure Below $1M; Do Not Score</v>
          </cell>
          <cell r="Z4694" t="str">
            <v>BUSINESS PRODUCTS WHSL</v>
          </cell>
          <cell r="AA4694" t="str">
            <v>Spain</v>
          </cell>
          <cell r="AB4694">
            <v>291728</v>
          </cell>
          <cell r="AD4694">
            <v>291728</v>
          </cell>
          <cell r="AE4694" t="str">
            <v>Specialty Commercial</v>
          </cell>
          <cell r="AF4694" t="str">
            <v>Retail</v>
          </cell>
        </row>
        <row r="4695">
          <cell r="T4695">
            <v>999978290</v>
          </cell>
          <cell r="U4695" t="str">
            <v>Drogueria y Farmacias Cruz Verde SAS</v>
          </cell>
          <cell r="V4695">
            <v>291777</v>
          </cell>
          <cell r="W4695" t="str">
            <v>Drogueria y Farmacias Cruz Verde SAS</v>
          </cell>
          <cell r="X4695" t="str">
            <v>Existing Principal</v>
          </cell>
          <cell r="Y4695" t="str">
            <v>Exposure Below $1M; Do Not Score</v>
          </cell>
          <cell r="Z4695" t="str">
            <v>PHARMACEUTICALS</v>
          </cell>
          <cell r="AA4695" t="str">
            <v>Colombia</v>
          </cell>
          <cell r="AB4695">
            <v>291777</v>
          </cell>
          <cell r="AD4695">
            <v>291777</v>
          </cell>
          <cell r="AE4695" t="str">
            <v>Specialty Commercial</v>
          </cell>
          <cell r="AF4695" t="str">
            <v>Drug &amp; Pharmacy Services</v>
          </cell>
        </row>
        <row r="4696">
          <cell r="T4696">
            <v>999979625</v>
          </cell>
          <cell r="U4696" t="str">
            <v>Caja Colombiana de Subsidio Familiar Colsubsidio</v>
          </cell>
          <cell r="V4696">
            <v>291902</v>
          </cell>
          <cell r="W4696" t="str">
            <v>Colsubsidio</v>
          </cell>
          <cell r="X4696" t="str">
            <v>Existing Principal</v>
          </cell>
          <cell r="Y4696" t="str">
            <v>Exposure Below $1M; Do Not Score</v>
          </cell>
          <cell r="Z4696" t="str">
            <v>INVESTMENT MANAGEMENT</v>
          </cell>
          <cell r="AA4696" t="str">
            <v>Colombia</v>
          </cell>
          <cell r="AB4696">
            <v>291902</v>
          </cell>
          <cell r="AD4696">
            <v>291902</v>
          </cell>
          <cell r="AE4696" t="str">
            <v>Specialty Commercial</v>
          </cell>
          <cell r="AF4696" t="str">
            <v>Insurance &amp; Financial Services</v>
          </cell>
        </row>
        <row r="4697">
          <cell r="T4697">
            <v>999980229</v>
          </cell>
          <cell r="U4697" t="str">
            <v>Fiduciaria Bogota S.A</v>
          </cell>
          <cell r="V4697">
            <v>291957</v>
          </cell>
          <cell r="W4697" t="str">
            <v>Fiduciaria Bogota S.A</v>
          </cell>
          <cell r="X4697" t="str">
            <v>Existing Principal</v>
          </cell>
          <cell r="Y4697" t="str">
            <v>Exposure Below $1M; Do Not Score</v>
          </cell>
          <cell r="Z4697" t="str">
            <v>INVESTMENT MANAGEMENT</v>
          </cell>
          <cell r="AA4697" t="str">
            <v>Colombia</v>
          </cell>
          <cell r="AB4697">
            <v>291957</v>
          </cell>
          <cell r="AD4697">
            <v>291957</v>
          </cell>
          <cell r="AE4697" t="str">
            <v>Specialty Commercial</v>
          </cell>
          <cell r="AF4697" t="str">
            <v>Insurance &amp; Financial Services</v>
          </cell>
        </row>
        <row r="4698">
          <cell r="T4698">
            <v>999974967</v>
          </cell>
          <cell r="U4698" t="str">
            <v>Hidalgo e Hidalgo S.A. Sucursal Colombia</v>
          </cell>
          <cell r="V4698">
            <v>287964</v>
          </cell>
          <cell r="W4698" t="str">
            <v>Hidalgo e Hidalgo S.A</v>
          </cell>
          <cell r="X4698" t="str">
            <v>Existing Principal</v>
          </cell>
          <cell r="Y4698" t="str">
            <v>Score it</v>
          </cell>
          <cell r="Z4698" t="str">
            <v>CONSTRUCTION</v>
          </cell>
          <cell r="AA4698" t="str">
            <v>Colombia</v>
          </cell>
          <cell r="AB4698">
            <v>287964</v>
          </cell>
          <cell r="AD4698">
            <v>287964</v>
          </cell>
          <cell r="AE4698" t="str">
            <v>Specialty Contract</v>
          </cell>
          <cell r="AF4698" t="str">
            <v>Engineering &amp; Construction</v>
          </cell>
        </row>
        <row r="4699">
          <cell r="T4699">
            <v>999978230</v>
          </cell>
          <cell r="U4699" t="str">
            <v>CENTRALES ELECTRICAS DE NARIÑO S.A. E.S.P</v>
          </cell>
          <cell r="V4699">
            <v>291773</v>
          </cell>
          <cell r="W4699" t="str">
            <v>CENTRALES ELECTRICAS DE NARIÑO S.A. E.S.P</v>
          </cell>
          <cell r="X4699" t="str">
            <v>Existing Principal</v>
          </cell>
          <cell r="Y4699" t="str">
            <v>Exposure Below $1M; Do Not Score</v>
          </cell>
          <cell r="Z4699" t="str">
            <v>UTILITIES, ELECTRIC</v>
          </cell>
          <cell r="AA4699" t="str">
            <v>Colombia</v>
          </cell>
          <cell r="AB4699">
            <v>291773</v>
          </cell>
          <cell r="AD4699">
            <v>291773</v>
          </cell>
          <cell r="AE4699" t="str">
            <v>Specialty Commercial</v>
          </cell>
          <cell r="AF4699" t="str">
            <v>Electric, Gas &amp; Water Utilities</v>
          </cell>
        </row>
        <row r="4700">
          <cell r="T4700">
            <v>999978905</v>
          </cell>
          <cell r="U4700" t="str">
            <v>Panamericana Formas e Impresos S.A</v>
          </cell>
          <cell r="V4700">
            <v>291831</v>
          </cell>
          <cell r="W4700" t="str">
            <v>Panamericana Formas e Impresos S.A</v>
          </cell>
          <cell r="X4700" t="str">
            <v>Existing Principal</v>
          </cell>
          <cell r="Y4700" t="str">
            <v>Exposure Below $1M; Do Not Score</v>
          </cell>
          <cell r="Z4700" t="str">
            <v>PRINTING</v>
          </cell>
          <cell r="AA4700" t="str">
            <v>Colombia</v>
          </cell>
          <cell r="AB4700">
            <v>291831</v>
          </cell>
          <cell r="AD4700">
            <v>291831</v>
          </cell>
          <cell r="AE4700" t="str">
            <v>Specialty Commercial</v>
          </cell>
          <cell r="AF4700" t="str">
            <v>Publishing</v>
          </cell>
        </row>
        <row r="4701">
          <cell r="T4701">
            <v>999980167</v>
          </cell>
          <cell r="U4701" t="str">
            <v>Mapfre Seguros Generales de Colombia S.A</v>
          </cell>
          <cell r="V4701">
            <v>291948</v>
          </cell>
          <cell r="W4701" t="str">
            <v xml:space="preserve">Mapfre Seguros Generales </v>
          </cell>
          <cell r="X4701" t="str">
            <v>Existing Principal</v>
          </cell>
          <cell r="Y4701" t="str">
            <v>Exposure Below $1M; Do Not Score</v>
          </cell>
          <cell r="Z4701" t="str">
            <v>INSURANCE - PROP/CAS/HEALTH</v>
          </cell>
          <cell r="AA4701" t="str">
            <v>Colombia</v>
          </cell>
          <cell r="AB4701">
            <v>291948</v>
          </cell>
          <cell r="AD4701">
            <v>291948</v>
          </cell>
          <cell r="AE4701" t="str">
            <v>Specialty Commercial</v>
          </cell>
          <cell r="AF4701" t="str">
            <v>Insurance &amp; Financial Services</v>
          </cell>
        </row>
        <row r="4702">
          <cell r="T4702">
            <v>999974792</v>
          </cell>
          <cell r="U4702" t="str">
            <v xml:space="preserve">The Border Group of Companies Inc. </v>
          </cell>
          <cell r="V4702">
            <v>291442</v>
          </cell>
          <cell r="W4702" t="str">
            <v xml:space="preserve">The Border Group of Companies Inc. </v>
          </cell>
          <cell r="X4702" t="str">
            <v>Existing Principal</v>
          </cell>
          <cell r="Y4702" t="str">
            <v>Exposure Below $1M; Do Not Score</v>
          </cell>
          <cell r="Z4702" t="str">
            <v>REAL ESTATE</v>
          </cell>
          <cell r="AA4702" t="str">
            <v>Canada</v>
          </cell>
          <cell r="AB4702" t="str">
            <v>CAN1588</v>
          </cell>
          <cell r="AD4702">
            <v>291442</v>
          </cell>
          <cell r="AE4702" t="str">
            <v>Core Contract</v>
          </cell>
          <cell r="AF4702" t="str">
            <v>Real Estate &amp; REITs</v>
          </cell>
        </row>
        <row r="4703">
          <cell r="T4703">
            <v>999975899</v>
          </cell>
          <cell r="U4703" t="str">
            <v>Blue Lake Construction &amp; Consulting Engineers Corp.</v>
          </cell>
          <cell r="V4703">
            <v>291557</v>
          </cell>
          <cell r="W4703" t="str">
            <v>Blue Lake Construction &amp; Consulting Engineers Corp.</v>
          </cell>
          <cell r="X4703" t="str">
            <v>Existing Principal</v>
          </cell>
          <cell r="Y4703" t="str">
            <v>Score it</v>
          </cell>
          <cell r="Z4703" t="str">
            <v>CONSTRUCTION</v>
          </cell>
          <cell r="AA4703" t="str">
            <v>Canada</v>
          </cell>
          <cell r="AB4703" t="str">
            <v>CAN1589</v>
          </cell>
          <cell r="AD4703">
            <v>291557</v>
          </cell>
          <cell r="AE4703" t="str">
            <v>Core Contract</v>
          </cell>
          <cell r="AF4703" t="str">
            <v>Engineering &amp; Construction</v>
          </cell>
        </row>
        <row r="4704">
          <cell r="T4704">
            <v>999979497</v>
          </cell>
          <cell r="U4704" t="str">
            <v>Leston James Financial Inc.</v>
          </cell>
          <cell r="V4704">
            <v>291886</v>
          </cell>
          <cell r="W4704" t="str">
            <v>Leston James Financial Inc.</v>
          </cell>
          <cell r="X4704" t="str">
            <v>Existing Principal</v>
          </cell>
          <cell r="Y4704" t="str">
            <v>Score it</v>
          </cell>
          <cell r="Z4704" t="str">
            <v>FINANCE COMPANIES</v>
          </cell>
          <cell r="AA4704" t="str">
            <v>Canada</v>
          </cell>
          <cell r="AB4704" t="str">
            <v>CAN1590</v>
          </cell>
          <cell r="AD4704">
            <v>291886</v>
          </cell>
          <cell r="AE4704" t="str">
            <v>Core Contract</v>
          </cell>
          <cell r="AF4704" t="str">
            <v>Insurance &amp; Financial Services</v>
          </cell>
        </row>
        <row r="4705">
          <cell r="T4705">
            <v>999977997</v>
          </cell>
          <cell r="U4705" t="str">
            <v>Soltec Power Holdings, S.A.</v>
          </cell>
          <cell r="V4705">
            <v>291750</v>
          </cell>
          <cell r="W4705" t="str">
            <v>Soltec Power Holdings, S.A.</v>
          </cell>
          <cell r="X4705" t="str">
            <v>Existing Principal</v>
          </cell>
          <cell r="Y4705" t="str">
            <v>Public – Do Not Score</v>
          </cell>
          <cell r="Z4705" t="str">
            <v>ELECTRONIC EQUIPMENT</v>
          </cell>
          <cell r="AA4705" t="str">
            <v>Spain</v>
          </cell>
          <cell r="AB4705">
            <v>291750</v>
          </cell>
          <cell r="AC4705" t="str">
            <v>B06625</v>
          </cell>
          <cell r="AD4705">
            <v>291750</v>
          </cell>
          <cell r="AE4705" t="str">
            <v>Specialty Contract</v>
          </cell>
          <cell r="AF4705" t="str">
            <v>Electronics &amp; Semiconductor</v>
          </cell>
        </row>
        <row r="4706">
          <cell r="T4706">
            <v>999956340</v>
          </cell>
          <cell r="U4706" t="str">
            <v xml:space="preserve">Tailored Brands, Inc. </v>
          </cell>
          <cell r="V4706">
            <v>289392</v>
          </cell>
          <cell r="W4706" t="str">
            <v xml:space="preserve">Tailored Brands, Inc. </v>
          </cell>
          <cell r="X4706" t="str">
            <v>Existing Principal</v>
          </cell>
          <cell r="Y4706" t="str">
            <v>Score it</v>
          </cell>
          <cell r="Z4706" t="str">
            <v>CONSUMER PRODUCTS RETL/WHSL</v>
          </cell>
          <cell r="AA4706" t="str">
            <v>United States</v>
          </cell>
          <cell r="AB4706">
            <v>289392</v>
          </cell>
          <cell r="AD4706">
            <v>289392</v>
          </cell>
          <cell r="AE4706" t="str">
            <v>Core Commercial</v>
          </cell>
          <cell r="AF4706" t="str">
            <v>Retail</v>
          </cell>
        </row>
        <row r="4707">
          <cell r="T4707">
            <v>999970507</v>
          </cell>
          <cell r="U4707" t="str">
            <v xml:space="preserve">Rivian Automotive </v>
          </cell>
          <cell r="V4707">
            <v>291052</v>
          </cell>
          <cell r="W4707" t="str">
            <v>Rivian Automotive Inc.</v>
          </cell>
          <cell r="X4707" t="str">
            <v>Existing Principal</v>
          </cell>
          <cell r="Y4707" t="str">
            <v>Exposure Below $1M; Do Not Score</v>
          </cell>
          <cell r="Z4707" t="str">
            <v>AUTOMOTIVE</v>
          </cell>
          <cell r="AA4707" t="str">
            <v>United States</v>
          </cell>
          <cell r="AB4707">
            <v>291052</v>
          </cell>
          <cell r="AD4707">
            <v>291052</v>
          </cell>
          <cell r="AE4707" t="str">
            <v>Core Commercial</v>
          </cell>
          <cell r="AF4707" t="str">
            <v>Automotive / Auto Parts MFG</v>
          </cell>
        </row>
        <row r="4708">
          <cell r="T4708">
            <v>999975298</v>
          </cell>
          <cell r="U4708" t="str">
            <v>Daewoo Shipbuilding &amp; Marine Engineering Co., Ltd ("DSME")</v>
          </cell>
          <cell r="V4708">
            <v>291494</v>
          </cell>
          <cell r="W4708" t="str">
            <v>Daewoo Shipbuilding &amp; Marine Engineering Co., Ltd ("DSME")</v>
          </cell>
          <cell r="X4708" t="str">
            <v>Existing Principal</v>
          </cell>
          <cell r="Y4708" t="str">
            <v>Public – Do Not Score</v>
          </cell>
          <cell r="Z4708" t="str">
            <v>TRANSPORTATION EQUIPMENT</v>
          </cell>
          <cell r="AA4708" t="str">
            <v>South Korea</v>
          </cell>
          <cell r="AB4708" t="str">
            <v>APAC1106</v>
          </cell>
          <cell r="AC4708" t="str">
            <v>W28821 </v>
          </cell>
          <cell r="AD4708">
            <v>291494</v>
          </cell>
          <cell r="AE4708" t="str">
            <v>Specialty Commercial</v>
          </cell>
          <cell r="AF4708" t="str">
            <v>Heavy Equipment &amp; Truck MFG</v>
          </cell>
        </row>
        <row r="4709">
          <cell r="T4709">
            <v>252061342</v>
          </cell>
          <cell r="U4709" t="str">
            <v>Build-To-Core Industrial Partnership III LLC</v>
          </cell>
          <cell r="V4709">
            <v>207221</v>
          </cell>
          <cell r="W4709" t="str">
            <v>Build-To-Core Industrial Partnership III LLC (Black Creek Group #1)</v>
          </cell>
          <cell r="X4709" t="str">
            <v>Existing Principal</v>
          </cell>
          <cell r="Y4709" t="str">
            <v>Score it</v>
          </cell>
          <cell r="Z4709" t="str">
            <v>REAL ESTATE INVESTMENT TRUSTS</v>
          </cell>
          <cell r="AA4709" t="str">
            <v>United States</v>
          </cell>
          <cell r="AB4709">
            <v>207221</v>
          </cell>
          <cell r="AD4709">
            <v>207221</v>
          </cell>
          <cell r="AE4709" t="str">
            <v>Core Commercial</v>
          </cell>
          <cell r="AF4709" t="str">
            <v>Real Estate &amp; REITs</v>
          </cell>
        </row>
        <row r="4710">
          <cell r="T4710">
            <v>999978625</v>
          </cell>
          <cell r="U4710" t="str">
            <v>STRABAG Inc.</v>
          </cell>
          <cell r="V4710">
            <v>195366</v>
          </cell>
          <cell r="W4710" t="str">
            <v>Strabag S.E.</v>
          </cell>
          <cell r="X4710" t="str">
            <v>Existing Principal</v>
          </cell>
          <cell r="Y4710" t="str">
            <v>Score it</v>
          </cell>
          <cell r="Z4710" t="str">
            <v>TEXTILES</v>
          </cell>
          <cell r="AA4710" t="str">
            <v>Canada</v>
          </cell>
          <cell r="AB4710" t="str">
            <v>EU1330</v>
          </cell>
          <cell r="AD4710">
            <v>195366</v>
          </cell>
          <cell r="AE4710" t="str">
            <v>Specialty Contract</v>
          </cell>
          <cell r="AF4710" t="str">
            <v>Engineering &amp; Construction</v>
          </cell>
        </row>
        <row r="4711">
          <cell r="T4711">
            <v>254571152</v>
          </cell>
          <cell r="U4711" t="str">
            <v>CFP Energy Limited</v>
          </cell>
          <cell r="V4711">
            <v>211489</v>
          </cell>
          <cell r="W4711" t="str">
            <v>CFP Energy Limited</v>
          </cell>
          <cell r="X4711" t="str">
            <v>Existing Principal</v>
          </cell>
          <cell r="Y4711" t="str">
            <v>Score it</v>
          </cell>
          <cell r="Z4711" t="str">
            <v>UTILITIES, ELECTRIC</v>
          </cell>
          <cell r="AA4711" t="str">
            <v>United Kingdom</v>
          </cell>
          <cell r="AB4711" t="str">
            <v>EU1332</v>
          </cell>
          <cell r="AD4711">
            <v>211489</v>
          </cell>
          <cell r="AE4711" t="str">
            <v>Specialty Contract</v>
          </cell>
          <cell r="AF4711" t="str">
            <v>Electric, Gas &amp; Water Utilities</v>
          </cell>
        </row>
        <row r="4712">
          <cell r="T4712">
            <v>999946016</v>
          </cell>
          <cell r="U4712" t="str">
            <v>Caesars Entertainment, Inc.</v>
          </cell>
          <cell r="V4712">
            <v>100322</v>
          </cell>
          <cell r="W4712" t="str">
            <v>CAESARS ENTERTAINMENT</v>
          </cell>
          <cell r="X4712" t="str">
            <v>Existing Principal</v>
          </cell>
          <cell r="Y4712" t="str">
            <v>Score it</v>
          </cell>
          <cell r="Z4712" t="str">
            <v>ENTERTAINMENT &amp; LEISURE</v>
          </cell>
          <cell r="AA4712" t="str">
            <v>United States</v>
          </cell>
          <cell r="AB4712">
            <v>100322</v>
          </cell>
          <cell r="AD4712">
            <v>100322</v>
          </cell>
          <cell r="AE4712" t="str">
            <v>Core Commercial</v>
          </cell>
          <cell r="AF4712" t="str">
            <v>Hospitality &amp; Gaming</v>
          </cell>
        </row>
        <row r="4713">
          <cell r="T4713">
            <v>999978027</v>
          </cell>
          <cell r="U4713" t="str">
            <v>Horizon Acquisition Co., Inc. dba AccentCare</v>
          </cell>
          <cell r="V4713">
            <v>291753</v>
          </cell>
          <cell r="W4713" t="str">
            <v>Horizon Acquisition, Inc. dba AccentCare</v>
          </cell>
          <cell r="X4713" t="str">
            <v>Existing Principal</v>
          </cell>
          <cell r="Y4713" t="str">
            <v>Exposure Below $1M; Do Not Score</v>
          </cell>
          <cell r="Z4713" t="str">
            <v>MEDICAL SERVICES</v>
          </cell>
          <cell r="AA4713" t="str">
            <v>United States</v>
          </cell>
          <cell r="AB4713">
            <v>291753</v>
          </cell>
          <cell r="AD4713">
            <v>291753</v>
          </cell>
          <cell r="AE4713" t="str">
            <v>Core Commercial</v>
          </cell>
          <cell r="AF4713" t="str">
            <v>Hospital &amp; Medical Services</v>
          </cell>
        </row>
        <row r="4714">
          <cell r="T4714">
            <v>999971922</v>
          </cell>
          <cell r="U4714" t="str">
            <v xml:space="preserve">Elecnor, S.A. </v>
          </cell>
          <cell r="V4714">
            <v>291176</v>
          </cell>
          <cell r="W4714" t="str">
            <v>Elecnor, S.A.</v>
          </cell>
          <cell r="X4714" t="str">
            <v>Existing Principal</v>
          </cell>
          <cell r="Y4714" t="str">
            <v>Public – Do Not Score</v>
          </cell>
          <cell r="Z4714" t="str">
            <v>CONSTRUCTION</v>
          </cell>
          <cell r="AA4714" t="str">
            <v>Spain</v>
          </cell>
          <cell r="AB4714" t="str">
            <v>EU1333</v>
          </cell>
          <cell r="AC4714" t="str">
            <v>W20153</v>
          </cell>
          <cell r="AD4714">
            <v>291176</v>
          </cell>
          <cell r="AE4714" t="str">
            <v>Specialty Contract</v>
          </cell>
          <cell r="AF4714" t="str">
            <v>Engineering &amp; Construction</v>
          </cell>
        </row>
        <row r="4715">
          <cell r="T4715">
            <v>999978988</v>
          </cell>
          <cell r="U4715" t="str">
            <v>CEMEX ESPAÑA, S.A.</v>
          </cell>
          <cell r="V4715">
            <v>291838</v>
          </cell>
          <cell r="W4715" t="str">
            <v>CEMEX ESPAÑA, S.A.</v>
          </cell>
          <cell r="X4715" t="str">
            <v>Existing Principal</v>
          </cell>
          <cell r="Y4715" t="str">
            <v>Exposure Below $1M; Do Not Score</v>
          </cell>
          <cell r="Z4715" t="str">
            <v>CONSTRUCTION MATERIALS</v>
          </cell>
          <cell r="AA4715" t="str">
            <v>Spain</v>
          </cell>
          <cell r="AB4715" t="str">
            <v>EU1334</v>
          </cell>
          <cell r="AD4715">
            <v>291838</v>
          </cell>
          <cell r="AE4715" t="str">
            <v>Specialty Contract</v>
          </cell>
          <cell r="AF4715" t="str">
            <v>Building Materials</v>
          </cell>
        </row>
        <row r="4716">
          <cell r="T4716">
            <v>999975026</v>
          </cell>
          <cell r="U4716" t="str">
            <v>HORMIGONES ASFÁLTICOS ANDALUCES, S.A.</v>
          </cell>
          <cell r="V4716">
            <v>291465</v>
          </cell>
          <cell r="W4716" t="str">
            <v>HORMIGONES ASFÁLTICOS ANDALUCES, S.A.</v>
          </cell>
          <cell r="X4716" t="str">
            <v>Existing Principal</v>
          </cell>
          <cell r="Y4716" t="str">
            <v>Exposure Below $1M; Do Not Score</v>
          </cell>
          <cell r="Z4716" t="str">
            <v>CONSTRUCTION MATERIALS</v>
          </cell>
          <cell r="AA4716" t="str">
            <v>Spain</v>
          </cell>
          <cell r="AB4716" t="str">
            <v>EU1335</v>
          </cell>
          <cell r="AD4716">
            <v>291465</v>
          </cell>
          <cell r="AE4716" t="str">
            <v>Specialty Contract</v>
          </cell>
          <cell r="AF4716" t="str">
            <v>Building Materials</v>
          </cell>
        </row>
        <row r="4717">
          <cell r="T4717">
            <v>999978325</v>
          </cell>
          <cell r="U4717" t="str">
            <v xml:space="preserve">Gestión y Ejecución de Obra Civil, S.A.U. </v>
          </cell>
          <cell r="V4717">
            <v>291783</v>
          </cell>
          <cell r="W4717" t="str">
            <v xml:space="preserve">Gestión y Ejecución de Obra Civil, S.A.U. </v>
          </cell>
          <cell r="X4717" t="str">
            <v>Existing Principal</v>
          </cell>
          <cell r="Y4717" t="str">
            <v>Score it</v>
          </cell>
          <cell r="Z4717" t="str">
            <v>CONSTRUCTION</v>
          </cell>
          <cell r="AA4717" t="str">
            <v>Spain</v>
          </cell>
          <cell r="AB4717" t="str">
            <v>EU1336</v>
          </cell>
          <cell r="AD4717">
            <v>291783</v>
          </cell>
          <cell r="AE4717" t="str">
            <v>Specialty Contract</v>
          </cell>
          <cell r="AF4717" t="str">
            <v>Engineering &amp; Construction</v>
          </cell>
        </row>
        <row r="4718">
          <cell r="T4718">
            <v>999971554</v>
          </cell>
          <cell r="U4718" t="str">
            <v>Construccion y Administracion S.A. (CASA)</v>
          </cell>
          <cell r="V4718">
            <v>291137</v>
          </cell>
          <cell r="W4718" t="str">
            <v>Hidalgo e Hidalgo</v>
          </cell>
          <cell r="X4718" t="str">
            <v>Existing Principal</v>
          </cell>
          <cell r="Y4718" t="str">
            <v>Exposure Below $1M; Do Not Score</v>
          </cell>
          <cell r="Z4718" t="str">
            <v>CONSTRUCTION</v>
          </cell>
          <cell r="AA4718" t="str">
            <v>Ecuador</v>
          </cell>
          <cell r="AB4718">
            <v>291137</v>
          </cell>
          <cell r="AD4718">
            <v>291137</v>
          </cell>
          <cell r="AE4718" t="str">
            <v>Specialty Contract</v>
          </cell>
          <cell r="AF4718" t="str">
            <v>Engineering &amp; Construction</v>
          </cell>
        </row>
        <row r="4719">
          <cell r="T4719">
            <v>999974843</v>
          </cell>
          <cell r="U4719" t="str">
            <v>Welspun Pipes</v>
          </cell>
          <cell r="V4719">
            <v>291450</v>
          </cell>
          <cell r="W4719" t="str">
            <v>Welspun Pipes Inc.</v>
          </cell>
          <cell r="X4719" t="str">
            <v>Existing Principal</v>
          </cell>
          <cell r="Y4719" t="str">
            <v>Exposure Below $1M; Do Not Score</v>
          </cell>
          <cell r="Z4719" t="str">
            <v>CONSTRUCTION MATERIALS</v>
          </cell>
          <cell r="AA4719" t="str">
            <v>United States</v>
          </cell>
          <cell r="AB4719">
            <v>291450</v>
          </cell>
          <cell r="AD4719">
            <v>291450</v>
          </cell>
          <cell r="AE4719" t="str">
            <v>Specialty Commercial</v>
          </cell>
          <cell r="AF4719" t="str">
            <v>Building Materials</v>
          </cell>
        </row>
        <row r="4720">
          <cell r="T4720">
            <v>999976607</v>
          </cell>
          <cell r="U4720" t="str">
            <v xml:space="preserve">Compania de Empaques </v>
          </cell>
          <cell r="V4720">
            <v>291612</v>
          </cell>
          <cell r="W4720" t="str">
            <v xml:space="preserve">Compania de Empaques y Subsidiarias </v>
          </cell>
          <cell r="X4720" t="str">
            <v>Existing Principal</v>
          </cell>
          <cell r="Y4720" t="str">
            <v>Exposure Below $1M; Do Not Score</v>
          </cell>
          <cell r="Z4720" t="str">
            <v>CHEMICALS</v>
          </cell>
          <cell r="AA4720" t="str">
            <v>Colombia</v>
          </cell>
          <cell r="AB4720">
            <v>291612</v>
          </cell>
          <cell r="AD4720">
            <v>291612</v>
          </cell>
          <cell r="AE4720" t="str">
            <v>Specialty Commercial</v>
          </cell>
          <cell r="AF4720" t="str">
            <v>Retail</v>
          </cell>
        </row>
        <row r="4721">
          <cell r="T4721">
            <v>999957880</v>
          </cell>
          <cell r="U4721" t="str">
            <v>Bind Benefits, Inc.</v>
          </cell>
          <cell r="V4721">
            <v>289641</v>
          </cell>
          <cell r="W4721" t="str">
            <v>Bind Benefits, Inc.</v>
          </cell>
          <cell r="X4721" t="str">
            <v>Existing Principal</v>
          </cell>
          <cell r="Y4721" t="str">
            <v>Score it</v>
          </cell>
          <cell r="Z4721" t="str">
            <v>INSURANCE - PROP/CAS/HEALTH</v>
          </cell>
          <cell r="AA4721" t="str">
            <v>United States</v>
          </cell>
          <cell r="AB4721">
            <v>289641</v>
          </cell>
          <cell r="AD4721">
            <v>289641</v>
          </cell>
          <cell r="AE4721" t="str">
            <v>Core Commercial</v>
          </cell>
          <cell r="AF4721" t="str">
            <v>Insurance &amp; Financial Services</v>
          </cell>
        </row>
        <row r="4722">
          <cell r="T4722">
            <v>999979815</v>
          </cell>
          <cell r="U4722" t="str">
            <v>Cogir Services, Limited Partnership</v>
          </cell>
          <cell r="V4722">
            <v>291916</v>
          </cell>
          <cell r="W4722" t="str">
            <v>Cogir</v>
          </cell>
          <cell r="X4722" t="str">
            <v>Existing Principal</v>
          </cell>
          <cell r="Y4722" t="str">
            <v>Exposure Below $1M; Do Not Score</v>
          </cell>
          <cell r="Z4722" t="str">
            <v>REAL ESTATE</v>
          </cell>
          <cell r="AA4722" t="str">
            <v>Canada</v>
          </cell>
          <cell r="AB4722" t="str">
            <v>CAN1591</v>
          </cell>
          <cell r="AD4722">
            <v>291916</v>
          </cell>
          <cell r="AE4722" t="str">
            <v>Core Contract</v>
          </cell>
          <cell r="AF4722" t="str">
            <v>Real Estate &amp; REITs</v>
          </cell>
        </row>
        <row r="4723">
          <cell r="T4723">
            <v>999953593</v>
          </cell>
          <cell r="U4723" t="str">
            <v>Pro Mach Group, Inc.</v>
          </cell>
          <cell r="V4723">
            <v>289050</v>
          </cell>
          <cell r="W4723" t="str">
            <v>Pro Mach Group, Inc.</v>
          </cell>
          <cell r="X4723" t="str">
            <v>Existing Principal</v>
          </cell>
          <cell r="Y4723" t="str">
            <v>Exposure Below $1M; Do Not Score</v>
          </cell>
          <cell r="Z4723" t="str">
            <v>PLASTIC &amp; RUBBER</v>
          </cell>
          <cell r="AA4723" t="str">
            <v>United States</v>
          </cell>
          <cell r="AB4723">
            <v>289050</v>
          </cell>
          <cell r="AD4723">
            <v>289050</v>
          </cell>
          <cell r="AE4723" t="str">
            <v>Core Commercial</v>
          </cell>
          <cell r="AF4723" t="str">
            <v>Packaging Container &amp; Forest Products</v>
          </cell>
        </row>
        <row r="4724">
          <cell r="T4724">
            <v>999908878</v>
          </cell>
          <cell r="U4724" t="str">
            <v>Altitude Infrastructure Construction</v>
          </cell>
          <cell r="V4724">
            <v>284033</v>
          </cell>
          <cell r="W4724" t="str">
            <v>Altitude Infrastructure Holding SAS</v>
          </cell>
          <cell r="X4724" t="str">
            <v>Existing Principal</v>
          </cell>
          <cell r="Y4724" t="str">
            <v>Score it</v>
          </cell>
          <cell r="Z4724" t="str">
            <v>TELEPHONE</v>
          </cell>
          <cell r="AA4724" t="str">
            <v>France</v>
          </cell>
          <cell r="AB4724" t="str">
            <v>EU1337</v>
          </cell>
          <cell r="AD4724">
            <v>284033</v>
          </cell>
          <cell r="AE4724" t="str">
            <v>Specialty Contract</v>
          </cell>
          <cell r="AF4724" t="str">
            <v>Telecom Equipment &amp; Utility Services</v>
          </cell>
        </row>
        <row r="4725">
          <cell r="T4725">
            <v>999971480</v>
          </cell>
          <cell r="U4725" t="str">
            <v>Grenergy Renovables S.A</v>
          </cell>
          <cell r="V4725">
            <v>291131</v>
          </cell>
          <cell r="W4725" t="str">
            <v>Grenergy Renovables S.A</v>
          </cell>
          <cell r="X4725" t="str">
            <v>Existing Principal</v>
          </cell>
          <cell r="Y4725" t="str">
            <v>Exposure Below $1M; Do Not Score</v>
          </cell>
          <cell r="Z4725" t="str">
            <v>CONSTRUCTION</v>
          </cell>
          <cell r="AA4725" t="str">
            <v>Chile</v>
          </cell>
          <cell r="AB4725" t="str">
            <v>CHL1348</v>
          </cell>
          <cell r="AD4725">
            <v>291131</v>
          </cell>
          <cell r="AE4725" t="str">
            <v>Specialty Contract</v>
          </cell>
          <cell r="AF4725" t="str">
            <v>Electric, Gas &amp; Water Utilities</v>
          </cell>
        </row>
        <row r="4726">
          <cell r="T4726">
            <v>999973624</v>
          </cell>
          <cell r="U4726" t="str">
            <v>Aguas Pacifico SpA</v>
          </cell>
          <cell r="V4726">
            <v>291334</v>
          </cell>
          <cell r="W4726" t="str">
            <v>Patria Infrastructure Fund III LP</v>
          </cell>
          <cell r="X4726" t="str">
            <v>Existing Principal</v>
          </cell>
          <cell r="Y4726" t="str">
            <v>Exposure Below $1M; Do Not Score</v>
          </cell>
          <cell r="Z4726" t="str">
            <v>REAL ESTATE</v>
          </cell>
          <cell r="AA4726" t="str">
            <v>Chile</v>
          </cell>
          <cell r="AB4726" t="str">
            <v>CHL1349</v>
          </cell>
          <cell r="AD4726">
            <v>291334</v>
          </cell>
          <cell r="AE4726" t="str">
            <v>Specialty Commercial</v>
          </cell>
          <cell r="AF4726" t="str">
            <v>Electric, Gas &amp; Water Utilities</v>
          </cell>
        </row>
        <row r="4727">
          <cell r="T4727">
            <v>999973708</v>
          </cell>
          <cell r="U4727" t="str">
            <v>Patria Infrastructure Fund III LP</v>
          </cell>
          <cell r="V4727">
            <v>291334</v>
          </cell>
          <cell r="W4727" t="str">
            <v>Patria Infrastructure Fund III LP</v>
          </cell>
          <cell r="X4727" t="str">
            <v>Existing Principal</v>
          </cell>
          <cell r="Y4727" t="str">
            <v>Score it</v>
          </cell>
          <cell r="Z4727" t="str">
            <v>REAL ESTATE</v>
          </cell>
          <cell r="AA4727" t="str">
            <v>Cayman Islands</v>
          </cell>
          <cell r="AB4727" t="str">
            <v>CHL1350</v>
          </cell>
          <cell r="AD4727">
            <v>291334</v>
          </cell>
          <cell r="AE4727" t="str">
            <v>Specialty Commercial</v>
          </cell>
          <cell r="AF4727" t="str">
            <v>Insurance &amp; Financial Services</v>
          </cell>
        </row>
        <row r="4728">
          <cell r="T4728">
            <v>999974679</v>
          </cell>
          <cell r="U4728" t="str">
            <v>SALFACORP S.A.</v>
          </cell>
          <cell r="V4728">
            <v>291433</v>
          </cell>
          <cell r="W4728" t="str">
            <v>SALFACORP S.A.</v>
          </cell>
          <cell r="X4728" t="str">
            <v>Existing Principal</v>
          </cell>
          <cell r="Y4728" t="str">
            <v>Score it</v>
          </cell>
          <cell r="Z4728" t="str">
            <v>REAL ESTATE</v>
          </cell>
          <cell r="AA4728" t="str">
            <v>Chile</v>
          </cell>
          <cell r="AB4728" t="str">
            <v>CHL1351</v>
          </cell>
          <cell r="AD4728">
            <v>291433</v>
          </cell>
          <cell r="AE4728" t="str">
            <v>Specialty Contract</v>
          </cell>
          <cell r="AF4728" t="str">
            <v>Engineering &amp; Construction</v>
          </cell>
        </row>
        <row r="4729">
          <cell r="T4729">
            <v>999976288</v>
          </cell>
          <cell r="U4729" t="str">
            <v xml:space="preserve">ESMAX DISTRIBUCIÓN SpA </v>
          </cell>
          <cell r="V4729">
            <v>291591</v>
          </cell>
          <cell r="W4729" t="str">
            <v xml:space="preserve">ESMAX DISTRIBUCIÓN SpA </v>
          </cell>
          <cell r="X4729" t="str">
            <v>Existing Principal</v>
          </cell>
          <cell r="Y4729" t="str">
            <v>Exposure Below $1M; Do Not Score</v>
          </cell>
          <cell r="Z4729" t="str">
            <v>MINING</v>
          </cell>
          <cell r="AA4729" t="str">
            <v>Chile</v>
          </cell>
          <cell r="AB4729" t="str">
            <v>CHL1352</v>
          </cell>
          <cell r="AD4729">
            <v>291591</v>
          </cell>
          <cell r="AE4729" t="str">
            <v>Specialty Commercial</v>
          </cell>
          <cell r="AF4729" t="str">
            <v>Petroleum E&amp;P</v>
          </cell>
        </row>
        <row r="4730">
          <cell r="T4730">
            <v>999979387</v>
          </cell>
          <cell r="U4730" t="str">
            <v>Echeverría Izquierdo S.A</v>
          </cell>
          <cell r="V4730">
            <v>291871</v>
          </cell>
          <cell r="W4730" t="str">
            <v>Echeverría Izquierdo S.A</v>
          </cell>
          <cell r="X4730" t="str">
            <v>Existing Principal</v>
          </cell>
          <cell r="Y4730" t="str">
            <v>Score it</v>
          </cell>
          <cell r="Z4730" t="str">
            <v>CONSTRUCTION</v>
          </cell>
          <cell r="AA4730" t="str">
            <v>Chile</v>
          </cell>
          <cell r="AB4730" t="str">
            <v>CHL1353</v>
          </cell>
          <cell r="AD4730">
            <v>291871</v>
          </cell>
          <cell r="AE4730" t="str">
            <v>Specialty Contract</v>
          </cell>
          <cell r="AF4730" t="str">
            <v>Engineering &amp; Construction</v>
          </cell>
        </row>
        <row r="4731">
          <cell r="T4731">
            <v>999960283</v>
          </cell>
          <cell r="U4731" t="str">
            <v>IGUA SANEAMENTO S/A</v>
          </cell>
          <cell r="V4731">
            <v>289919</v>
          </cell>
          <cell r="W4731" t="str">
            <v>IGUA SANEAMENTO S.A.</v>
          </cell>
          <cell r="X4731" t="str">
            <v>Existing Principal</v>
          </cell>
          <cell r="Y4731" t="str">
            <v>Score it</v>
          </cell>
          <cell r="Z4731" t="str">
            <v>FURNITURE &amp; APPLIANCES</v>
          </cell>
          <cell r="AA4731" t="str">
            <v>Brazil</v>
          </cell>
          <cell r="AB4731" t="str">
            <v>BRZ1232</v>
          </cell>
          <cell r="AD4731">
            <v>289919</v>
          </cell>
          <cell r="AE4731" t="str">
            <v>Specialty Commercial</v>
          </cell>
          <cell r="AF4731" t="str">
            <v>Electric, Gas &amp; Water Utilities</v>
          </cell>
        </row>
        <row r="4732">
          <cell r="T4732">
            <v>999977408</v>
          </cell>
          <cell r="U4732" t="str">
            <v xml:space="preserve">Yakima Valley Memorial Hospital Association </v>
          </cell>
          <cell r="V4732">
            <v>291694</v>
          </cell>
          <cell r="W4732" t="str">
            <v xml:space="preserve">Yakima Valley Memorial Hospital Association, Inc. </v>
          </cell>
          <cell r="X4732" t="str">
            <v>Existing Principal</v>
          </cell>
          <cell r="Y4732" t="str">
            <v>Score it</v>
          </cell>
          <cell r="Z4732" t="str">
            <v>MEDICAL SERVICES</v>
          </cell>
          <cell r="AA4732" t="str">
            <v>United States</v>
          </cell>
          <cell r="AB4732">
            <v>291694</v>
          </cell>
          <cell r="AD4732">
            <v>291694</v>
          </cell>
          <cell r="AE4732" t="str">
            <v>Core Commercial</v>
          </cell>
          <cell r="AF4732" t="str">
            <v>Hospital &amp; Medical Services</v>
          </cell>
        </row>
        <row r="4733">
          <cell r="T4733">
            <v>999977290</v>
          </cell>
          <cell r="U4733" t="str">
            <v>2075836 Ontario Inc. O/A BCT Solutions</v>
          </cell>
          <cell r="V4733">
            <v>291686</v>
          </cell>
          <cell r="W4733" t="str">
            <v>2075836 Ontario Inc. O/A BCT Solutions</v>
          </cell>
          <cell r="X4733" t="str">
            <v>Existing Principal</v>
          </cell>
          <cell r="Y4733" t="str">
            <v>Exposure Below $1M; Do Not Score</v>
          </cell>
          <cell r="Z4733" t="str">
            <v>BUSINESS SERVICES</v>
          </cell>
          <cell r="AA4733" t="str">
            <v>Canada</v>
          </cell>
          <cell r="AB4733" t="str">
            <v>CAN1592</v>
          </cell>
          <cell r="AD4733">
            <v>291686</v>
          </cell>
          <cell r="AE4733" t="str">
            <v>Specialty Contract</v>
          </cell>
          <cell r="AF4733" t="str">
            <v>Business Services</v>
          </cell>
        </row>
        <row r="4734">
          <cell r="T4734">
            <v>999975316</v>
          </cell>
          <cell r="U4734" t="str">
            <v>Integra Technologies Limited</v>
          </cell>
          <cell r="V4734">
            <v>291497</v>
          </cell>
          <cell r="W4734" t="str">
            <v>Integra Technologies Limited</v>
          </cell>
          <cell r="X4734" t="str">
            <v>Existing Principal</v>
          </cell>
          <cell r="Y4734" t="str">
            <v>Exposure Below $1M; Do Not Score</v>
          </cell>
          <cell r="Z4734" t="str">
            <v>MACHINERY &amp; EQUIPMENT</v>
          </cell>
          <cell r="AA4734" t="str">
            <v>Canada</v>
          </cell>
          <cell r="AB4734" t="str">
            <v>CAN1593</v>
          </cell>
          <cell r="AD4734">
            <v>291497</v>
          </cell>
          <cell r="AE4734" t="str">
            <v>Core Contract</v>
          </cell>
          <cell r="AF4734" t="str">
            <v>Machinery &amp; Industrial</v>
          </cell>
        </row>
        <row r="4735">
          <cell r="T4735">
            <v>999953370</v>
          </cell>
          <cell r="U4735" t="str">
            <v>Algonquin Power &amp; Utilities Corp.</v>
          </cell>
          <cell r="V4735">
            <v>289036</v>
          </cell>
          <cell r="W4735" t="str">
            <v>Algonquin Power &amp; Utilities Corp.</v>
          </cell>
          <cell r="X4735" t="str">
            <v>Existing Principal</v>
          </cell>
          <cell r="Y4735" t="str">
            <v>Public – Do Not Score</v>
          </cell>
          <cell r="Z4735" t="str">
            <v>UTILITIES, ELECTRIC</v>
          </cell>
          <cell r="AA4735" t="str">
            <v>Canada</v>
          </cell>
          <cell r="AB4735" t="str">
            <v>CAN1594</v>
          </cell>
          <cell r="AC4735" t="str">
            <v>C10277</v>
          </cell>
          <cell r="AD4735">
            <v>289036</v>
          </cell>
          <cell r="AE4735" t="str">
            <v>Specialty Commercial</v>
          </cell>
          <cell r="AF4735" t="str">
            <v>Electric, Gas &amp; Water Utilities</v>
          </cell>
        </row>
        <row r="4736">
          <cell r="T4736">
            <v>999977918</v>
          </cell>
          <cell r="U4736" t="str">
            <v>ABO Wind AG</v>
          </cell>
          <cell r="V4736">
            <v>291743</v>
          </cell>
          <cell r="W4736" t="str">
            <v>ABO Wind AG</v>
          </cell>
          <cell r="X4736" t="str">
            <v>Existing Principal</v>
          </cell>
          <cell r="Y4736" t="str">
            <v>Public – Do Not Score</v>
          </cell>
          <cell r="Z4736" t="str">
            <v>UTILITIES, ELECTRIC</v>
          </cell>
          <cell r="AA4736" t="str">
            <v>Germany</v>
          </cell>
          <cell r="AB4736" t="str">
            <v>CAN1595</v>
          </cell>
          <cell r="AC4736" t="str">
            <v>W60646</v>
          </cell>
          <cell r="AD4736">
            <v>291743</v>
          </cell>
          <cell r="AE4736" t="str">
            <v>Specialty Commercial</v>
          </cell>
          <cell r="AF4736" t="str">
            <v>Electric, Gas &amp; Water Utilities</v>
          </cell>
        </row>
        <row r="4737">
          <cell r="T4737">
            <v>999926231</v>
          </cell>
          <cell r="U4737" t="str">
            <v>Outlook Project Management Ltd.</v>
          </cell>
          <cell r="V4737">
            <v>286338</v>
          </cell>
          <cell r="W4737" t="str">
            <v>Outlook Project Management Ltd.</v>
          </cell>
          <cell r="X4737" t="str">
            <v>Existing Principal</v>
          </cell>
          <cell r="Y4737" t="str">
            <v>Exposure Below $1M; Do Not Score</v>
          </cell>
          <cell r="Z4737" t="str">
            <v>CONSTRUCTION</v>
          </cell>
          <cell r="AA4737" t="str">
            <v>Canada</v>
          </cell>
          <cell r="AB4737" t="str">
            <v>CAN1596</v>
          </cell>
          <cell r="AD4737">
            <v>286338</v>
          </cell>
          <cell r="AE4737" t="str">
            <v>Core Contract</v>
          </cell>
          <cell r="AF4737" t="str">
            <v>Engineering &amp; Construction</v>
          </cell>
        </row>
        <row r="4738">
          <cell r="T4738">
            <v>999977422</v>
          </cell>
          <cell r="U4738" t="str">
            <v>West Coast Cutting &amp; Coring Group Ltd.</v>
          </cell>
          <cell r="V4738">
            <v>291696</v>
          </cell>
          <cell r="W4738" t="str">
            <v>West Coast Cutting &amp; Coring Group Ltd.</v>
          </cell>
          <cell r="X4738" t="str">
            <v>Existing Principal</v>
          </cell>
          <cell r="Y4738" t="str">
            <v>Score it</v>
          </cell>
          <cell r="Z4738" t="str">
            <v>CONSTRUCTION</v>
          </cell>
          <cell r="AA4738" t="str">
            <v>Canada</v>
          </cell>
          <cell r="AB4738" t="str">
            <v>CAN1597</v>
          </cell>
          <cell r="AD4738">
            <v>291696</v>
          </cell>
          <cell r="AE4738" t="str">
            <v>Core Contract</v>
          </cell>
          <cell r="AF4738" t="str">
            <v>Engineering &amp; Construction</v>
          </cell>
        </row>
        <row r="4739">
          <cell r="T4739">
            <v>682056842</v>
          </cell>
          <cell r="U4739" t="str">
            <v>SMLXL Design Inc.</v>
          </cell>
          <cell r="V4739">
            <v>207953</v>
          </cell>
          <cell r="W4739" t="str">
            <v>SMLXL Design Inc.</v>
          </cell>
          <cell r="X4739" t="str">
            <v>Existing Principal</v>
          </cell>
          <cell r="Y4739" t="str">
            <v>Score it</v>
          </cell>
          <cell r="Z4739" t="str">
            <v>CONSTRUCTION</v>
          </cell>
          <cell r="AA4739" t="str">
            <v>Canada</v>
          </cell>
          <cell r="AB4739" t="str">
            <v>CAN1217</v>
          </cell>
          <cell r="AD4739">
            <v>207953</v>
          </cell>
          <cell r="AE4739" t="str">
            <v>Core Contract</v>
          </cell>
          <cell r="AF4739" t="str">
            <v>Engineering &amp; Construction</v>
          </cell>
        </row>
        <row r="4740">
          <cell r="T4740">
            <v>999979428</v>
          </cell>
          <cell r="U4740" t="str">
            <v>Shikun &amp; Binui Concessions USA Partnership</v>
          </cell>
          <cell r="V4740">
            <v>149149</v>
          </cell>
          <cell r="W4740" t="str">
            <v>Shikun &amp; Binui Ltd.</v>
          </cell>
          <cell r="X4740" t="str">
            <v>Existing Principal</v>
          </cell>
          <cell r="Y4740" t="str">
            <v>Score it</v>
          </cell>
          <cell r="Z4740" t="str">
            <v>CONSTRUCTION</v>
          </cell>
          <cell r="AA4740" t="str">
            <v>United States</v>
          </cell>
          <cell r="AB4740">
            <v>149149</v>
          </cell>
          <cell r="AD4740">
            <v>149149</v>
          </cell>
          <cell r="AE4740" t="str">
            <v>Specialty Contract</v>
          </cell>
          <cell r="AF4740" t="str">
            <v>Engineering &amp; Construction</v>
          </cell>
        </row>
        <row r="4741">
          <cell r="T4741">
            <v>999962555</v>
          </cell>
          <cell r="U4741" t="str">
            <v>Seaforth Systems Ltd.</v>
          </cell>
          <cell r="V4741">
            <v>290189</v>
          </cell>
          <cell r="W4741" t="str">
            <v>Seaforth Systems Ltd.</v>
          </cell>
          <cell r="X4741" t="str">
            <v>Existing Principal</v>
          </cell>
          <cell r="Y4741" t="str">
            <v>Exposure Below $1M; Do Not Score</v>
          </cell>
          <cell r="Z4741" t="str">
            <v>BUSINESS SERVICES</v>
          </cell>
          <cell r="AA4741" t="str">
            <v>Canada</v>
          </cell>
          <cell r="AB4741" t="str">
            <v>CAN1586</v>
          </cell>
          <cell r="AD4741">
            <v>290189</v>
          </cell>
          <cell r="AE4741" t="str">
            <v>Core Contract</v>
          </cell>
          <cell r="AF4741" t="str">
            <v>Engineering &amp; Construction</v>
          </cell>
        </row>
        <row r="4742">
          <cell r="T4742">
            <v>999935201</v>
          </cell>
          <cell r="U4742" t="str">
            <v>Omega Benefit Strategies, LLC</v>
          </cell>
          <cell r="V4742">
            <v>287272</v>
          </cell>
          <cell r="W4742" t="str">
            <v>Omega Benefit Strategies, LLC</v>
          </cell>
          <cell r="X4742" t="str">
            <v>Existing Principal</v>
          </cell>
          <cell r="Y4742" t="str">
            <v>Exposure Below $1M; Do Not Score</v>
          </cell>
          <cell r="Z4742" t="str">
            <v>BUSINESS SERVICES</v>
          </cell>
          <cell r="AA4742" t="str">
            <v>United States</v>
          </cell>
          <cell r="AB4742">
            <v>287272</v>
          </cell>
          <cell r="AD4742">
            <v>287272</v>
          </cell>
          <cell r="AE4742" t="str">
            <v>Core Commercial</v>
          </cell>
          <cell r="AF4742" t="str">
            <v>Business Services</v>
          </cell>
        </row>
        <row r="4743">
          <cell r="T4743">
            <v>999975302</v>
          </cell>
          <cell r="U4743" t="str">
            <v>Imperial Brands plc</v>
          </cell>
          <cell r="V4743">
            <v>195835</v>
          </cell>
          <cell r="W4743" t="str">
            <v>Imperial Brands plc</v>
          </cell>
          <cell r="X4743" t="str">
            <v>Existing Principal</v>
          </cell>
          <cell r="Y4743" t="str">
            <v>Score it</v>
          </cell>
          <cell r="Z4743" t="str">
            <v>TOBACCO</v>
          </cell>
          <cell r="AA4743" t="str">
            <v>United Kingdom</v>
          </cell>
          <cell r="AB4743" t="str">
            <v>NB1225</v>
          </cell>
          <cell r="AD4743">
            <v>195835</v>
          </cell>
          <cell r="AE4743" t="str">
            <v>Specialty Contract</v>
          </cell>
          <cell r="AF4743" t="str">
            <v>Retail</v>
          </cell>
        </row>
        <row r="4744">
          <cell r="T4744">
            <v>999979561</v>
          </cell>
          <cell r="U4744" t="str">
            <v>Bonava Norge AS</v>
          </cell>
          <cell r="V4744">
            <v>291894</v>
          </cell>
          <cell r="W4744" t="str">
            <v>Bonava AB</v>
          </cell>
          <cell r="X4744" t="str">
            <v>Existing Principal</v>
          </cell>
          <cell r="Y4744" t="str">
            <v>Score it</v>
          </cell>
          <cell r="Z4744" t="str">
            <v>CONSTRUCTION</v>
          </cell>
          <cell r="AA4744" t="str">
            <v>Norway</v>
          </cell>
          <cell r="AB4744" t="str">
            <v>HOGS1207</v>
          </cell>
          <cell r="AD4744">
            <v>291894</v>
          </cell>
          <cell r="AE4744" t="str">
            <v>Core Commercial</v>
          </cell>
          <cell r="AF4744" t="str">
            <v>Engineering &amp; Construction</v>
          </cell>
        </row>
        <row r="4745">
          <cell r="T4745">
            <v>999967890</v>
          </cell>
          <cell r="U4745" t="str">
            <v>X-Elio Energy, S.L.</v>
          </cell>
          <cell r="V4745">
            <v>290798</v>
          </cell>
          <cell r="W4745" t="str">
            <v>X-Elio Energy, S.L.</v>
          </cell>
          <cell r="X4745" t="str">
            <v>Existing Principal</v>
          </cell>
          <cell r="Y4745" t="str">
            <v>Score it</v>
          </cell>
          <cell r="Z4745" t="str">
            <v>UTILITIES, ELECTRIC</v>
          </cell>
          <cell r="AA4745" t="str">
            <v>Spain</v>
          </cell>
          <cell r="AB4745" t="str">
            <v>EU1339</v>
          </cell>
          <cell r="AD4745">
            <v>290798</v>
          </cell>
          <cell r="AE4745" t="str">
            <v>Specialty Commercial</v>
          </cell>
          <cell r="AF4745" t="str">
            <v>Electric, Gas &amp; Water Utilities</v>
          </cell>
        </row>
        <row r="4746">
          <cell r="T4746">
            <v>999985442</v>
          </cell>
          <cell r="U4746" t="str">
            <v>Constructora Ignacio Hurtado Ltda.</v>
          </cell>
          <cell r="V4746">
            <v>292431</v>
          </cell>
          <cell r="W4746" t="str">
            <v>Constructora Ignacio Hurtado</v>
          </cell>
          <cell r="X4746" t="str">
            <v>Existing Principal</v>
          </cell>
          <cell r="Y4746" t="str">
            <v>Exposure Below $1M; Do Not Score</v>
          </cell>
          <cell r="Z4746" t="str">
            <v>CONSTRUCTION</v>
          </cell>
          <cell r="AA4746" t="str">
            <v>Chile</v>
          </cell>
          <cell r="AB4746" t="str">
            <v>CHL1354</v>
          </cell>
          <cell r="AD4746">
            <v>292431</v>
          </cell>
          <cell r="AE4746" t="str">
            <v>Specialty Contract</v>
          </cell>
          <cell r="AF4746" t="str">
            <v>Engineering &amp; Construction</v>
          </cell>
        </row>
        <row r="4747">
          <cell r="T4747">
            <v>999982910</v>
          </cell>
          <cell r="U4747" t="str">
            <v>GROUPE DUVAL SAS</v>
          </cell>
          <cell r="V4747">
            <v>292191</v>
          </cell>
          <cell r="W4747" t="str">
            <v>GROUPE DUVAL SAS</v>
          </cell>
          <cell r="X4747" t="str">
            <v>Existing Principal</v>
          </cell>
          <cell r="Y4747" t="str">
            <v>Exposure Below $1M; Do Not Score</v>
          </cell>
          <cell r="Z4747" t="str">
            <v>REAL ESTATE</v>
          </cell>
          <cell r="AA4747" t="str">
            <v>France</v>
          </cell>
          <cell r="AB4747" t="str">
            <v>EU1340</v>
          </cell>
          <cell r="AD4747">
            <v>292191</v>
          </cell>
          <cell r="AE4747" t="str">
            <v>Specialty Contract</v>
          </cell>
          <cell r="AF4747" t="str">
            <v>Real Estate &amp; REITs</v>
          </cell>
        </row>
        <row r="4748">
          <cell r="T4748">
            <v>999937505</v>
          </cell>
          <cell r="U4748" t="str">
            <v xml:space="preserve">Grayson Excavating Ltd. </v>
          </cell>
          <cell r="V4748">
            <v>287505</v>
          </cell>
          <cell r="W4748" t="str">
            <v xml:space="preserve">Grayson Excavating Ltd. </v>
          </cell>
          <cell r="X4748" t="str">
            <v>Existing Principal</v>
          </cell>
          <cell r="Y4748" t="str">
            <v>Exposure Below $1M; Do Not Score</v>
          </cell>
          <cell r="Z4748" t="str">
            <v>CONSTRUCTION</v>
          </cell>
          <cell r="AA4748" t="str">
            <v>Canada</v>
          </cell>
          <cell r="AB4748" t="str">
            <v>CAN1598</v>
          </cell>
          <cell r="AD4748">
            <v>287505</v>
          </cell>
          <cell r="AE4748" t="str">
            <v>Core Contract</v>
          </cell>
          <cell r="AF4748" t="str">
            <v>Engineering &amp; Construction</v>
          </cell>
        </row>
        <row r="4749">
          <cell r="T4749">
            <v>999942990</v>
          </cell>
          <cell r="U4749" t="str">
            <v>Allspaces Design &amp; Management Ltd.</v>
          </cell>
          <cell r="V4749">
            <v>288065</v>
          </cell>
          <cell r="W4749" t="str">
            <v>Allspaces Design &amp; Management Ltd.</v>
          </cell>
          <cell r="X4749" t="str">
            <v>Existing Principal</v>
          </cell>
          <cell r="Y4749" t="str">
            <v>Exposure Below $1M; Do Not Score</v>
          </cell>
          <cell r="Z4749" t="str">
            <v>BUSINESS SERVICES</v>
          </cell>
          <cell r="AA4749" t="str">
            <v>Canada</v>
          </cell>
          <cell r="AB4749" t="str">
            <v>CAN1599</v>
          </cell>
          <cell r="AD4749">
            <v>288065</v>
          </cell>
          <cell r="AE4749" t="str">
            <v>Core Contract</v>
          </cell>
          <cell r="AF4749" t="str">
            <v>Business Services</v>
          </cell>
        </row>
        <row r="4750">
          <cell r="T4750">
            <v>999981489</v>
          </cell>
          <cell r="U4750" t="str">
            <v>Hayward Gordon ULC</v>
          </cell>
          <cell r="V4750">
            <v>292061</v>
          </cell>
          <cell r="W4750" t="str">
            <v>Hayward Gordon ULC</v>
          </cell>
          <cell r="X4750" t="str">
            <v>Existing Principal</v>
          </cell>
          <cell r="Y4750" t="str">
            <v>Exposure Below $1M; Do Not Score</v>
          </cell>
          <cell r="Z4750" t="str">
            <v>BUSINESS PRODUCTS WHSL</v>
          </cell>
          <cell r="AA4750" t="str">
            <v>Canada</v>
          </cell>
          <cell r="AB4750" t="str">
            <v>CAN1600</v>
          </cell>
          <cell r="AD4750">
            <v>292061</v>
          </cell>
          <cell r="AE4750" t="str">
            <v>Core Contract</v>
          </cell>
          <cell r="AF4750" t="str">
            <v>Retail</v>
          </cell>
        </row>
        <row r="4751">
          <cell r="T4751">
            <v>999985443</v>
          </cell>
          <cell r="U4751" t="str">
            <v>Patron Contracting Limited</v>
          </cell>
          <cell r="V4751">
            <v>292432</v>
          </cell>
          <cell r="W4751" t="str">
            <v>Patron Contracting Limited o/a CDC Contracting</v>
          </cell>
          <cell r="X4751" t="str">
            <v>Existing Principal</v>
          </cell>
          <cell r="Y4751" t="str">
            <v>Exposure Below $1M; Do Not Score</v>
          </cell>
          <cell r="Z4751" t="str">
            <v>CONSTRUCTION</v>
          </cell>
          <cell r="AA4751" t="str">
            <v>Canada</v>
          </cell>
          <cell r="AB4751" t="str">
            <v>CAN1601</v>
          </cell>
          <cell r="AD4751">
            <v>292432</v>
          </cell>
          <cell r="AE4751" t="str">
            <v>Core Contract</v>
          </cell>
          <cell r="AF4751" t="str">
            <v>Engineering &amp; Construction</v>
          </cell>
        </row>
        <row r="4752">
          <cell r="T4752">
            <v>999983093</v>
          </cell>
          <cell r="U4752" t="str">
            <v>Sierra Forest Products</v>
          </cell>
          <cell r="X4752" t="str">
            <v>Existing Principal</v>
          </cell>
          <cell r="Y4752" t="str">
            <v>Exposure Below $1M; Do Not Score</v>
          </cell>
          <cell r="Z4752" t="str">
            <v>UNASSIGNED</v>
          </cell>
          <cell r="AA4752" t="str">
            <v>United States</v>
          </cell>
          <cell r="AE4752" t="str">
            <v>Core Commercial</v>
          </cell>
          <cell r="AF4752" t="str">
            <v>Retail</v>
          </cell>
        </row>
        <row r="4753">
          <cell r="T4753">
            <v>999984322</v>
          </cell>
          <cell r="U4753" t="str">
            <v>Ontariograin.Ag LP</v>
          </cell>
          <cell r="X4753" t="str">
            <v>Existing Principal</v>
          </cell>
          <cell r="Y4753" t="str">
            <v>Exposure Below $1M; Do Not Score</v>
          </cell>
          <cell r="Z4753" t="str">
            <v>UNASSIGNED</v>
          </cell>
          <cell r="AE4753" t="str">
            <v>Core Commercial</v>
          </cell>
          <cell r="AF4753" t="str">
            <v>Retail</v>
          </cell>
        </row>
        <row r="4754">
          <cell r="T4754">
            <v>946375412</v>
          </cell>
          <cell r="U4754" t="str">
            <v>Boyd Gaming Corporation</v>
          </cell>
          <cell r="V4754">
            <v>106796</v>
          </cell>
          <cell r="W4754" t="str">
            <v>Boyd Gaming Corporation</v>
          </cell>
          <cell r="X4754" t="str">
            <v>Existing Principal</v>
          </cell>
          <cell r="Y4754" t="str">
            <v>Public – Do Not Score</v>
          </cell>
          <cell r="Z4754" t="str">
            <v>ENTERTAINMENT &amp; LEISURE</v>
          </cell>
          <cell r="AA4754" t="str">
            <v>United States</v>
          </cell>
          <cell r="AB4754">
            <v>106796</v>
          </cell>
          <cell r="AC4754">
            <v>103304</v>
          </cell>
          <cell r="AD4754">
            <v>106796</v>
          </cell>
          <cell r="AE4754" t="str">
            <v>Core Commercial</v>
          </cell>
          <cell r="AF4754" t="str">
            <v>Hospitality &amp; Gaming</v>
          </cell>
        </row>
        <row r="4755">
          <cell r="T4755">
            <v>801778042</v>
          </cell>
          <cell r="U4755" t="str">
            <v>Cotton Holdings, Inc.</v>
          </cell>
          <cell r="V4755">
            <v>202771</v>
          </cell>
          <cell r="W4755" t="str">
            <v>Cotton Holdings Inc.</v>
          </cell>
          <cell r="X4755" t="str">
            <v>Existing Principal</v>
          </cell>
          <cell r="Y4755" t="str">
            <v>Exposure Below $1M; Do Not Score</v>
          </cell>
          <cell r="Z4755" t="str">
            <v>UNASSIGNED</v>
          </cell>
          <cell r="AA4755" t="str">
            <v>United States</v>
          </cell>
          <cell r="AB4755">
            <v>202771</v>
          </cell>
          <cell r="AD4755">
            <v>202771</v>
          </cell>
          <cell r="AE4755" t="str">
            <v>Core Commercial</v>
          </cell>
          <cell r="AF4755" t="str">
            <v>Unassigned</v>
          </cell>
        </row>
        <row r="4756">
          <cell r="T4756">
            <v>999903981</v>
          </cell>
          <cell r="U4756" t="str">
            <v>Precision Drilling Corporation</v>
          </cell>
          <cell r="V4756">
            <v>283198</v>
          </cell>
          <cell r="W4756" t="str">
            <v>Precision Drilling Corporation</v>
          </cell>
          <cell r="X4756" t="str">
            <v>Existing Principal</v>
          </cell>
          <cell r="Y4756" t="str">
            <v>Public – Do Not Score</v>
          </cell>
          <cell r="Z4756" t="str">
            <v>OIL, GAS &amp; COAL EXPL/PROD</v>
          </cell>
          <cell r="AA4756" t="str">
            <v>Canada</v>
          </cell>
          <cell r="AB4756" t="str">
            <v>CAN1602</v>
          </cell>
          <cell r="AC4756" t="str">
            <v>C10937</v>
          </cell>
          <cell r="AD4756">
            <v>283198</v>
          </cell>
          <cell r="AE4756" t="str">
            <v>Specialty Contract</v>
          </cell>
          <cell r="AF4756" t="str">
            <v>Petroleum E&amp;P</v>
          </cell>
        </row>
        <row r="4757">
          <cell r="T4757">
            <v>966403012</v>
          </cell>
          <cell r="U4757" t="str">
            <v>Entergy Texas, Inc.</v>
          </cell>
          <cell r="V4757">
            <v>182055</v>
          </cell>
          <cell r="W4757" t="str">
            <v>Entergy Texas, Inc.</v>
          </cell>
          <cell r="X4757" t="str">
            <v>Existing Principal</v>
          </cell>
          <cell r="Y4757" t="str">
            <v>Public – Do Not Score</v>
          </cell>
          <cell r="Z4757" t="str">
            <v>UTILITIES, ELECTRIC</v>
          </cell>
          <cell r="AA4757" t="str">
            <v>United States</v>
          </cell>
          <cell r="AB4757">
            <v>182055</v>
          </cell>
          <cell r="AD4757">
            <v>182055</v>
          </cell>
          <cell r="AE4757" t="str">
            <v>Core Commercial</v>
          </cell>
          <cell r="AF4757" t="str">
            <v>Electric, Gas &amp; Water Utilities</v>
          </cell>
        </row>
        <row r="4758">
          <cell r="T4758">
            <v>999964595</v>
          </cell>
          <cell r="U4758" t="str">
            <v>GFL Environmental Inc.</v>
          </cell>
          <cell r="V4758">
            <v>290438</v>
          </cell>
          <cell r="W4758" t="str">
            <v>GFL Environmental Inc.</v>
          </cell>
          <cell r="X4758" t="str">
            <v>Existing Principal</v>
          </cell>
          <cell r="Y4758" t="str">
            <v>Public – Do Not Score</v>
          </cell>
          <cell r="Z4758" t="str">
            <v>UNASSIGNED</v>
          </cell>
          <cell r="AA4758" t="str">
            <v>Canada</v>
          </cell>
          <cell r="AB4758">
            <v>290438</v>
          </cell>
          <cell r="AC4758" t="str">
            <v>B03688 </v>
          </cell>
          <cell r="AD4758">
            <v>290438</v>
          </cell>
          <cell r="AE4758" t="str">
            <v>Core Commercial</v>
          </cell>
          <cell r="AF4758" t="str">
            <v>Unassigned</v>
          </cell>
        </row>
        <row r="4759">
          <cell r="T4759">
            <v>999984643</v>
          </cell>
          <cell r="U4759" t="str">
            <v>Draft Kings Inc.</v>
          </cell>
          <cell r="V4759">
            <v>292355</v>
          </cell>
          <cell r="W4759" t="str">
            <v>Draft Kings Inc.</v>
          </cell>
          <cell r="X4759" t="str">
            <v>Existing Principal</v>
          </cell>
          <cell r="Y4759" t="str">
            <v>Exposure Below $1M; Do Not Score</v>
          </cell>
          <cell r="Z4759" t="str">
            <v>ENTERTAINMENT &amp; LEISURE</v>
          </cell>
          <cell r="AA4759" t="str">
            <v>United States</v>
          </cell>
          <cell r="AB4759">
            <v>292355</v>
          </cell>
          <cell r="AD4759">
            <v>292355</v>
          </cell>
          <cell r="AE4759" t="str">
            <v>Core Commercial</v>
          </cell>
          <cell r="AF4759" t="str">
            <v>Hospitality &amp; Gaming</v>
          </cell>
        </row>
        <row r="4760">
          <cell r="T4760">
            <v>999945969</v>
          </cell>
          <cell r="U4760" t="str">
            <v>Ultium Cells LLC</v>
          </cell>
          <cell r="V4760">
            <v>288304</v>
          </cell>
          <cell r="W4760" t="str">
            <v>Ultium Cells LLC</v>
          </cell>
          <cell r="X4760" t="str">
            <v>Existing Principal</v>
          </cell>
          <cell r="Y4760" t="str">
            <v>Score It</v>
          </cell>
          <cell r="Z4760" t="str">
            <v>ELECTRONIC EQUIPMENT</v>
          </cell>
          <cell r="AA4760" t="str">
            <v>United States</v>
          </cell>
          <cell r="AB4760">
            <v>288304</v>
          </cell>
          <cell r="AD4760">
            <v>288304</v>
          </cell>
          <cell r="AE4760" t="str">
            <v>Core Commercial</v>
          </cell>
          <cell r="AF4760" t="str">
            <v>Electronics &amp; Semiconductor</v>
          </cell>
        </row>
        <row r="4761">
          <cell r="T4761">
            <v>999946272</v>
          </cell>
          <cell r="U4761" t="str">
            <v xml:space="preserve">Booking Holdings Inc. </v>
          </cell>
          <cell r="V4761">
            <v>288328</v>
          </cell>
          <cell r="W4761" t="str">
            <v>Booking Holdings Inc.</v>
          </cell>
          <cell r="X4761" t="str">
            <v>Existing Principal</v>
          </cell>
          <cell r="Y4761" t="str">
            <v>Public – Do Not Score</v>
          </cell>
          <cell r="Z4761" t="str">
            <v>CONSUMER SERVICES</v>
          </cell>
          <cell r="AA4761" t="str">
            <v>United States</v>
          </cell>
          <cell r="AB4761">
            <v>288328</v>
          </cell>
          <cell r="AC4761" t="str">
            <v>N05344</v>
          </cell>
          <cell r="AD4761">
            <v>288328</v>
          </cell>
          <cell r="AE4761" t="str">
            <v>Core Commercial</v>
          </cell>
          <cell r="AF4761" t="str">
            <v>Retail</v>
          </cell>
        </row>
        <row r="4762">
          <cell r="T4762">
            <v>999981343</v>
          </cell>
          <cell r="U4762" t="str">
            <v>QualTek, LLC</v>
          </cell>
          <cell r="V4762">
            <v>292047</v>
          </cell>
          <cell r="W4762" t="str">
            <v>Qualtek, LLC</v>
          </cell>
          <cell r="X4762" t="str">
            <v>Existing Principal</v>
          </cell>
          <cell r="Y4762" t="str">
            <v>Exposure Below $1M; Do Not Score</v>
          </cell>
          <cell r="Z4762" t="str">
            <v>BUSINESS SERVICES</v>
          </cell>
          <cell r="AA4762" t="str">
            <v>United States</v>
          </cell>
          <cell r="AB4762">
            <v>292047</v>
          </cell>
          <cell r="AD4762">
            <v>292047</v>
          </cell>
          <cell r="AE4762" t="str">
            <v>Core Commercial</v>
          </cell>
          <cell r="AF4762" t="str">
            <v>Business Services</v>
          </cell>
        </row>
        <row r="4763">
          <cell r="T4763">
            <v>999983224</v>
          </cell>
          <cell r="U4763" t="str">
            <v>Sierra Forest Products</v>
          </cell>
          <cell r="V4763">
            <v>292227</v>
          </cell>
          <cell r="W4763" t="str">
            <v>Sierra Forest Products</v>
          </cell>
          <cell r="X4763" t="str">
            <v>Existing Principal</v>
          </cell>
          <cell r="Y4763" t="str">
            <v>Exposure Below $1M; Do Not Score</v>
          </cell>
          <cell r="Z4763" t="str">
            <v>CONSTRUCTION MATERIALS</v>
          </cell>
          <cell r="AA4763" t="str">
            <v>United States</v>
          </cell>
          <cell r="AB4763">
            <v>292227</v>
          </cell>
          <cell r="AD4763">
            <v>292227</v>
          </cell>
          <cell r="AE4763" t="str">
            <v>Core Commercial</v>
          </cell>
          <cell r="AF4763" t="str">
            <v>Retail</v>
          </cell>
        </row>
        <row r="4764">
          <cell r="T4764">
            <v>999984152</v>
          </cell>
          <cell r="U4764" t="str">
            <v>Sociedad Portuaria Impala Terminals Barrancabermeja S A</v>
          </cell>
          <cell r="X4764" t="str">
            <v>Existing Principal</v>
          </cell>
          <cell r="Y4764" t="str">
            <v>Exposure Below $1M; Do Not Score</v>
          </cell>
          <cell r="Z4764" t="str">
            <v>UNASSIGNED</v>
          </cell>
          <cell r="AE4764" t="str">
            <v>Specialty Commercial</v>
          </cell>
          <cell r="AF4764" t="str">
            <v>Rail, Trucking &amp; Transport Services</v>
          </cell>
        </row>
        <row r="4765">
          <cell r="T4765">
            <v>999984418</v>
          </cell>
          <cell r="U4765" t="str">
            <v>Idemia Colombia SAS</v>
          </cell>
          <cell r="X4765" t="str">
            <v>Existing Principal</v>
          </cell>
          <cell r="Y4765" t="str">
            <v>Exposure Below $1M; Do Not Score</v>
          </cell>
          <cell r="Z4765" t="str">
            <v>UNASSIGNED</v>
          </cell>
          <cell r="AE4765" t="str">
            <v>Specialty Commercial</v>
          </cell>
          <cell r="AF4765" t="str">
            <v>Publishing</v>
          </cell>
        </row>
        <row r="4766">
          <cell r="T4766">
            <v>999984151</v>
          </cell>
          <cell r="U4766" t="str">
            <v>Impala Terminals Colombia SAS</v>
          </cell>
          <cell r="X4766" t="str">
            <v>Existing Principal</v>
          </cell>
          <cell r="Y4766" t="str">
            <v>Exposure Below $1M; Do Not Score</v>
          </cell>
          <cell r="Z4766" t="str">
            <v>UNASSIGNED</v>
          </cell>
          <cell r="AE4766" t="str">
            <v>Specialty Commercial</v>
          </cell>
          <cell r="AF4766" t="str">
            <v>Rail, Trucking &amp; Transport Services</v>
          </cell>
        </row>
        <row r="4767">
          <cell r="T4767">
            <v>999984551</v>
          </cell>
          <cell r="U4767" t="str">
            <v>CNQC International Holdings Limited</v>
          </cell>
          <cell r="X4767" t="str">
            <v>Existing Principal</v>
          </cell>
          <cell r="Y4767" t="str">
            <v>Score It</v>
          </cell>
          <cell r="Z4767" t="str">
            <v>UNASSIGNED</v>
          </cell>
          <cell r="AC4767" t="str">
            <v>W59890 </v>
          </cell>
          <cell r="AE4767" t="str">
            <v>Specialty Contract</v>
          </cell>
          <cell r="AF4767" t="str">
            <v>Real Estate &amp; REITs</v>
          </cell>
        </row>
        <row r="4768">
          <cell r="T4768">
            <v>999983133</v>
          </cell>
          <cell r="U4768" t="str">
            <v>Stadler Rail Group</v>
          </cell>
          <cell r="V4768">
            <v>183970</v>
          </cell>
          <cell r="W4768" t="str">
            <v>Stadler Rail Group</v>
          </cell>
          <cell r="X4768" t="str">
            <v>Existing Principal</v>
          </cell>
          <cell r="Y4768" t="str">
            <v>Public – Do Not Score</v>
          </cell>
          <cell r="Z4768" t="str">
            <v>TRANSPORTATION EQUIPMENT</v>
          </cell>
          <cell r="AA4768" t="str">
            <v>Switzerland</v>
          </cell>
          <cell r="AB4768">
            <v>183970</v>
          </cell>
          <cell r="AD4768">
            <v>183970</v>
          </cell>
          <cell r="AE4768" t="str">
            <v>Specialty Commercial</v>
          </cell>
          <cell r="AF4768" t="str">
            <v>Retail</v>
          </cell>
        </row>
        <row r="4769">
          <cell r="T4769">
            <v>999985586</v>
          </cell>
          <cell r="U4769" t="str">
            <v>Stork Technical Services Holding B.V. Sucursal Colombia y Subsidiarias</v>
          </cell>
          <cell r="V4769">
            <v>285423</v>
          </cell>
          <cell r="W4769" t="str">
            <v xml:space="preserve">Mecanicos Asociados S.A.S </v>
          </cell>
          <cell r="X4769" t="str">
            <v>Existing Principal</v>
          </cell>
          <cell r="Y4769" t="str">
            <v>Exposure Below $1M; Do Not Score</v>
          </cell>
          <cell r="Z4769" t="str">
            <v>BUSINESS SERVICES</v>
          </cell>
          <cell r="AA4769" t="str">
            <v>Colombia</v>
          </cell>
          <cell r="AB4769">
            <v>285423</v>
          </cell>
          <cell r="AD4769">
            <v>285423</v>
          </cell>
          <cell r="AE4769" t="str">
            <v>Specialty Commercial</v>
          </cell>
          <cell r="AF4769" t="str">
            <v>Petroleum E&amp;P</v>
          </cell>
        </row>
        <row r="4770">
          <cell r="T4770">
            <v>999981061</v>
          </cell>
          <cell r="U4770" t="str">
            <v>Emtelco S.A.S.</v>
          </cell>
          <cell r="V4770">
            <v>286648</v>
          </cell>
          <cell r="W4770" t="str">
            <v>UNE EPM TELECOMUNICACIONES S.A</v>
          </cell>
          <cell r="X4770" t="str">
            <v>Existing Principal</v>
          </cell>
          <cell r="Y4770" t="str">
            <v>Exposure Below $1M; Do Not Score</v>
          </cell>
          <cell r="Z4770" t="str">
            <v>TELEPHONE</v>
          </cell>
          <cell r="AA4770" t="str">
            <v>Colombia</v>
          </cell>
          <cell r="AB4770">
            <v>286648</v>
          </cell>
          <cell r="AD4770">
            <v>286648</v>
          </cell>
          <cell r="AE4770" t="str">
            <v>Specialty Contract</v>
          </cell>
          <cell r="AF4770" t="str">
            <v>Telecom Equipment &amp; Utility Services</v>
          </cell>
        </row>
        <row r="4771">
          <cell r="T4771">
            <v>999876457</v>
          </cell>
          <cell r="U4771" t="str">
            <v>Calvias GmbH</v>
          </cell>
          <cell r="V4771">
            <v>260337</v>
          </cell>
          <cell r="W4771" t="str">
            <v>Calvias GmbH</v>
          </cell>
          <cell r="X4771" t="str">
            <v>Existing Principal</v>
          </cell>
          <cell r="Y4771" t="str">
            <v>Score it</v>
          </cell>
          <cell r="Z4771" t="str">
            <v>CONSTRUCTION</v>
          </cell>
          <cell r="AA4771" t="str">
            <v>Germany</v>
          </cell>
          <cell r="AB4771" t="str">
            <v>EU1338</v>
          </cell>
          <cell r="AD4771">
            <v>260337</v>
          </cell>
          <cell r="AE4771" t="str">
            <v>Specialty Contract</v>
          </cell>
          <cell r="AF4771" t="str">
            <v>Engineering &amp; Construction</v>
          </cell>
        </row>
        <row r="4772">
          <cell r="T4772">
            <v>999980501</v>
          </cell>
          <cell r="U4772" t="str">
            <v>HMV INGENIEROS LTDA</v>
          </cell>
          <cell r="V4772">
            <v>291982</v>
          </cell>
          <cell r="W4772" t="str">
            <v>HMV INGENIEROS LTDA</v>
          </cell>
          <cell r="X4772" t="str">
            <v>Existing Principal</v>
          </cell>
          <cell r="Y4772" t="str">
            <v>Exposure Below $1M; Do Not Score</v>
          </cell>
          <cell r="Z4772" t="str">
            <v>BUSINESS SERVICES</v>
          </cell>
          <cell r="AA4772" t="str">
            <v>Colombia</v>
          </cell>
          <cell r="AB4772">
            <v>291982</v>
          </cell>
          <cell r="AD4772">
            <v>291982</v>
          </cell>
          <cell r="AE4772" t="str">
            <v>Specialty Contract</v>
          </cell>
          <cell r="AF4772" t="str">
            <v>Engineering &amp; Construction</v>
          </cell>
        </row>
        <row r="4773">
          <cell r="T4773">
            <v>999981707</v>
          </cell>
          <cell r="U4773" t="str">
            <v>Seguros de Vida Alfa S.A</v>
          </cell>
          <cell r="V4773">
            <v>292084</v>
          </cell>
          <cell r="W4773" t="str">
            <v>Seguros de Vida Alfa S.A</v>
          </cell>
          <cell r="X4773" t="str">
            <v>Existing Principal</v>
          </cell>
          <cell r="Y4773" t="str">
            <v>Exposure Below $1M; Do Not Score</v>
          </cell>
          <cell r="Z4773" t="str">
            <v>INSURANCE - LIFE</v>
          </cell>
          <cell r="AA4773" t="str">
            <v>Colombia</v>
          </cell>
          <cell r="AB4773">
            <v>292084</v>
          </cell>
          <cell r="AD4773">
            <v>292084</v>
          </cell>
          <cell r="AE4773" t="str">
            <v>Specialty Commercial</v>
          </cell>
          <cell r="AF4773" t="str">
            <v>Insurance &amp; Financial Services</v>
          </cell>
        </row>
        <row r="4774">
          <cell r="T4774">
            <v>999982227</v>
          </cell>
          <cell r="U4774" t="str">
            <v xml:space="preserve">Pampa Camarones SpA </v>
          </cell>
          <cell r="V4774">
            <v>292123</v>
          </cell>
          <cell r="W4774" t="str">
            <v xml:space="preserve">Pampa Camarones SpA </v>
          </cell>
          <cell r="X4774" t="str">
            <v>Existing Principal</v>
          </cell>
          <cell r="Y4774" t="str">
            <v>Exposure Below $1M; Do Not Score</v>
          </cell>
          <cell r="Z4774" t="str">
            <v>MINING</v>
          </cell>
          <cell r="AA4774" t="str">
            <v>Chile</v>
          </cell>
          <cell r="AB4774">
            <v>292123</v>
          </cell>
          <cell r="AD4774">
            <v>292123</v>
          </cell>
          <cell r="AE4774" t="str">
            <v>Specialty Commercial</v>
          </cell>
          <cell r="AF4774" t="str">
            <v>Metals &amp; Mining Industry</v>
          </cell>
        </row>
        <row r="4775">
          <cell r="T4775">
            <v>999982265</v>
          </cell>
          <cell r="U4775" t="str">
            <v>Salfacorp S.A</v>
          </cell>
          <cell r="V4775">
            <v>292128</v>
          </cell>
          <cell r="W4775" t="str">
            <v>Salfacorp</v>
          </cell>
          <cell r="X4775" t="str">
            <v>Existing Principal</v>
          </cell>
          <cell r="Y4775" t="str">
            <v>Exposure Below $1M; Do Not Score</v>
          </cell>
          <cell r="Z4775" t="str">
            <v>CONSTRUCTION</v>
          </cell>
          <cell r="AA4775" t="str">
            <v>Chile</v>
          </cell>
          <cell r="AB4775" t="str">
            <v>CHL1355</v>
          </cell>
          <cell r="AD4775">
            <v>292128</v>
          </cell>
          <cell r="AE4775" t="str">
            <v>Specialty Contract</v>
          </cell>
          <cell r="AF4775" t="str">
            <v>Engineering &amp; Construction</v>
          </cell>
        </row>
        <row r="4776">
          <cell r="T4776">
            <v>999982422</v>
          </cell>
          <cell r="U4776" t="str">
            <v>Dragados S.A Agencia en Chile</v>
          </cell>
          <cell r="V4776">
            <v>292142</v>
          </cell>
          <cell r="W4776" t="str">
            <v>Dragados S.A Agencia en Chile</v>
          </cell>
          <cell r="X4776" t="str">
            <v>Existing Principal</v>
          </cell>
          <cell r="Y4776" t="str">
            <v>Exposure Below $1M; Do Not Score</v>
          </cell>
          <cell r="Z4776" t="str">
            <v>CONSTRUCTION</v>
          </cell>
          <cell r="AA4776" t="str">
            <v>Chile</v>
          </cell>
          <cell r="AB4776" t="str">
            <v>CHL1356</v>
          </cell>
          <cell r="AD4776">
            <v>292142</v>
          </cell>
          <cell r="AE4776" t="str">
            <v>Specialty Contract</v>
          </cell>
          <cell r="AF4776" t="str">
            <v>Engineering &amp; Construction</v>
          </cell>
        </row>
        <row r="4777">
          <cell r="T4777">
            <v>999983264</v>
          </cell>
          <cell r="U4777" t="str">
            <v>Manuelita S.A.</v>
          </cell>
          <cell r="V4777">
            <v>292232</v>
          </cell>
          <cell r="W4777" t="str">
            <v>Manuelita S.A.</v>
          </cell>
          <cell r="X4777" t="str">
            <v>Existing Principal</v>
          </cell>
          <cell r="Y4777" t="str">
            <v>Exposure Below $1M; Do Not Score</v>
          </cell>
          <cell r="Z4777" t="str">
            <v>AGRICULTURE</v>
          </cell>
          <cell r="AA4777" t="str">
            <v>Colombia</v>
          </cell>
          <cell r="AB4777">
            <v>292232</v>
          </cell>
          <cell r="AD4777">
            <v>292232</v>
          </cell>
          <cell r="AE4777" t="str">
            <v>Specialty Commercial</v>
          </cell>
          <cell r="AF4777" t="str">
            <v>Food Processing &amp; Distribution</v>
          </cell>
        </row>
        <row r="4778">
          <cell r="T4778">
            <v>999983396</v>
          </cell>
          <cell r="U4778" t="str">
            <v>Italcol S.A</v>
          </cell>
          <cell r="V4778">
            <v>292244</v>
          </cell>
          <cell r="W4778" t="str">
            <v>Italcol S.A</v>
          </cell>
          <cell r="X4778" t="str">
            <v>Existing Principal</v>
          </cell>
          <cell r="Y4778" t="str">
            <v>Exposure Below $1M; Do Not Score</v>
          </cell>
          <cell r="Z4778" t="str">
            <v>FOOD &amp; BEVERAGE</v>
          </cell>
          <cell r="AA4778" t="str">
            <v>Colombia</v>
          </cell>
          <cell r="AB4778">
            <v>292244</v>
          </cell>
          <cell r="AD4778">
            <v>292244</v>
          </cell>
          <cell r="AE4778" t="str">
            <v>Specialty Commercial</v>
          </cell>
          <cell r="AF4778" t="str">
            <v>Food Processing &amp; Distribution</v>
          </cell>
        </row>
        <row r="4779">
          <cell r="T4779">
            <v>999984851</v>
          </cell>
          <cell r="U4779" t="str">
            <v>Eurofarma Colombia SAS</v>
          </cell>
          <cell r="V4779">
            <v>292374</v>
          </cell>
          <cell r="W4779" t="str">
            <v>Eurofarma Colombia SAS</v>
          </cell>
          <cell r="X4779" t="str">
            <v>Existing Principal</v>
          </cell>
          <cell r="Y4779" t="str">
            <v>Exposure Below $1M; Do Not Score</v>
          </cell>
          <cell r="Z4779" t="str">
            <v>PHARMACEUTICALS</v>
          </cell>
          <cell r="AA4779" t="str">
            <v>Colombia</v>
          </cell>
          <cell r="AB4779">
            <v>292374</v>
          </cell>
          <cell r="AD4779">
            <v>292374</v>
          </cell>
          <cell r="AE4779" t="str">
            <v>Specialty Commercial</v>
          </cell>
          <cell r="AF4779" t="str">
            <v>Drug &amp; Pharmacy Services</v>
          </cell>
        </row>
        <row r="4780">
          <cell r="T4780">
            <v>999985021</v>
          </cell>
          <cell r="U4780" t="str">
            <v>Hocol S.A.</v>
          </cell>
          <cell r="V4780">
            <v>292386</v>
          </cell>
          <cell r="W4780" t="str">
            <v>Hocol S.A.</v>
          </cell>
          <cell r="X4780" t="str">
            <v>Existing Principal</v>
          </cell>
          <cell r="Y4780" t="str">
            <v>Exposure Below $1M; Do Not Score</v>
          </cell>
          <cell r="Z4780" t="str">
            <v>OIL, GAS &amp; COAL EXPL/PROD</v>
          </cell>
          <cell r="AA4780" t="str">
            <v>Colombia</v>
          </cell>
          <cell r="AB4780">
            <v>292386</v>
          </cell>
          <cell r="AD4780">
            <v>292386</v>
          </cell>
          <cell r="AE4780" t="str">
            <v>Specialty Commercial</v>
          </cell>
          <cell r="AF4780" t="str">
            <v>Petroleum E&amp;P</v>
          </cell>
        </row>
        <row r="4781">
          <cell r="T4781">
            <v>999985167</v>
          </cell>
          <cell r="U4781" t="str">
            <v>Empresa de Telecomunicaciones de Bogotá S.A ESP</v>
          </cell>
          <cell r="V4781">
            <v>292399</v>
          </cell>
          <cell r="W4781" t="str">
            <v>Empresa de Telecomunicaciones de Bogotá</v>
          </cell>
          <cell r="X4781" t="str">
            <v>Existing Principal</v>
          </cell>
          <cell r="Y4781" t="str">
            <v>Exposure Below $1M; Do Not Score</v>
          </cell>
          <cell r="Z4781" t="str">
            <v>TELEPHONE</v>
          </cell>
          <cell r="AA4781" t="str">
            <v>Colombia</v>
          </cell>
          <cell r="AB4781">
            <v>292399</v>
          </cell>
          <cell r="AD4781">
            <v>292399</v>
          </cell>
          <cell r="AE4781" t="str">
            <v>Specialty Commercial</v>
          </cell>
          <cell r="AF4781" t="str">
            <v>Telecom Equipment &amp; Utility Services</v>
          </cell>
        </row>
        <row r="4782">
          <cell r="T4782">
            <v>999981064</v>
          </cell>
          <cell r="U4782" t="str">
            <v>Edatel S.A.</v>
          </cell>
          <cell r="V4782">
            <v>286648</v>
          </cell>
          <cell r="W4782" t="str">
            <v>UNE EPM TELECOMUNICACIONES S.A</v>
          </cell>
          <cell r="X4782" t="str">
            <v>Existing Principal</v>
          </cell>
          <cell r="Y4782" t="str">
            <v>Exposure Below $1M; Do Not Score</v>
          </cell>
          <cell r="Z4782" t="str">
            <v>TELEPHONE</v>
          </cell>
          <cell r="AA4782" t="str">
            <v>Colombia</v>
          </cell>
          <cell r="AB4782">
            <v>286648</v>
          </cell>
          <cell r="AD4782">
            <v>286648</v>
          </cell>
          <cell r="AE4782" t="str">
            <v>Specialty Contract</v>
          </cell>
          <cell r="AF4782" t="str">
            <v>Telecom Equipment &amp; Utility Services</v>
          </cell>
        </row>
        <row r="4783">
          <cell r="T4783">
            <v>999981066</v>
          </cell>
          <cell r="U4783" t="str">
            <v>Orbitel Servicios Internacionales S.A.S.</v>
          </cell>
          <cell r="V4783">
            <v>286648</v>
          </cell>
          <cell r="W4783" t="str">
            <v>UNE EPM TELECOMUNICACIONES S.A</v>
          </cell>
          <cell r="X4783" t="str">
            <v>Existing Principal</v>
          </cell>
          <cell r="Y4783" t="str">
            <v>Exposure Below $1M; Do Not Score</v>
          </cell>
          <cell r="Z4783" t="str">
            <v>TELEPHONE</v>
          </cell>
          <cell r="AA4783" t="str">
            <v>Colombia</v>
          </cell>
          <cell r="AB4783">
            <v>286648</v>
          </cell>
          <cell r="AD4783">
            <v>286648</v>
          </cell>
          <cell r="AE4783" t="str">
            <v>Specialty Contract</v>
          </cell>
          <cell r="AF4783" t="str">
            <v>Telecom Equipment &amp; Utility Services</v>
          </cell>
        </row>
        <row r="4784">
          <cell r="T4784">
            <v>999952111</v>
          </cell>
          <cell r="U4784" t="str">
            <v>Tableros y Puentes, S.A.</v>
          </cell>
          <cell r="V4784">
            <v>288923</v>
          </cell>
          <cell r="W4784" t="str">
            <v>Tableros y Puentes, S.A.</v>
          </cell>
          <cell r="X4784" t="str">
            <v>Existing Principal</v>
          </cell>
          <cell r="Y4784" t="str">
            <v>Exposure Below $1M; Do Not Score</v>
          </cell>
          <cell r="Z4784" t="str">
            <v>CONSTRUCTION</v>
          </cell>
          <cell r="AA4784" t="str">
            <v>Spain</v>
          </cell>
          <cell r="AB4784" t="str">
            <v>EU1341</v>
          </cell>
          <cell r="AD4784">
            <v>288923</v>
          </cell>
          <cell r="AE4784" t="str">
            <v>Specialty Contract</v>
          </cell>
          <cell r="AF4784" t="str">
            <v>Engineering &amp; Construction</v>
          </cell>
        </row>
        <row r="4785">
          <cell r="T4785">
            <v>999954710</v>
          </cell>
          <cell r="U4785" t="str">
            <v>NEO Energy Group Limited</v>
          </cell>
          <cell r="V4785">
            <v>289145</v>
          </cell>
          <cell r="W4785" t="str">
            <v>NEO Energy Group Limited</v>
          </cell>
          <cell r="X4785" t="str">
            <v>Existing Principal</v>
          </cell>
          <cell r="Y4785" t="str">
            <v>Score It</v>
          </cell>
          <cell r="Z4785" t="str">
            <v>OIL REFINING</v>
          </cell>
          <cell r="AA4785" t="str">
            <v>United Kingdom</v>
          </cell>
          <cell r="AB4785" t="str">
            <v>EU1342</v>
          </cell>
          <cell r="AD4785">
            <v>289145</v>
          </cell>
          <cell r="AE4785" t="str">
            <v>Specialty Commercial</v>
          </cell>
          <cell r="AF4785" t="str">
            <v>Electric, Gas &amp; Water Utilities</v>
          </cell>
        </row>
        <row r="4786">
          <cell r="T4786">
            <v>999981043</v>
          </cell>
          <cell r="U4786" t="str">
            <v>Ferrovial International SE</v>
          </cell>
          <cell r="V4786">
            <v>292030</v>
          </cell>
          <cell r="W4786" t="str">
            <v>Ferrovial International SE</v>
          </cell>
          <cell r="X4786" t="str">
            <v>Existing Principal</v>
          </cell>
          <cell r="Y4786" t="str">
            <v>Exposure Below $1M; Do Not Score</v>
          </cell>
          <cell r="Z4786" t="str">
            <v>CONSTRUCTION</v>
          </cell>
          <cell r="AA4786" t="str">
            <v>Netherlands</v>
          </cell>
          <cell r="AD4786">
            <v>292030</v>
          </cell>
          <cell r="AE4786" t="str">
            <v>Specialty Contract</v>
          </cell>
          <cell r="AF4786" t="str">
            <v>Engineering &amp; Construction</v>
          </cell>
        </row>
        <row r="4787">
          <cell r="T4787">
            <v>999981633</v>
          </cell>
          <cell r="U4787" t="str">
            <v>Seguros Alfa S.A</v>
          </cell>
          <cell r="V4787">
            <v>292071</v>
          </cell>
          <cell r="W4787" t="str">
            <v>Seguros Alfa S.A</v>
          </cell>
          <cell r="X4787" t="str">
            <v>Existing Principal</v>
          </cell>
          <cell r="Y4787" t="str">
            <v>Exposure Below $1M; Do Not Score</v>
          </cell>
          <cell r="Z4787" t="str">
            <v>INSURANCE - LIFE</v>
          </cell>
          <cell r="AA4787" t="str">
            <v>Colombia</v>
          </cell>
          <cell r="AB4787">
            <v>292071</v>
          </cell>
          <cell r="AD4787">
            <v>292071</v>
          </cell>
          <cell r="AE4787" t="str">
            <v>Specialty Commercial</v>
          </cell>
          <cell r="AF4787" t="str">
            <v>Insurance &amp; Financial Services</v>
          </cell>
        </row>
        <row r="4788">
          <cell r="T4788">
            <v>999985441</v>
          </cell>
          <cell r="U4788" t="str">
            <v>Gamuda Berhad</v>
          </cell>
          <cell r="V4788">
            <v>292430</v>
          </cell>
          <cell r="W4788" t="str">
            <v>Gamuda Berhad</v>
          </cell>
          <cell r="X4788" t="str">
            <v>Existing Principal</v>
          </cell>
          <cell r="Y4788" t="str">
            <v>Exposure Below $1M; Do Not Score</v>
          </cell>
          <cell r="Z4788" t="str">
            <v>CONSTRUCTION</v>
          </cell>
          <cell r="AA4788" t="str">
            <v>Malaysia</v>
          </cell>
          <cell r="AB4788" t="str">
            <v>APAC1107</v>
          </cell>
          <cell r="AD4788">
            <v>292430</v>
          </cell>
          <cell r="AE4788" t="str">
            <v>Specialty Contract</v>
          </cell>
          <cell r="AF4788" t="str">
            <v>Engineering &amp; Construction</v>
          </cell>
        </row>
        <row r="4789">
          <cell r="T4789">
            <v>999980468</v>
          </cell>
          <cell r="U4789" t="str">
            <v>ASCH INFRAESTRUCTURAS Y SERVICIOS, S.A.</v>
          </cell>
          <cell r="V4789">
            <v>291980</v>
          </cell>
          <cell r="W4789" t="str">
            <v>ASCH INFRAESTRUCTURAS Y SERVICIOS, S.A.</v>
          </cell>
          <cell r="X4789" t="str">
            <v>Existing Principal</v>
          </cell>
          <cell r="Y4789" t="str">
            <v>Public – Do Not Score</v>
          </cell>
          <cell r="Z4789" t="str">
            <v>CONSTRUCTION</v>
          </cell>
          <cell r="AA4789" t="str">
            <v>Spain</v>
          </cell>
          <cell r="AB4789" t="str">
            <v>EU1343</v>
          </cell>
          <cell r="AD4789">
            <v>291980</v>
          </cell>
          <cell r="AE4789" t="str">
            <v>Specialty Contract</v>
          </cell>
          <cell r="AF4789" t="str">
            <v>Engineering &amp; Construction</v>
          </cell>
        </row>
        <row r="4790">
          <cell r="T4790">
            <v>999982789</v>
          </cell>
          <cell r="U4790" t="str">
            <v>North West Redwater Partnership</v>
          </cell>
          <cell r="V4790">
            <v>292173</v>
          </cell>
          <cell r="W4790" t="str">
            <v>North West Redwater Partnership</v>
          </cell>
          <cell r="X4790" t="str">
            <v>Existing Principal</v>
          </cell>
          <cell r="Y4790" t="str">
            <v>Exposure Below $1M; Do Not Score</v>
          </cell>
          <cell r="Z4790" t="str">
            <v>CONSTRUCTION</v>
          </cell>
          <cell r="AA4790" t="str">
            <v>Canada</v>
          </cell>
          <cell r="AB4790" t="str">
            <v>CAN1603</v>
          </cell>
          <cell r="AD4790">
            <v>292173</v>
          </cell>
          <cell r="AE4790" t="str">
            <v>Specialty Commercial</v>
          </cell>
          <cell r="AF4790" t="str">
            <v>Refining &amp; Marketing</v>
          </cell>
        </row>
        <row r="4791">
          <cell r="T4791">
            <v>999985160</v>
          </cell>
          <cell r="U4791" t="str">
            <v>Weatherford Colombia Limited</v>
          </cell>
          <cell r="V4791">
            <v>292397</v>
          </cell>
          <cell r="W4791" t="str">
            <v>Weatherford Colombia Limited</v>
          </cell>
          <cell r="X4791" t="str">
            <v>Existing Principal</v>
          </cell>
          <cell r="Y4791" t="str">
            <v>Exposure Below $1M; Do Not Score</v>
          </cell>
          <cell r="Z4791" t="str">
            <v>BUSINESS PRODUCTS WHSL</v>
          </cell>
          <cell r="AA4791" t="str">
            <v>Colombia</v>
          </cell>
          <cell r="AB4791">
            <v>292397</v>
          </cell>
          <cell r="AD4791">
            <v>292397</v>
          </cell>
          <cell r="AE4791" t="str">
            <v>Specialty Contract</v>
          </cell>
          <cell r="AF4791" t="str">
            <v>Petroleum E&amp;P</v>
          </cell>
        </row>
        <row r="4792">
          <cell r="T4792">
            <v>999985430</v>
          </cell>
          <cell r="U4792" t="str">
            <v>NORTE ENERGIA S/A</v>
          </cell>
          <cell r="V4792">
            <v>292427</v>
          </cell>
          <cell r="W4792" t="str">
            <v>NORTE ENERGIA S/A</v>
          </cell>
          <cell r="X4792" t="str">
            <v>Existing Principal</v>
          </cell>
          <cell r="Y4792" t="str">
            <v>Exposure Below $1M; Do Not Score</v>
          </cell>
          <cell r="Z4792" t="str">
            <v>UTILITIES, ELECTRIC</v>
          </cell>
          <cell r="AA4792" t="str">
            <v>Brazil</v>
          </cell>
          <cell r="AB4792" t="str">
            <v>BRZ1234</v>
          </cell>
          <cell r="AD4792">
            <v>292427</v>
          </cell>
          <cell r="AE4792" t="str">
            <v>Specialty Commercial</v>
          </cell>
          <cell r="AF4792" t="str">
            <v>Electric, Gas &amp; Water Utilities</v>
          </cell>
        </row>
        <row r="4793">
          <cell r="T4793">
            <v>999987057</v>
          </cell>
          <cell r="U4793" t="str">
            <v>Colmedica Medicina Prepagada</v>
          </cell>
          <cell r="V4793">
            <v>292587</v>
          </cell>
          <cell r="W4793" t="str">
            <v>Colmedica Medicina Prepagada</v>
          </cell>
          <cell r="X4793" t="str">
            <v>Existing Principal</v>
          </cell>
          <cell r="Y4793" t="str">
            <v>Exposure Below $1M; Do Not Score</v>
          </cell>
          <cell r="Z4793" t="str">
            <v>MEDICAL SERVICES</v>
          </cell>
          <cell r="AA4793" t="str">
            <v>Colombia</v>
          </cell>
          <cell r="AB4793">
            <v>292587</v>
          </cell>
          <cell r="AD4793">
            <v>292587</v>
          </cell>
          <cell r="AE4793" t="str">
            <v>Specialty Commercial</v>
          </cell>
          <cell r="AF4793" t="str">
            <v>Hospital &amp; Medical Services</v>
          </cell>
        </row>
        <row r="4794">
          <cell r="T4794">
            <v>999987167</v>
          </cell>
          <cell r="U4794" t="str">
            <v>Castro Tcherassi S.A</v>
          </cell>
          <cell r="V4794">
            <v>292599</v>
          </cell>
          <cell r="W4794" t="str">
            <v>Castro Tcherassi S.A</v>
          </cell>
          <cell r="X4794" t="str">
            <v>Existing Principal</v>
          </cell>
          <cell r="Y4794" t="str">
            <v>Exposure Below $1M; Do Not Score</v>
          </cell>
          <cell r="Z4794" t="str">
            <v>CONSTRUCTION</v>
          </cell>
          <cell r="AA4794" t="str">
            <v>Colombia</v>
          </cell>
          <cell r="AB4794">
            <v>292599</v>
          </cell>
          <cell r="AD4794">
            <v>292599</v>
          </cell>
          <cell r="AE4794" t="str">
            <v>Specialty Commercial</v>
          </cell>
          <cell r="AF4794" t="str">
            <v>Engineering &amp; Construction</v>
          </cell>
        </row>
        <row r="4795">
          <cell r="T4795">
            <v>999987415</v>
          </cell>
          <cell r="U4795" t="str">
            <v>MERCK SHARP &amp; DOHME COLOMBIA S.A.S.</v>
          </cell>
          <cell r="V4795">
            <v>292625</v>
          </cell>
          <cell r="W4795" t="str">
            <v>MERCK SHARP &amp; DOHME COLOMBIA S.A.S.</v>
          </cell>
          <cell r="X4795" t="str">
            <v>Existing Principal</v>
          </cell>
          <cell r="Y4795" t="str">
            <v>Exposure Below $1M; Do Not Score</v>
          </cell>
          <cell r="Z4795" t="str">
            <v>PHARMACEUTICALS</v>
          </cell>
          <cell r="AA4795" t="str">
            <v>Colombia</v>
          </cell>
          <cell r="AB4795">
            <v>292625</v>
          </cell>
          <cell r="AD4795">
            <v>292625</v>
          </cell>
          <cell r="AE4795" t="str">
            <v>Specialty Commercial</v>
          </cell>
          <cell r="AF4795" t="str">
            <v>Drug &amp; Pharmacy Services</v>
          </cell>
        </row>
        <row r="4796">
          <cell r="T4796">
            <v>999987635</v>
          </cell>
          <cell r="U4796" t="str">
            <v>Ufinet Colombia S.A</v>
          </cell>
          <cell r="V4796">
            <v>292637</v>
          </cell>
          <cell r="W4796" t="str">
            <v>Ufinet Colombia S.A</v>
          </cell>
          <cell r="X4796" t="str">
            <v>Existing Principal</v>
          </cell>
          <cell r="Y4796" t="str">
            <v>Exposure Below $1M; Do Not Score</v>
          </cell>
          <cell r="Z4796" t="str">
            <v>TELEPHONE</v>
          </cell>
          <cell r="AA4796" t="str">
            <v>Colombia</v>
          </cell>
          <cell r="AB4796">
            <v>292637</v>
          </cell>
          <cell r="AD4796">
            <v>292637</v>
          </cell>
          <cell r="AE4796" t="str">
            <v>Specialty Commercial</v>
          </cell>
          <cell r="AF4796" t="str">
            <v>Telecom Equipment &amp; Utility Services</v>
          </cell>
        </row>
        <row r="4797">
          <cell r="T4797">
            <v>999987753</v>
          </cell>
          <cell r="U4797" t="str">
            <v>Arquitectura y Concreto SAS</v>
          </cell>
          <cell r="V4797">
            <v>292648</v>
          </cell>
          <cell r="W4797" t="str">
            <v>Arquitectura y Concreto SAS</v>
          </cell>
          <cell r="X4797" t="str">
            <v>Existing Principal</v>
          </cell>
          <cell r="Y4797" t="str">
            <v>Exposure Below $1M; Do Not Score</v>
          </cell>
          <cell r="Z4797" t="str">
            <v>REAL ESTATE</v>
          </cell>
          <cell r="AA4797" t="str">
            <v>Colombia</v>
          </cell>
          <cell r="AB4797">
            <v>292648</v>
          </cell>
          <cell r="AD4797">
            <v>292648</v>
          </cell>
          <cell r="AE4797" t="str">
            <v>Specialty Contract</v>
          </cell>
          <cell r="AF4797" t="str">
            <v>Real Estate &amp; REITs</v>
          </cell>
        </row>
        <row r="4798">
          <cell r="T4798">
            <v>999988652</v>
          </cell>
          <cell r="U4798" t="str">
            <v>Ferrocarriles del Norte de Colombia S.A</v>
          </cell>
          <cell r="V4798">
            <v>292724</v>
          </cell>
          <cell r="W4798" t="str">
            <v>Ferrocarriles del Norte de Colombia S.A</v>
          </cell>
          <cell r="X4798" t="str">
            <v>Existing Principal</v>
          </cell>
          <cell r="Y4798" t="str">
            <v>Exposure Below $1M; Do Not Score</v>
          </cell>
          <cell r="Z4798" t="str">
            <v>BUSINESS PRODUCTS WHSL</v>
          </cell>
          <cell r="AA4798" t="str">
            <v>Colombia</v>
          </cell>
          <cell r="AB4798">
            <v>292724</v>
          </cell>
          <cell r="AD4798">
            <v>292724</v>
          </cell>
          <cell r="AE4798" t="str">
            <v>Specialty Commercial</v>
          </cell>
          <cell r="AF4798" t="str">
            <v>Heavy Equipment &amp; Truck MFG</v>
          </cell>
        </row>
        <row r="4799">
          <cell r="T4799">
            <v>999988892</v>
          </cell>
          <cell r="U4799" t="str">
            <v>AGROINDUSTRIAS DE LA GRANJA S.A.S.</v>
          </cell>
          <cell r="V4799">
            <v>292753</v>
          </cell>
          <cell r="W4799" t="str">
            <v>AGROINDUSTRIAS DE LA GRANJA S.A.S.</v>
          </cell>
          <cell r="X4799" t="str">
            <v>Existing Principal</v>
          </cell>
          <cell r="Y4799" t="str">
            <v>Exposure Below $1M; Do Not Score</v>
          </cell>
          <cell r="Z4799" t="str">
            <v>AGRICULTURE</v>
          </cell>
          <cell r="AA4799" t="str">
            <v>Colombia</v>
          </cell>
          <cell r="AB4799">
            <v>292753</v>
          </cell>
          <cell r="AD4799">
            <v>292753</v>
          </cell>
          <cell r="AE4799" t="str">
            <v>Specialty Commercial</v>
          </cell>
          <cell r="AF4799" t="str">
            <v>Food Processing &amp; Distribution</v>
          </cell>
        </row>
        <row r="4800">
          <cell r="T4800">
            <v>999988923</v>
          </cell>
          <cell r="U4800" t="str">
            <v>Operaciones Nacionales de Mercadeo Ltda</v>
          </cell>
          <cell r="V4800">
            <v>292757</v>
          </cell>
          <cell r="W4800" t="str">
            <v>Operaciones Nacionales de Mercadeo Ltda</v>
          </cell>
          <cell r="X4800" t="str">
            <v>Existing Principal</v>
          </cell>
          <cell r="Y4800" t="str">
            <v>Exposure Below $1M; Do Not Score</v>
          </cell>
          <cell r="Z4800" t="str">
            <v>TRUCKING</v>
          </cell>
          <cell r="AA4800" t="str">
            <v>Colombia</v>
          </cell>
          <cell r="AB4800">
            <v>292757</v>
          </cell>
          <cell r="AD4800">
            <v>292757</v>
          </cell>
          <cell r="AE4800" t="str">
            <v>Specialty Commercial</v>
          </cell>
          <cell r="AF4800" t="str">
            <v>Rail, Trucking &amp; Transport Services</v>
          </cell>
        </row>
        <row r="4801">
          <cell r="T4801">
            <v>999989998</v>
          </cell>
          <cell r="U4801" t="str">
            <v>Colgate Palmolive Compañia</v>
          </cell>
          <cell r="V4801">
            <v>292867</v>
          </cell>
          <cell r="W4801" t="str">
            <v>Colgate Palmolive</v>
          </cell>
          <cell r="X4801" t="str">
            <v>Existing Principal</v>
          </cell>
          <cell r="Y4801" t="str">
            <v>Exposure Below $1M; Do Not Score</v>
          </cell>
          <cell r="Z4801" t="str">
            <v>CONSUMER PRODUCTS RETL/WHSL</v>
          </cell>
          <cell r="AA4801" t="str">
            <v>Colombia</v>
          </cell>
          <cell r="AB4801">
            <v>292867</v>
          </cell>
          <cell r="AD4801">
            <v>292867</v>
          </cell>
          <cell r="AE4801" t="str">
            <v>Specialty Commercial</v>
          </cell>
          <cell r="AF4801" t="str">
            <v>Retail</v>
          </cell>
        </row>
        <row r="4802">
          <cell r="T4802">
            <v>999991311</v>
          </cell>
          <cell r="U4802" t="str">
            <v>Inversiones El Dorado S.A.S</v>
          </cell>
          <cell r="V4802">
            <v>292952</v>
          </cell>
          <cell r="W4802" t="str">
            <v>Inversiones El Dorado S.A.S</v>
          </cell>
          <cell r="X4802" t="str">
            <v>Existing Principal</v>
          </cell>
          <cell r="Y4802" t="str">
            <v>Exposure Below $1M; Do Not Score</v>
          </cell>
          <cell r="Z4802" t="str">
            <v>AGRICULTURE</v>
          </cell>
          <cell r="AA4802" t="str">
            <v>Colombia</v>
          </cell>
          <cell r="AB4802">
            <v>292952</v>
          </cell>
          <cell r="AD4802">
            <v>292952</v>
          </cell>
          <cell r="AE4802" t="str">
            <v>Specialty Commercial</v>
          </cell>
          <cell r="AF4802" t="str">
            <v>Food Processing &amp; Distribution</v>
          </cell>
        </row>
        <row r="4803">
          <cell r="T4803">
            <v>999992054</v>
          </cell>
          <cell r="U4803" t="str">
            <v>Servioptica SAS</v>
          </cell>
          <cell r="V4803">
            <v>293026</v>
          </cell>
          <cell r="W4803" t="str">
            <v>Servioptica SAS</v>
          </cell>
          <cell r="X4803" t="str">
            <v>Existing Principal</v>
          </cell>
          <cell r="Y4803" t="str">
            <v>Exposure Below $1M; Do Not Score</v>
          </cell>
          <cell r="Z4803" t="str">
            <v>CONSUMER PRODUCTS RETL/WHSL</v>
          </cell>
          <cell r="AA4803" t="str">
            <v>Colombia</v>
          </cell>
          <cell r="AB4803">
            <v>293026</v>
          </cell>
          <cell r="AD4803">
            <v>293026</v>
          </cell>
          <cell r="AE4803" t="str">
            <v>Specialty Commercial</v>
          </cell>
          <cell r="AF4803" t="str">
            <v>Retail</v>
          </cell>
        </row>
        <row r="4804">
          <cell r="T4804">
            <v>999992553</v>
          </cell>
          <cell r="U4804" t="str">
            <v>Everis Spain SLU</v>
          </cell>
          <cell r="V4804">
            <v>293074</v>
          </cell>
          <cell r="W4804" t="str">
            <v>Everis Spain SLU</v>
          </cell>
          <cell r="X4804" t="str">
            <v>Existing Principal</v>
          </cell>
          <cell r="Y4804" t="str">
            <v>Exposure Below $1M; Do Not Score</v>
          </cell>
          <cell r="Z4804" t="str">
            <v>BUSINESS SERVICES</v>
          </cell>
          <cell r="AA4804" t="str">
            <v>Colombia</v>
          </cell>
          <cell r="AB4804">
            <v>293074</v>
          </cell>
          <cell r="AD4804">
            <v>293074</v>
          </cell>
          <cell r="AE4804" t="str">
            <v>Specialty Commercial</v>
          </cell>
          <cell r="AF4804" t="str">
            <v>Business Services</v>
          </cell>
        </row>
        <row r="4805">
          <cell r="T4805">
            <v>999985956</v>
          </cell>
          <cell r="U4805" t="str">
            <v>Nabors Drilling International</v>
          </cell>
          <cell r="V4805">
            <v>292497</v>
          </cell>
          <cell r="W4805" t="str">
            <v>Nabors Drilling International</v>
          </cell>
          <cell r="X4805" t="str">
            <v>Existing Principal</v>
          </cell>
          <cell r="Y4805" t="str">
            <v>Exposure Below $1M; Do Not Score</v>
          </cell>
          <cell r="Z4805" t="str">
            <v>MINING</v>
          </cell>
          <cell r="AA4805" t="str">
            <v>Colombia</v>
          </cell>
          <cell r="AB4805">
            <v>292497</v>
          </cell>
          <cell r="AD4805">
            <v>292497</v>
          </cell>
          <cell r="AE4805" t="str">
            <v>Specialty Commercial</v>
          </cell>
          <cell r="AF4805" t="str">
            <v>Metals &amp; Mining Industry</v>
          </cell>
        </row>
        <row r="4806">
          <cell r="T4806">
            <v>999986324</v>
          </cell>
          <cell r="U4806" t="str">
            <v>Procopal S.A</v>
          </cell>
          <cell r="V4806">
            <v>292528</v>
          </cell>
          <cell r="W4806" t="str">
            <v>Procopal S.A</v>
          </cell>
          <cell r="X4806" t="str">
            <v>Existing Principal</v>
          </cell>
          <cell r="Y4806" t="str">
            <v>Exposure Below $1M; Do Not Score</v>
          </cell>
          <cell r="Z4806" t="str">
            <v>CONSTRUCTION</v>
          </cell>
          <cell r="AA4806" t="str">
            <v>Colombia</v>
          </cell>
          <cell r="AB4806">
            <v>292528</v>
          </cell>
          <cell r="AD4806">
            <v>292528</v>
          </cell>
          <cell r="AE4806" t="str">
            <v>Specialty Contract</v>
          </cell>
          <cell r="AF4806" t="str">
            <v>Engineering &amp; Construction</v>
          </cell>
        </row>
        <row r="4807">
          <cell r="T4807">
            <v>999988759</v>
          </cell>
          <cell r="U4807" t="str">
            <v>FL Colombia S.A.S.</v>
          </cell>
          <cell r="V4807">
            <v>292736</v>
          </cell>
          <cell r="W4807" t="str">
            <v>FL Colombia S.A.S.</v>
          </cell>
          <cell r="X4807" t="str">
            <v>Existing Principal</v>
          </cell>
          <cell r="Y4807" t="str">
            <v>Exposure Below $1M; Do Not Score</v>
          </cell>
          <cell r="Z4807" t="str">
            <v>TRANSPORTATION</v>
          </cell>
          <cell r="AA4807" t="str">
            <v>Colombia</v>
          </cell>
          <cell r="AB4807">
            <v>292736</v>
          </cell>
          <cell r="AD4807">
            <v>292736</v>
          </cell>
          <cell r="AE4807" t="str">
            <v>Specialty Commercial</v>
          </cell>
          <cell r="AF4807" t="str">
            <v>Rail, Trucking &amp; Transport Services</v>
          </cell>
        </row>
        <row r="4808">
          <cell r="T4808">
            <v>999989136</v>
          </cell>
          <cell r="U4808" t="str">
            <v>Avicola El Madroño S.A</v>
          </cell>
          <cell r="V4808">
            <v>292786</v>
          </cell>
          <cell r="W4808" t="str">
            <v>Avicola El Madroño S.A</v>
          </cell>
          <cell r="X4808" t="str">
            <v>Existing Principal</v>
          </cell>
          <cell r="Y4808" t="str">
            <v>Exposure Below $1M; Do Not Score</v>
          </cell>
          <cell r="Z4808" t="str">
            <v>FOOD &amp; BEVERAGE RETL/WHSL</v>
          </cell>
          <cell r="AA4808" t="str">
            <v>Colombia</v>
          </cell>
          <cell r="AB4808">
            <v>292786</v>
          </cell>
          <cell r="AD4808">
            <v>292786</v>
          </cell>
          <cell r="AE4808" t="str">
            <v>Specialty Commercial</v>
          </cell>
          <cell r="AF4808" t="str">
            <v>Beverage Industry</v>
          </cell>
        </row>
        <row r="4809">
          <cell r="T4809">
            <v>999990437</v>
          </cell>
          <cell r="U4809" t="str">
            <v>SP Ingenieros SAS</v>
          </cell>
          <cell r="V4809">
            <v>292891</v>
          </cell>
          <cell r="W4809" t="str">
            <v>SP Ingenieros</v>
          </cell>
          <cell r="X4809" t="str">
            <v>Existing Principal</v>
          </cell>
          <cell r="Y4809" t="str">
            <v>Exposure Below $1M; Do Not Score</v>
          </cell>
          <cell r="Z4809" t="str">
            <v>CONSTRUCTION</v>
          </cell>
          <cell r="AA4809" t="str">
            <v>Colombia</v>
          </cell>
          <cell r="AB4809">
            <v>292891</v>
          </cell>
          <cell r="AD4809">
            <v>292891</v>
          </cell>
          <cell r="AE4809" t="str">
            <v>Specialty Contract</v>
          </cell>
          <cell r="AF4809" t="str">
            <v>Engineering &amp; Construction</v>
          </cell>
        </row>
        <row r="4810">
          <cell r="T4810">
            <v>999992162</v>
          </cell>
          <cell r="U4810" t="str">
            <v>Sanofi Aventis de Colombia S.A</v>
          </cell>
          <cell r="V4810">
            <v>293045</v>
          </cell>
          <cell r="W4810" t="str">
            <v>Sanofi Aventis de Colombia S.A</v>
          </cell>
          <cell r="X4810" t="str">
            <v>Existing Principal</v>
          </cell>
          <cell r="Y4810" t="str">
            <v>Exposure Below $1M; Do Not Score</v>
          </cell>
          <cell r="Z4810" t="str">
            <v>PHARMACEUTICALS</v>
          </cell>
          <cell r="AA4810" t="str">
            <v>Colombia</v>
          </cell>
          <cell r="AB4810">
            <v>293045</v>
          </cell>
          <cell r="AD4810">
            <v>293045</v>
          </cell>
          <cell r="AE4810" t="str">
            <v>Specialty Commercial</v>
          </cell>
          <cell r="AF4810" t="str">
            <v>Drug &amp; Pharmacy Services</v>
          </cell>
        </row>
        <row r="4811">
          <cell r="T4811">
            <v>999987353</v>
          </cell>
          <cell r="U4811" t="str">
            <v>ALDEAS INFANTILES SOS COLOMBIA</v>
          </cell>
          <cell r="V4811">
            <v>292622</v>
          </cell>
          <cell r="W4811" t="str">
            <v>ALDEAS INFANTILES SOS COLOMBIA</v>
          </cell>
          <cell r="X4811" t="str">
            <v>Existing Principal</v>
          </cell>
          <cell r="Y4811" t="str">
            <v>Exposure Below $1M; Do Not Score</v>
          </cell>
          <cell r="Z4811" t="str">
            <v>MEDICAL SERVICES</v>
          </cell>
          <cell r="AA4811" t="str">
            <v>Colombia</v>
          </cell>
          <cell r="AB4811">
            <v>292622</v>
          </cell>
          <cell r="AD4811">
            <v>292622</v>
          </cell>
          <cell r="AE4811" t="str">
            <v>Specialty Commercial</v>
          </cell>
          <cell r="AF4811" t="str">
            <v>Hospital &amp; Medical Services</v>
          </cell>
        </row>
        <row r="4812">
          <cell r="T4812">
            <v>999991995</v>
          </cell>
          <cell r="U4812" t="str">
            <v>Audifarma S.A</v>
          </cell>
          <cell r="V4812">
            <v>293023</v>
          </cell>
          <cell r="W4812" t="str">
            <v>Audifarma S.A</v>
          </cell>
          <cell r="X4812" t="str">
            <v>Existing Principal</v>
          </cell>
          <cell r="Y4812" t="str">
            <v>Exposure Below $1M; Do Not Score</v>
          </cell>
          <cell r="Z4812" t="str">
            <v>PHARMACEUTICALS</v>
          </cell>
          <cell r="AA4812" t="str">
            <v>Colombia</v>
          </cell>
          <cell r="AB4812">
            <v>293023</v>
          </cell>
          <cell r="AD4812">
            <v>293023</v>
          </cell>
          <cell r="AE4812" t="str">
            <v>Specialty Commercial</v>
          </cell>
          <cell r="AF4812" t="str">
            <v>Drug &amp; Pharmacy Services</v>
          </cell>
        </row>
        <row r="4813">
          <cell r="T4813">
            <v>999985848</v>
          </cell>
          <cell r="U4813" t="str">
            <v>HB Construction Inc.</v>
          </cell>
          <cell r="V4813">
            <v>292483</v>
          </cell>
          <cell r="W4813" t="str">
            <v>HB Construction Inc.</v>
          </cell>
          <cell r="X4813" t="str">
            <v>Existing Principal</v>
          </cell>
          <cell r="Y4813" t="str">
            <v>Exposure Below $1M; Do Not Score</v>
          </cell>
          <cell r="Z4813" t="str">
            <v>CONSTRUCTION</v>
          </cell>
          <cell r="AA4813" t="str">
            <v>Canada</v>
          </cell>
          <cell r="AB4813" t="str">
            <v>CAN1636</v>
          </cell>
          <cell r="AD4813">
            <v>292483</v>
          </cell>
          <cell r="AE4813" t="str">
            <v>Core Contract</v>
          </cell>
          <cell r="AF4813" t="str">
            <v>Engineering &amp; Construction</v>
          </cell>
        </row>
        <row r="4814">
          <cell r="T4814">
            <v>999989753</v>
          </cell>
          <cell r="U4814" t="str">
            <v>Lincoln County Oilfield Services Ltd.</v>
          </cell>
          <cell r="V4814">
            <v>292843</v>
          </cell>
          <cell r="W4814" t="str">
            <v>Lincoln County Oilfield Services Ltd.</v>
          </cell>
          <cell r="X4814" t="str">
            <v>Existing Principal</v>
          </cell>
          <cell r="Y4814" t="str">
            <v>Exposure Below $1M; Do Not Score</v>
          </cell>
          <cell r="Z4814" t="str">
            <v>OIL, GAS &amp; COAL EXPL/PROD</v>
          </cell>
          <cell r="AA4814" t="str">
            <v>Canada</v>
          </cell>
          <cell r="AB4814" t="str">
            <v>CAN1637</v>
          </cell>
          <cell r="AD4814">
            <v>292843</v>
          </cell>
          <cell r="AE4814" t="str">
            <v>Core Contract</v>
          </cell>
          <cell r="AF4814" t="str">
            <v>Petroleum E&amp;P</v>
          </cell>
        </row>
        <row r="4815">
          <cell r="T4815">
            <v>999991171</v>
          </cell>
          <cell r="U4815" t="str">
            <v>Mainland Civil Site Services Ltd.</v>
          </cell>
          <cell r="V4815">
            <v>292941</v>
          </cell>
          <cell r="W4815" t="str">
            <v>Mainland Infrastructure Canada Inc.</v>
          </cell>
          <cell r="X4815" t="str">
            <v>Existing Principal</v>
          </cell>
          <cell r="Y4815" t="str">
            <v>Exposure Below $1M; Do Not Score</v>
          </cell>
          <cell r="Z4815" t="str">
            <v>CONSTRUCTION</v>
          </cell>
          <cell r="AA4815" t="str">
            <v>Canada</v>
          </cell>
          <cell r="AB4815" t="str">
            <v>CAN1638</v>
          </cell>
          <cell r="AD4815">
            <v>999991171</v>
          </cell>
          <cell r="AE4815" t="str">
            <v>Core Contract</v>
          </cell>
          <cell r="AF4815" t="str">
            <v>Engineering &amp; Construction</v>
          </cell>
        </row>
        <row r="4816">
          <cell r="T4816">
            <v>999992156</v>
          </cell>
          <cell r="U4816" t="str">
            <v>Wayfinder Corp.</v>
          </cell>
          <cell r="V4816">
            <v>293043</v>
          </cell>
          <cell r="W4816" t="str">
            <v>Wayfinder Corp.</v>
          </cell>
          <cell r="X4816" t="str">
            <v>Existing Principal</v>
          </cell>
          <cell r="Y4816" t="str">
            <v>Exposure Below $1M; Do Not Score</v>
          </cell>
          <cell r="Z4816" t="str">
            <v>OIL, GAS &amp; COAL EXPL/PROD</v>
          </cell>
          <cell r="AA4816" t="str">
            <v>Canada</v>
          </cell>
          <cell r="AB4816" t="str">
            <v>CAN1639</v>
          </cell>
          <cell r="AD4816">
            <v>293043</v>
          </cell>
          <cell r="AE4816" t="str">
            <v>Core Contract</v>
          </cell>
          <cell r="AF4816" t="str">
            <v>Petroleum E&amp;P</v>
          </cell>
        </row>
        <row r="4817">
          <cell r="T4817">
            <v>535331121</v>
          </cell>
          <cell r="U4817" t="str">
            <v>Alticor Global Holdings, Inc.</v>
          </cell>
          <cell r="V4817">
            <v>97165</v>
          </cell>
          <cell r="W4817" t="str">
            <v>Alticor Global Holdings, Inc.</v>
          </cell>
          <cell r="X4817" t="str">
            <v>Existing Principal</v>
          </cell>
          <cell r="Y4817" t="str">
            <v>Exposure Below $1M; Do Not Score</v>
          </cell>
          <cell r="Z4817" t="str">
            <v>CONSUMER PRODUCTS</v>
          </cell>
          <cell r="AA4817" t="str">
            <v>United States</v>
          </cell>
          <cell r="AB4817">
            <v>97165</v>
          </cell>
          <cell r="AD4817">
            <v>97165</v>
          </cell>
          <cell r="AE4817" t="str">
            <v>Core Commercial</v>
          </cell>
          <cell r="AF4817" t="str">
            <v>Retail</v>
          </cell>
        </row>
        <row r="4818">
          <cell r="T4818">
            <v>999987507</v>
          </cell>
          <cell r="U4818" t="str">
            <v>Aon plc</v>
          </cell>
          <cell r="V4818">
            <v>99120</v>
          </cell>
          <cell r="W4818" t="str">
            <v>Aon Corporation</v>
          </cell>
          <cell r="X4818" t="str">
            <v>Existing Principal</v>
          </cell>
          <cell r="Y4818" t="str">
            <v>Score it</v>
          </cell>
          <cell r="Z4818" t="str">
            <v>INSURANCE - PROP/CAS/HEALTH</v>
          </cell>
          <cell r="AA4818" t="str">
            <v>Ireland</v>
          </cell>
          <cell r="AB4818">
            <v>99120</v>
          </cell>
          <cell r="AD4818">
            <v>99120</v>
          </cell>
          <cell r="AE4818" t="str">
            <v>Core Commercial</v>
          </cell>
          <cell r="AF4818" t="str">
            <v>Insurance &amp; Financial Services</v>
          </cell>
        </row>
        <row r="4819">
          <cell r="T4819">
            <v>999975983</v>
          </cell>
          <cell r="U4819" t="str">
            <v>Hines Interests Limited Partnership</v>
          </cell>
          <cell r="V4819">
            <v>291564</v>
          </cell>
          <cell r="W4819" t="str">
            <v>Hines Interests Limited Partnership</v>
          </cell>
          <cell r="X4819" t="str">
            <v>Existing Principal</v>
          </cell>
          <cell r="Y4819" t="str">
            <v>Exposure Below $1M; Do Not Score</v>
          </cell>
          <cell r="Z4819" t="str">
            <v>REAL ESTATE</v>
          </cell>
          <cell r="AA4819" t="str">
            <v>United States</v>
          </cell>
          <cell r="AB4819">
            <v>291564</v>
          </cell>
          <cell r="AD4819">
            <v>291564</v>
          </cell>
          <cell r="AE4819" t="str">
            <v>Core Commercial</v>
          </cell>
          <cell r="AF4819" t="str">
            <v>Real Estate &amp; REITs</v>
          </cell>
        </row>
        <row r="4820">
          <cell r="T4820">
            <v>999984381</v>
          </cell>
          <cell r="U4820" t="str">
            <v>ICA Tenedora, S.A. de C.V.</v>
          </cell>
          <cell r="V4820">
            <v>292329</v>
          </cell>
          <cell r="W4820" t="str">
            <v>ICA Tenedora, S.A. de C.V.</v>
          </cell>
          <cell r="X4820" t="str">
            <v>Existing Principal</v>
          </cell>
          <cell r="Y4820" t="str">
            <v>Exposure Below $1M; Do Not Score</v>
          </cell>
          <cell r="Z4820" t="str">
            <v>UNASSIGNED</v>
          </cell>
          <cell r="AA4820" t="str">
            <v>Mexico</v>
          </cell>
          <cell r="AB4820">
            <v>292329</v>
          </cell>
          <cell r="AD4820">
            <v>292329</v>
          </cell>
          <cell r="AE4820" t="str">
            <v>Specialty Contract</v>
          </cell>
          <cell r="AF4820" t="str">
            <v>Unassigned</v>
          </cell>
        </row>
        <row r="4821">
          <cell r="T4821">
            <v>885444321</v>
          </cell>
          <cell r="U4821" t="str">
            <v>NAT Tech LLC d/b/a National Technologies NTI</v>
          </cell>
          <cell r="V4821">
            <v>165183</v>
          </cell>
          <cell r="W4821" t="str">
            <v>NAT Tech LLC d/b/a National Technologies NTI</v>
          </cell>
          <cell r="X4821" t="str">
            <v>Existing Principal</v>
          </cell>
          <cell r="Y4821" t="str">
            <v>Exposure Below $1M; Do Not Score</v>
          </cell>
          <cell r="Z4821" t="str">
            <v>TELEPHONE</v>
          </cell>
          <cell r="AA4821" t="str">
            <v>United States</v>
          </cell>
          <cell r="AB4821">
            <v>165183</v>
          </cell>
          <cell r="AD4821">
            <v>165183</v>
          </cell>
          <cell r="AE4821" t="str">
            <v>Core Commercial</v>
          </cell>
          <cell r="AF4821" t="str">
            <v>Electrical Equipment</v>
          </cell>
        </row>
        <row r="4822">
          <cell r="T4822">
            <v>151871042</v>
          </cell>
          <cell r="U4822" t="str">
            <v>Cadence Education, LLC</v>
          </cell>
          <cell r="V4822">
            <v>202317</v>
          </cell>
          <cell r="W4822" t="str">
            <v>Cadence Education, LLC</v>
          </cell>
          <cell r="X4822" t="str">
            <v>Existing Principal</v>
          </cell>
          <cell r="Y4822" t="str">
            <v>Exposure Below $1M; Do Not Score</v>
          </cell>
          <cell r="Z4822" t="str">
            <v>CONSUMER SERVICES</v>
          </cell>
          <cell r="AA4822" t="str">
            <v>United States</v>
          </cell>
          <cell r="AB4822">
            <v>202317</v>
          </cell>
          <cell r="AD4822">
            <v>202317</v>
          </cell>
          <cell r="AE4822" t="str">
            <v>Core Commercial</v>
          </cell>
          <cell r="AF4822" t="str">
            <v>Retail</v>
          </cell>
        </row>
        <row r="4823">
          <cell r="T4823">
            <v>999867398</v>
          </cell>
          <cell r="U4823" t="str">
            <v>Future Systems Inc.</v>
          </cell>
          <cell r="V4823">
            <v>259550</v>
          </cell>
          <cell r="W4823" t="str">
            <v>Future Systems Inc.</v>
          </cell>
          <cell r="X4823" t="str">
            <v>Existing Principal</v>
          </cell>
          <cell r="Y4823" t="str">
            <v>Score It</v>
          </cell>
          <cell r="Z4823" t="str">
            <v>Core Commercial - (Corporate) or (Individual, Estate, Probate)</v>
          </cell>
          <cell r="AA4823" t="str">
            <v>United States</v>
          </cell>
          <cell r="AB4823">
            <v>259550</v>
          </cell>
          <cell r="AD4823">
            <v>259550</v>
          </cell>
          <cell r="AE4823" t="str">
            <v>Core Commercial</v>
          </cell>
          <cell r="AF4823" t="str">
            <v>Business Services</v>
          </cell>
        </row>
        <row r="4824">
          <cell r="T4824">
            <v>999956111</v>
          </cell>
          <cell r="U4824" t="str">
            <v>Pronte Ingenieros SAC</v>
          </cell>
          <cell r="V4824">
            <v>289340</v>
          </cell>
          <cell r="W4824" t="str">
            <v>Pronte Ingenieros SAC</v>
          </cell>
          <cell r="X4824" t="str">
            <v>Existing Principal</v>
          </cell>
          <cell r="Y4824" t="str">
            <v>Exposure Below $1M; Do Not Score</v>
          </cell>
          <cell r="Z4824" t="str">
            <v>CONSTRUCTION</v>
          </cell>
          <cell r="AA4824" t="str">
            <v>Peru</v>
          </cell>
          <cell r="AB4824">
            <v>289340</v>
          </cell>
          <cell r="AD4824">
            <v>289340</v>
          </cell>
          <cell r="AE4824" t="str">
            <v>Specialty Contract</v>
          </cell>
          <cell r="AF4824" t="str">
            <v>Engineering &amp; Construction</v>
          </cell>
        </row>
        <row r="4825">
          <cell r="T4825">
            <v>999960366</v>
          </cell>
          <cell r="U4825" t="str">
            <v xml:space="preserve">OBRAS DE INFRAESTRUCTURA S.A.C. </v>
          </cell>
          <cell r="V4825">
            <v>289930</v>
          </cell>
          <cell r="W4825" t="str">
            <v xml:space="preserve">OBRAS DE INFRAESTRUCTURA S.A.C. </v>
          </cell>
          <cell r="X4825" t="str">
            <v>Existing Principal</v>
          </cell>
          <cell r="Y4825" t="str">
            <v>Score it</v>
          </cell>
          <cell r="Z4825" t="str">
            <v>CONSTRUCTION</v>
          </cell>
          <cell r="AA4825" t="str">
            <v>Peru</v>
          </cell>
          <cell r="AB4825">
            <v>289930</v>
          </cell>
          <cell r="AD4825">
            <v>289930</v>
          </cell>
          <cell r="AE4825" t="str">
            <v>Specialty Contract</v>
          </cell>
          <cell r="AF4825" t="str">
            <v>Engineering &amp; Construction</v>
          </cell>
        </row>
        <row r="4826">
          <cell r="T4826">
            <v>999956137</v>
          </cell>
          <cell r="U4826" t="str">
            <v>CONSULTING &amp; SERVICE EDSUR S.A.C</v>
          </cell>
          <cell r="V4826">
            <v>289351</v>
          </cell>
          <cell r="W4826" t="str">
            <v>CONSULTING &amp; SERVICE EDSUR S.A.C</v>
          </cell>
          <cell r="X4826" t="str">
            <v>Existing Principal</v>
          </cell>
          <cell r="Y4826" t="str">
            <v>Score it</v>
          </cell>
          <cell r="Z4826" t="str">
            <v>CONSTRUCTION</v>
          </cell>
          <cell r="AA4826" t="str">
            <v>Peru</v>
          </cell>
          <cell r="AB4826">
            <v>289351</v>
          </cell>
          <cell r="AD4826">
            <v>289351</v>
          </cell>
          <cell r="AE4826" t="str">
            <v>Specialty Contract</v>
          </cell>
          <cell r="AF4826" t="str">
            <v>Engineering &amp; Construction</v>
          </cell>
        </row>
        <row r="4827">
          <cell r="T4827">
            <v>999959541</v>
          </cell>
          <cell r="U4827" t="str">
            <v xml:space="preserve">CONSTRUCTORA MPM S.A. </v>
          </cell>
          <cell r="V4827">
            <v>289831</v>
          </cell>
          <cell r="W4827" t="str">
            <v xml:space="preserve">CONSTRUCTORA MPM S.A. </v>
          </cell>
          <cell r="X4827" t="str">
            <v>Existing Principal</v>
          </cell>
          <cell r="Y4827" t="str">
            <v>Score It</v>
          </cell>
          <cell r="Z4827" t="str">
            <v>CONSTRUCTION</v>
          </cell>
          <cell r="AA4827" t="str">
            <v>Peru</v>
          </cell>
          <cell r="AB4827">
            <v>289831</v>
          </cell>
          <cell r="AD4827">
            <v>289831</v>
          </cell>
          <cell r="AE4827" t="str">
            <v>Specialty Contract</v>
          </cell>
          <cell r="AF4827" t="str">
            <v>Engineering &amp; Construction</v>
          </cell>
        </row>
        <row r="4828">
          <cell r="T4828">
            <v>999955573</v>
          </cell>
          <cell r="U4828" t="str">
            <v>GRUPO JOHESA CONSTRUCTORA S.A.C.</v>
          </cell>
          <cell r="V4828">
            <v>289251</v>
          </cell>
          <cell r="W4828" t="str">
            <v>GRUPO JOHESA CONSTRUCTORES S.A.C.</v>
          </cell>
          <cell r="X4828" t="str">
            <v>Existing Principal</v>
          </cell>
          <cell r="Y4828" t="str">
            <v>Score It</v>
          </cell>
          <cell r="Z4828" t="str">
            <v>CONSTRUCTION</v>
          </cell>
          <cell r="AA4828" t="str">
            <v>Peru</v>
          </cell>
          <cell r="AB4828">
            <v>289251</v>
          </cell>
          <cell r="AD4828">
            <v>289251</v>
          </cell>
          <cell r="AE4828" t="str">
            <v>Specialty Contract</v>
          </cell>
          <cell r="AF4828" t="str">
            <v>Engineering &amp; Construction</v>
          </cell>
        </row>
        <row r="4829">
          <cell r="T4829">
            <v>999960876</v>
          </cell>
          <cell r="U4829" t="str">
            <v>RIPCONCIV CONSTRUCCIONES CIVILES SUCURSAL PERU</v>
          </cell>
          <cell r="V4829">
            <v>290008</v>
          </cell>
          <cell r="W4829" t="str">
            <v>RIPCONCIV CONSTRUCCIONES CIVILES SUCURSAL PERU</v>
          </cell>
          <cell r="X4829" t="str">
            <v>Existing Principal</v>
          </cell>
          <cell r="Y4829" t="str">
            <v>Score It</v>
          </cell>
          <cell r="Z4829" t="str">
            <v>CONSTRUCTION</v>
          </cell>
          <cell r="AA4829" t="str">
            <v>Peru</v>
          </cell>
          <cell r="AB4829">
            <v>290008</v>
          </cell>
          <cell r="AD4829">
            <v>290008</v>
          </cell>
          <cell r="AE4829" t="str">
            <v>Specialty Contract</v>
          </cell>
          <cell r="AF4829" t="str">
            <v>Engineering &amp; Construction</v>
          </cell>
        </row>
        <row r="4830">
          <cell r="T4830">
            <v>999963611</v>
          </cell>
          <cell r="U4830" t="str">
            <v xml:space="preserve">INCOT SAC Contratistas Generales </v>
          </cell>
          <cell r="V4830">
            <v>290316</v>
          </cell>
          <cell r="W4830" t="str">
            <v>Incot S.A.C</v>
          </cell>
          <cell r="X4830" t="str">
            <v>Existing Principal</v>
          </cell>
          <cell r="Y4830" t="str">
            <v>Exposure Below $1M; Do Not Score</v>
          </cell>
          <cell r="Z4830" t="str">
            <v>CONSTRUCTION</v>
          </cell>
          <cell r="AA4830" t="str">
            <v>Peru</v>
          </cell>
          <cell r="AB4830">
            <v>290316</v>
          </cell>
          <cell r="AD4830">
            <v>290316</v>
          </cell>
          <cell r="AE4830" t="str">
            <v>Specialty Contract</v>
          </cell>
          <cell r="AF4830" t="str">
            <v>Homebuilding</v>
          </cell>
        </row>
        <row r="4831">
          <cell r="T4831">
            <v>999982817</v>
          </cell>
          <cell r="U4831" t="str">
            <v>BARDEX MINERIA &amp; CONSTRUCCIÓN SAC</v>
          </cell>
          <cell r="V4831">
            <v>292181</v>
          </cell>
          <cell r="W4831" t="str">
            <v>BARDEX MINERIA &amp; CONSTRUCCIÓN SAC</v>
          </cell>
          <cell r="X4831" t="str">
            <v>Existing Principal</v>
          </cell>
          <cell r="Y4831" t="str">
            <v>Exposure Below $1M; Do Not Score</v>
          </cell>
          <cell r="Z4831" t="str">
            <v>CONSTRUCTION</v>
          </cell>
          <cell r="AA4831" t="str">
            <v>Peru</v>
          </cell>
          <cell r="AB4831">
            <v>292181</v>
          </cell>
          <cell r="AD4831">
            <v>292181</v>
          </cell>
          <cell r="AE4831" t="str">
            <v>Specialty Contract</v>
          </cell>
          <cell r="AF4831" t="str">
            <v>Engineering &amp; Construction</v>
          </cell>
        </row>
        <row r="4832">
          <cell r="T4832">
            <v>999989786</v>
          </cell>
          <cell r="U4832" t="str">
            <v>Pedalta Colombia SAS</v>
          </cell>
          <cell r="V4832">
            <v>292846</v>
          </cell>
          <cell r="W4832" t="str">
            <v>Pedalta Colombia SAS</v>
          </cell>
          <cell r="X4832" t="str">
            <v>Existing Principal</v>
          </cell>
          <cell r="Y4832" t="str">
            <v>Exposure Below $1M; Do Not Score</v>
          </cell>
          <cell r="Z4832" t="str">
            <v>UNASSIGNED</v>
          </cell>
          <cell r="AA4832" t="str">
            <v>Colombia</v>
          </cell>
          <cell r="AB4832">
            <v>292846</v>
          </cell>
          <cell r="AD4832">
            <v>292846</v>
          </cell>
          <cell r="AE4832" t="str">
            <v>Specialty Contract</v>
          </cell>
          <cell r="AF4832" t="str">
            <v>Unassigned</v>
          </cell>
        </row>
        <row r="4833">
          <cell r="T4833">
            <v>999983608</v>
          </cell>
          <cell r="U4833" t="str">
            <v xml:space="preserve">Almirsa Contratistas Generales S.R.L. </v>
          </cell>
          <cell r="V4833">
            <v>292260</v>
          </cell>
          <cell r="W4833" t="str">
            <v xml:space="preserve">Almirsa Contratistas Generales S.R.L. </v>
          </cell>
          <cell r="X4833" t="str">
            <v>Existing Principal</v>
          </cell>
          <cell r="Y4833" t="str">
            <v>Exposure Below $1M; Do Not Score</v>
          </cell>
          <cell r="Z4833" t="str">
            <v>CONSTRUCTION</v>
          </cell>
          <cell r="AA4833" t="str">
            <v>Peru</v>
          </cell>
          <cell r="AB4833">
            <v>292260</v>
          </cell>
          <cell r="AD4833">
            <v>292260</v>
          </cell>
          <cell r="AE4833" t="str">
            <v>Specialty Contract</v>
          </cell>
          <cell r="AF4833" t="str">
            <v>Engineering &amp; Construction</v>
          </cell>
        </row>
        <row r="4834">
          <cell r="T4834">
            <v>999992676</v>
          </cell>
          <cell r="U4834" t="str">
            <v xml:space="preserve">Ghella S.p.A. </v>
          </cell>
          <cell r="V4834">
            <v>195683</v>
          </cell>
          <cell r="W4834" t="str">
            <v>Ghella S.p.A</v>
          </cell>
          <cell r="X4834" t="str">
            <v>Existing Principal</v>
          </cell>
          <cell r="Y4834" t="str">
            <v>Exposure Below $1M; Do Not Score</v>
          </cell>
          <cell r="Z4834" t="str">
            <v>CONSTRUCTION</v>
          </cell>
          <cell r="AA4834" t="str">
            <v>Italy</v>
          </cell>
          <cell r="AB4834" t="str">
            <v>EU1410</v>
          </cell>
          <cell r="AD4834">
            <v>300274</v>
          </cell>
          <cell r="AE4834" t="str">
            <v>Specialty Contract</v>
          </cell>
          <cell r="AF4834" t="str">
            <v>Engineering &amp; Construction</v>
          </cell>
        </row>
        <row r="4835">
          <cell r="T4835">
            <v>999988834</v>
          </cell>
          <cell r="U4835" t="str">
            <v>Eco World London Holdings Ltd</v>
          </cell>
          <cell r="V4835">
            <v>211608</v>
          </cell>
          <cell r="W4835" t="str">
            <v>Eco World London Holdings Ltd</v>
          </cell>
          <cell r="X4835" t="str">
            <v>Existing Principal</v>
          </cell>
          <cell r="Y4835" t="str">
            <v>Score It</v>
          </cell>
          <cell r="Z4835" t="str">
            <v>REAL ESTATE</v>
          </cell>
          <cell r="AA4835" t="str">
            <v>United Kingdom</v>
          </cell>
          <cell r="AB4835" t="str">
            <v>EU1411</v>
          </cell>
          <cell r="AD4835">
            <v>301159</v>
          </cell>
          <cell r="AE4835" t="str">
            <v>Specialty Contract</v>
          </cell>
          <cell r="AF4835" t="str">
            <v>Real Estate &amp; REITs</v>
          </cell>
        </row>
        <row r="4836">
          <cell r="T4836">
            <v>999986020</v>
          </cell>
          <cell r="U4836" t="str">
            <v>Konecranes Oyj (Konecranes Plc)</v>
          </cell>
          <cell r="V4836">
            <v>292510</v>
          </cell>
          <cell r="W4836" t="str">
            <v>Konecranes Oyj (Konecranes Plc)</v>
          </cell>
          <cell r="X4836" t="str">
            <v>Existing Principal</v>
          </cell>
          <cell r="Y4836" t="str">
            <v>Public – Do Not Score</v>
          </cell>
          <cell r="Z4836" t="str">
            <v>MACHINERY &amp; EQUIPMENT</v>
          </cell>
          <cell r="AA4836" t="str">
            <v>Finland</v>
          </cell>
          <cell r="AB4836" t="str">
            <v>EU1412</v>
          </cell>
          <cell r="AC4836" t="str">
            <v>W11872 </v>
          </cell>
          <cell r="AD4836">
            <v>292510</v>
          </cell>
          <cell r="AE4836" t="str">
            <v>Specialty Contract</v>
          </cell>
          <cell r="AF4836" t="str">
            <v>Heavy Equipment &amp; Truck MFG</v>
          </cell>
        </row>
        <row r="4837">
          <cell r="T4837">
            <v>999990450</v>
          </cell>
          <cell r="U4837" t="str">
            <v>Wintershall Noordzee B.V.</v>
          </cell>
          <cell r="V4837">
            <v>292892</v>
          </cell>
          <cell r="W4837" t="str">
            <v>Wintershall Noordzee B.V.</v>
          </cell>
          <cell r="X4837" t="str">
            <v>Existing Principal</v>
          </cell>
          <cell r="Y4837" t="str">
            <v>Score it</v>
          </cell>
          <cell r="Z4837" t="str">
            <v>OIL, GAS &amp; COAL EXPL/PROD</v>
          </cell>
          <cell r="AA4837" t="str">
            <v>Netherlands</v>
          </cell>
          <cell r="AB4837" t="str">
            <v>EU1413</v>
          </cell>
          <cell r="AD4837">
            <v>292892</v>
          </cell>
          <cell r="AE4837" t="str">
            <v>Core Commercial</v>
          </cell>
          <cell r="AF4837" t="str">
            <v>Petroleum E&amp;P</v>
          </cell>
        </row>
        <row r="4838">
          <cell r="T4838">
            <v>999946495</v>
          </cell>
          <cell r="U4838" t="str">
            <v>Royal Caribbean Cruises Limited</v>
          </cell>
          <cell r="V4838">
            <v>288345</v>
          </cell>
          <cell r="W4838" t="str">
            <v>Royal Caribbean Cruises Limited</v>
          </cell>
          <cell r="X4838" t="str">
            <v>Existing Principal</v>
          </cell>
          <cell r="Y4838" t="str">
            <v>Public – Do Not Score</v>
          </cell>
          <cell r="Z4838" t="str">
            <v>TRANSPORTATION</v>
          </cell>
          <cell r="AA4838" t="str">
            <v>United States</v>
          </cell>
          <cell r="AB4838" t="str">
            <v>EU1305</v>
          </cell>
          <cell r="AC4838" t="str">
            <v>V7780T</v>
          </cell>
          <cell r="AD4838">
            <v>288345</v>
          </cell>
          <cell r="AE4838" t="str">
            <v>Specialty Commercial</v>
          </cell>
          <cell r="AF4838" t="str">
            <v>Rail, Trucking &amp; Transport Services</v>
          </cell>
        </row>
        <row r="4839">
          <cell r="T4839">
            <v>999956039</v>
          </cell>
          <cell r="U4839" t="str">
            <v>Wheels Financial Group, LLC</v>
          </cell>
          <cell r="V4839">
            <v>167277</v>
          </cell>
          <cell r="W4839" t="str">
            <v>Wheels Financial Group, LLC</v>
          </cell>
          <cell r="X4839" t="str">
            <v>Existing Principal</v>
          </cell>
          <cell r="Y4839" t="str">
            <v>Exposure Below $1M; Do Not Score</v>
          </cell>
          <cell r="Z4839" t="str">
            <v>FINANCE NEC</v>
          </cell>
          <cell r="AA4839" t="str">
            <v>United States</v>
          </cell>
          <cell r="AB4839">
            <v>167277</v>
          </cell>
          <cell r="AD4839">
            <v>167277</v>
          </cell>
          <cell r="AE4839" t="str">
            <v>Core Commercial</v>
          </cell>
          <cell r="AF4839" t="str">
            <v>Retail</v>
          </cell>
        </row>
        <row r="4840">
          <cell r="T4840">
            <v>999969432</v>
          </cell>
          <cell r="U4840" t="str">
            <v>Pine Gate Renewables, LLC</v>
          </cell>
          <cell r="V4840">
            <v>290951</v>
          </cell>
          <cell r="W4840" t="str">
            <v>Pine Gate Renewables</v>
          </cell>
          <cell r="X4840" t="str">
            <v>Existing Principal</v>
          </cell>
          <cell r="Y4840" t="str">
            <v>Exposure Below $1M; Do Not Score</v>
          </cell>
          <cell r="Z4840" t="str">
            <v>UTILITIES NEC</v>
          </cell>
          <cell r="AA4840" t="str">
            <v>United States</v>
          </cell>
          <cell r="AB4840">
            <v>290951</v>
          </cell>
          <cell r="AD4840">
            <v>290951</v>
          </cell>
          <cell r="AE4840" t="str">
            <v>Core Commercial</v>
          </cell>
          <cell r="AF4840" t="str">
            <v>Electric, Gas &amp; Water Utilities</v>
          </cell>
        </row>
        <row r="4841">
          <cell r="T4841">
            <v>999986007</v>
          </cell>
          <cell r="U4841" t="str">
            <v>CONSTRUCCIONES SANCHEZ DOMINGUEZ</v>
          </cell>
          <cell r="V4841">
            <v>292507</v>
          </cell>
          <cell r="W4841" t="str">
            <v>GRUPO EMPRESARIAL SANDO</v>
          </cell>
          <cell r="X4841" t="str">
            <v>Existing Principal</v>
          </cell>
          <cell r="Y4841" t="str">
            <v>Score it</v>
          </cell>
          <cell r="Z4841" t="str">
            <v>CONSTRUCTION</v>
          </cell>
          <cell r="AA4841" t="str">
            <v>Spain</v>
          </cell>
          <cell r="AB4841" t="str">
            <v>AIS1099</v>
          </cell>
          <cell r="AD4841">
            <v>292507</v>
          </cell>
          <cell r="AE4841" t="str">
            <v>Specialty Contract</v>
          </cell>
          <cell r="AF4841" t="str">
            <v>Engineering &amp; Construction</v>
          </cell>
        </row>
        <row r="4842">
          <cell r="T4842">
            <v>999992083</v>
          </cell>
          <cell r="U4842" t="str">
            <v>AEDAS HOMES OPCO, S.L.U.</v>
          </cell>
          <cell r="V4842">
            <v>293032</v>
          </cell>
          <cell r="W4842" t="str">
            <v>AEDAS HOMES, S.A</v>
          </cell>
          <cell r="X4842" t="str">
            <v>Existing Principal</v>
          </cell>
          <cell r="Y4842" t="str">
            <v>Public – Do Not Score</v>
          </cell>
          <cell r="Z4842" t="str">
            <v>REAL ESTATE</v>
          </cell>
          <cell r="AA4842" t="str">
            <v>Spain</v>
          </cell>
          <cell r="AB4842" t="str">
            <v>AIS1111</v>
          </cell>
          <cell r="AC4842" t="str">
            <v>B00153 </v>
          </cell>
          <cell r="AD4842">
            <v>293032</v>
          </cell>
          <cell r="AE4842" t="str">
            <v>Specialty Commercial</v>
          </cell>
          <cell r="AF4842" t="str">
            <v>Real Estate &amp; REITs</v>
          </cell>
        </row>
        <row r="4843">
          <cell r="T4843">
            <v>999992084</v>
          </cell>
          <cell r="U4843" t="str">
            <v>AEDAS HOMES, S.A</v>
          </cell>
          <cell r="V4843">
            <v>293032</v>
          </cell>
          <cell r="W4843" t="str">
            <v>AEDAS HOMES, S.A</v>
          </cell>
          <cell r="X4843" t="str">
            <v>Existing Principal</v>
          </cell>
          <cell r="Y4843" t="str">
            <v>Public – Do Not Score</v>
          </cell>
          <cell r="Z4843" t="str">
            <v>REAL ESTATE</v>
          </cell>
          <cell r="AA4843" t="str">
            <v>Spain</v>
          </cell>
          <cell r="AB4843" t="str">
            <v>AIS1111</v>
          </cell>
          <cell r="AC4843" t="str">
            <v>B00153 </v>
          </cell>
          <cell r="AD4843">
            <v>293032</v>
          </cell>
          <cell r="AE4843" t="str">
            <v>Specialty Commercial</v>
          </cell>
          <cell r="AF4843" t="str">
            <v>Real Estate &amp; REITs</v>
          </cell>
        </row>
        <row r="4844">
          <cell r="T4844">
            <v>999985761</v>
          </cell>
          <cell r="U4844" t="str">
            <v>Grenergy Renovables, S.A.</v>
          </cell>
          <cell r="V4844">
            <v>292468</v>
          </cell>
          <cell r="W4844" t="str">
            <v>GRENERGY RENOVABLES, S.A.</v>
          </cell>
          <cell r="X4844" t="str">
            <v>Existing Principal</v>
          </cell>
          <cell r="Y4844" t="str">
            <v>Public – Do Not Score</v>
          </cell>
          <cell r="Z4844" t="str">
            <v>CONSTRUCTION</v>
          </cell>
          <cell r="AA4844" t="str">
            <v>Spain</v>
          </cell>
          <cell r="AB4844" t="str">
            <v>AIS1102</v>
          </cell>
          <cell r="AC4844" t="str">
            <v>W66629</v>
          </cell>
          <cell r="AD4844">
            <v>292468</v>
          </cell>
          <cell r="AE4844" t="str">
            <v>Specialty Commercial</v>
          </cell>
          <cell r="AF4844" t="str">
            <v>Engineering &amp; Construction</v>
          </cell>
        </row>
        <row r="4845">
          <cell r="T4845">
            <v>999989084</v>
          </cell>
          <cell r="U4845" t="str">
            <v xml:space="preserve">WEG S.A. </v>
          </cell>
          <cell r="V4845">
            <v>292778</v>
          </cell>
          <cell r="W4845" t="str">
            <v xml:space="preserve">WEG S.A. </v>
          </cell>
          <cell r="X4845" t="str">
            <v>Existing Principal</v>
          </cell>
          <cell r="Y4845" t="str">
            <v>Public – Do Not Score</v>
          </cell>
          <cell r="Z4845" t="str">
            <v>ELECTRICAL EQUIPMENT</v>
          </cell>
          <cell r="AA4845" t="str">
            <v>Brazil</v>
          </cell>
          <cell r="AB4845">
            <v>292778</v>
          </cell>
          <cell r="AC4845" t="str">
            <v>W00657</v>
          </cell>
          <cell r="AD4845">
            <v>292778</v>
          </cell>
          <cell r="AE4845" t="str">
            <v>Specialty Contract</v>
          </cell>
          <cell r="AF4845" t="str">
            <v>Electronics &amp; Semiconductor</v>
          </cell>
        </row>
        <row r="4846">
          <cell r="T4846">
            <v>999992661</v>
          </cell>
          <cell r="U4846" t="str">
            <v xml:space="preserve">Schneider Electric Brasil LTDA </v>
          </cell>
          <cell r="V4846">
            <v>293080</v>
          </cell>
          <cell r="W4846" t="str">
            <v xml:space="preserve">Schneider Electric Brasil LTDA </v>
          </cell>
          <cell r="X4846" t="str">
            <v>Existing Principal</v>
          </cell>
          <cell r="Y4846" t="str">
            <v>Exposure Below $1M; Do Not Score</v>
          </cell>
          <cell r="Z4846" t="str">
            <v>ELECTRICAL EQUIPMENT</v>
          </cell>
          <cell r="AA4846" t="str">
            <v>Brazil</v>
          </cell>
          <cell r="AB4846">
            <v>293080</v>
          </cell>
          <cell r="AD4846">
            <v>293080</v>
          </cell>
          <cell r="AE4846" t="str">
            <v>Specialty Commercial</v>
          </cell>
          <cell r="AF4846" t="str">
            <v>Electronics &amp; Semiconductor</v>
          </cell>
        </row>
        <row r="4847">
          <cell r="T4847">
            <v>999895610</v>
          </cell>
          <cell r="U4847" t="str">
            <v>Umpqua Community Health Center, Inc.</v>
          </cell>
          <cell r="V4847">
            <v>282194</v>
          </cell>
          <cell r="W4847" t="str">
            <v>Umpqua Community Health Center, Inc.</v>
          </cell>
          <cell r="X4847" t="str">
            <v>Existing Principal</v>
          </cell>
          <cell r="Y4847" t="str">
            <v>Exposure Below $1M; Do Not Score</v>
          </cell>
          <cell r="Z4847" t="str">
            <v>MEDICAL SERVICES</v>
          </cell>
          <cell r="AA4847" t="str">
            <v>United States</v>
          </cell>
          <cell r="AB4847">
            <v>282194</v>
          </cell>
          <cell r="AD4847">
            <v>282194</v>
          </cell>
          <cell r="AE4847" t="str">
            <v>Core Commercial</v>
          </cell>
          <cell r="AF4847" t="str">
            <v>Hospital &amp; Medical Services</v>
          </cell>
        </row>
        <row r="4848">
          <cell r="T4848">
            <v>999985850</v>
          </cell>
          <cell r="U4848" t="str">
            <v>Construction Cogir Inc.</v>
          </cell>
          <cell r="V4848">
            <v>291916</v>
          </cell>
          <cell r="W4848" t="str">
            <v>Cogir</v>
          </cell>
          <cell r="X4848" t="str">
            <v>Existing Principal</v>
          </cell>
          <cell r="Y4848" t="str">
            <v>Exposure Below $1M; Do Not Score</v>
          </cell>
          <cell r="Z4848" t="str">
            <v>REAL ESTATE</v>
          </cell>
          <cell r="AA4848" t="str">
            <v>Canada</v>
          </cell>
          <cell r="AB4848" t="str">
            <v>CAN1640</v>
          </cell>
          <cell r="AD4848">
            <v>999985850</v>
          </cell>
          <cell r="AE4848" t="str">
            <v>Core Contract</v>
          </cell>
          <cell r="AF4848" t="str">
            <v>Engineering &amp; Construction</v>
          </cell>
        </row>
        <row r="4849">
          <cell r="T4849">
            <v>999968609</v>
          </cell>
          <cell r="U4849" t="str">
            <v>Sun Chemical Group Coöperatief UA</v>
          </cell>
          <cell r="V4849">
            <v>290867</v>
          </cell>
          <cell r="W4849" t="str">
            <v>Sun Chemical Group Coöperatief UA</v>
          </cell>
          <cell r="X4849" t="str">
            <v>Existing Principal</v>
          </cell>
          <cell r="Y4849" t="str">
            <v>Score it</v>
          </cell>
          <cell r="Z4849" t="str">
            <v>PUBLISHING</v>
          </cell>
          <cell r="AA4849" t="str">
            <v>Netherlands</v>
          </cell>
          <cell r="AB4849">
            <v>290867</v>
          </cell>
          <cell r="AD4849">
            <v>290867</v>
          </cell>
          <cell r="AE4849" t="str">
            <v>Core Commercial</v>
          </cell>
          <cell r="AF4849" t="str">
            <v>Publishing</v>
          </cell>
        </row>
        <row r="4850">
          <cell r="T4850">
            <v>999932487</v>
          </cell>
          <cell r="U4850" t="str">
            <v>PI Telecom Infrastructure</v>
          </cell>
          <cell r="V4850">
            <v>286962</v>
          </cell>
          <cell r="W4850" t="str">
            <v>Thor Parent Holdings LLC</v>
          </cell>
          <cell r="X4850" t="str">
            <v>Existing Principal</v>
          </cell>
          <cell r="Y4850" t="str">
            <v>Score It</v>
          </cell>
          <cell r="Z4850" t="str">
            <v>TELEPHONE</v>
          </cell>
          <cell r="AA4850" t="str">
            <v>United States</v>
          </cell>
          <cell r="AB4850">
            <v>286962</v>
          </cell>
          <cell r="AD4850">
            <v>286962</v>
          </cell>
          <cell r="AE4850" t="str">
            <v>Core Commercial</v>
          </cell>
          <cell r="AF4850" t="str">
            <v>Automotive / Auto Parts MFG</v>
          </cell>
        </row>
        <row r="4851">
          <cell r="T4851">
            <v>322108642</v>
          </cell>
          <cell r="U4851" t="str">
            <v>International Flavors &amp; Fragrances Inc.</v>
          </cell>
          <cell r="V4851">
            <v>209029</v>
          </cell>
          <cell r="W4851" t="str">
            <v>International Flavors and Fragrances, Inc.</v>
          </cell>
          <cell r="X4851" t="str">
            <v>Existing Principal</v>
          </cell>
          <cell r="Y4851" t="str">
            <v>Public – Do Not Score</v>
          </cell>
          <cell r="Z4851" t="str">
            <v>FOOD &amp; BEVERAGE</v>
          </cell>
          <cell r="AA4851" t="str">
            <v>United States</v>
          </cell>
          <cell r="AB4851">
            <v>209029</v>
          </cell>
          <cell r="AC4851" t="str">
            <v>459506 </v>
          </cell>
          <cell r="AD4851">
            <v>209029</v>
          </cell>
          <cell r="AE4851" t="str">
            <v>Core Commercial</v>
          </cell>
          <cell r="AF4851" t="str">
            <v>Food Processing &amp; Distribution</v>
          </cell>
        </row>
        <row r="4852">
          <cell r="T4852">
            <v>999986998</v>
          </cell>
          <cell r="U4852" t="str">
            <v>Bombardier Inc.</v>
          </cell>
          <cell r="V4852">
            <v>292583</v>
          </cell>
          <cell r="W4852" t="str">
            <v>Bombardier Inc.</v>
          </cell>
          <cell r="X4852" t="str">
            <v>Existing Principal</v>
          </cell>
          <cell r="Y4852" t="str">
            <v>Public – Do Not Score</v>
          </cell>
          <cell r="Z4852" t="str">
            <v>AEROSPACE &amp; DEFENSE</v>
          </cell>
          <cell r="AA4852" t="str">
            <v>Canada</v>
          </cell>
          <cell r="AB4852">
            <v>292583</v>
          </cell>
          <cell r="AC4852" t="str">
            <v>C10031</v>
          </cell>
          <cell r="AD4852">
            <v>292583</v>
          </cell>
          <cell r="AE4852" t="str">
            <v>Specialty Commercial</v>
          </cell>
          <cell r="AF4852" t="str">
            <v>Air Transport</v>
          </cell>
        </row>
        <row r="4853">
          <cell r="T4853">
            <v>999988876</v>
          </cell>
          <cell r="U4853" t="str">
            <v>Constructora Pacal S.A</v>
          </cell>
          <cell r="V4853">
            <v>289651</v>
          </cell>
          <cell r="W4853" t="str">
            <v>Constructora Pacal S.A</v>
          </cell>
          <cell r="X4853" t="str">
            <v>Existing Principal</v>
          </cell>
          <cell r="Y4853" t="str">
            <v>Exposure Below $1M; Do Not Score</v>
          </cell>
          <cell r="Z4853" t="str">
            <v>CONSTRUCTION</v>
          </cell>
          <cell r="AA4853" t="str">
            <v>Chile</v>
          </cell>
          <cell r="AB4853" t="str">
            <v>CHL1357</v>
          </cell>
          <cell r="AD4853">
            <v>289651</v>
          </cell>
          <cell r="AE4853" t="str">
            <v>Specialty Contract</v>
          </cell>
          <cell r="AF4853" t="str">
            <v>Homebuilding</v>
          </cell>
        </row>
        <row r="4854">
          <cell r="T4854">
            <v>999990487</v>
          </cell>
          <cell r="U4854" t="str">
            <v>EBCO Construcción SpA</v>
          </cell>
          <cell r="V4854">
            <v>281929</v>
          </cell>
          <cell r="W4854" t="str">
            <v xml:space="preserve">EBCO S.A. </v>
          </cell>
          <cell r="X4854" t="str">
            <v>Existing Principal</v>
          </cell>
          <cell r="Y4854" t="str">
            <v>Score it</v>
          </cell>
          <cell r="Z4854" t="str">
            <v>CONSTRUCTION</v>
          </cell>
          <cell r="AA4854" t="str">
            <v>Chile</v>
          </cell>
          <cell r="AB4854" t="str">
            <v>CHL1358</v>
          </cell>
          <cell r="AD4854">
            <v>999991994</v>
          </cell>
          <cell r="AE4854" t="str">
            <v>Specialty Contract</v>
          </cell>
          <cell r="AF4854" t="str">
            <v>Homebuilding</v>
          </cell>
        </row>
        <row r="4855">
          <cell r="T4855">
            <v>999991994</v>
          </cell>
          <cell r="U4855" t="str">
            <v>Grupo Transporte Pasajeros SpA</v>
          </cell>
          <cell r="V4855">
            <v>293008</v>
          </cell>
          <cell r="W4855" t="str">
            <v>Consorcio Alsa / Tur Bus</v>
          </cell>
          <cell r="X4855" t="str">
            <v>Existing Principal</v>
          </cell>
          <cell r="Y4855" t="str">
            <v>Exposure Below $1M; Do Not Score</v>
          </cell>
          <cell r="Z4855" t="str">
            <v>TRANSPORTATION</v>
          </cell>
          <cell r="AA4855" t="str">
            <v>Chile</v>
          </cell>
          <cell r="AB4855" t="str">
            <v>CHL1359</v>
          </cell>
          <cell r="AD4855">
            <v>999991994</v>
          </cell>
          <cell r="AE4855" t="str">
            <v>Specialty Commercial</v>
          </cell>
          <cell r="AF4855" t="str">
            <v>Rail, Trucking &amp; Transport Services</v>
          </cell>
        </row>
        <row r="4856">
          <cell r="T4856">
            <v>999986313</v>
          </cell>
          <cell r="U4856" t="str">
            <v>Construcciones y Pavimentos Ltda.</v>
          </cell>
          <cell r="V4856">
            <v>292526</v>
          </cell>
          <cell r="W4856" t="str">
            <v>Construcciones y Pavimentos Ltda. (Conpav)</v>
          </cell>
          <cell r="X4856" t="str">
            <v>Existing Principal</v>
          </cell>
          <cell r="Y4856" t="str">
            <v>Score it</v>
          </cell>
          <cell r="Z4856" t="str">
            <v>CONSTRUCTION</v>
          </cell>
          <cell r="AA4856" t="str">
            <v>Chile</v>
          </cell>
          <cell r="AB4856" t="str">
            <v>CHL1360</v>
          </cell>
          <cell r="AD4856">
            <v>292526</v>
          </cell>
          <cell r="AE4856" t="str">
            <v>Specialty Contract</v>
          </cell>
          <cell r="AF4856" t="str">
            <v>Petroleum E&amp;P</v>
          </cell>
        </row>
        <row r="4857">
          <cell r="T4857">
            <v>999987270</v>
          </cell>
          <cell r="U4857" t="str">
            <v>Intervial Chile S.A</v>
          </cell>
          <cell r="V4857">
            <v>292614</v>
          </cell>
          <cell r="W4857" t="str">
            <v>Intervial Chile S.A</v>
          </cell>
          <cell r="X4857" t="str">
            <v>Existing Principal</v>
          </cell>
          <cell r="Y4857" t="str">
            <v>Exposure Below $1M; Do Not Score</v>
          </cell>
          <cell r="Z4857" t="str">
            <v>CONSTRUCTION</v>
          </cell>
          <cell r="AA4857" t="str">
            <v>Chile</v>
          </cell>
          <cell r="AB4857" t="str">
            <v>CHL1361</v>
          </cell>
          <cell r="AD4857">
            <v>292614</v>
          </cell>
          <cell r="AE4857" t="str">
            <v>Specialty Contract</v>
          </cell>
          <cell r="AF4857" t="str">
            <v>Engineering &amp; Construction</v>
          </cell>
        </row>
        <row r="4858">
          <cell r="T4858">
            <v>999985139</v>
          </cell>
          <cell r="U4858" t="str">
            <v>INTERNATIONAL PAPER DO BRASIL LTDA</v>
          </cell>
          <cell r="V4858">
            <v>292395</v>
          </cell>
          <cell r="W4858" t="str">
            <v>INTERNATIONAL PAPER DO BRASIL LTDA</v>
          </cell>
          <cell r="X4858" t="str">
            <v>Existing Principal</v>
          </cell>
          <cell r="Y4858" t="str">
            <v>Exposure Below $1M; Do Not Score</v>
          </cell>
          <cell r="Z4858" t="str">
            <v>PAPER</v>
          </cell>
          <cell r="AA4858" t="str">
            <v>Brazil</v>
          </cell>
          <cell r="AB4858" t="str">
            <v>BRZ1235</v>
          </cell>
          <cell r="AD4858">
            <v>292395</v>
          </cell>
          <cell r="AE4858" t="str">
            <v>Specialty Commercial</v>
          </cell>
          <cell r="AF4858" t="str">
            <v>Packaging Container &amp; Forest Products</v>
          </cell>
        </row>
        <row r="4859">
          <cell r="T4859">
            <v>999989880</v>
          </cell>
          <cell r="U4859" t="str">
            <v>DT Midstream, Inc.</v>
          </cell>
          <cell r="V4859">
            <v>292855</v>
          </cell>
          <cell r="W4859" t="str">
            <v xml:space="preserve">DT Midstream, Inc. </v>
          </cell>
          <cell r="X4859" t="str">
            <v>Existing Principal</v>
          </cell>
          <cell r="Y4859" t="str">
            <v>Exposure Below $1M; Do Not Score</v>
          </cell>
          <cell r="Z4859" t="str">
            <v>UTILITIES, GAS</v>
          </cell>
          <cell r="AA4859" t="str">
            <v>United States</v>
          </cell>
          <cell r="AB4859">
            <v>292855</v>
          </cell>
          <cell r="AD4859">
            <v>292855</v>
          </cell>
          <cell r="AE4859" t="str">
            <v>Core Commercial</v>
          </cell>
          <cell r="AF4859" t="str">
            <v>Electric, Gas &amp; Water Utilities</v>
          </cell>
        </row>
        <row r="4860">
          <cell r="T4860">
            <v>999910487</v>
          </cell>
          <cell r="U4860" t="str">
            <v xml:space="preserve">JL Ala Moana LLC </v>
          </cell>
          <cell r="V4860">
            <v>257073</v>
          </cell>
          <cell r="W4860" t="str">
            <v>JL Avalon Capbridge, LLC</v>
          </cell>
          <cell r="X4860" t="str">
            <v>Existing Principal</v>
          </cell>
          <cell r="Y4860" t="str">
            <v>Score it</v>
          </cell>
          <cell r="Z4860" t="str">
            <v>REAL ESTATE</v>
          </cell>
          <cell r="AA4860" t="str">
            <v>United States</v>
          </cell>
          <cell r="AB4860">
            <v>257073</v>
          </cell>
          <cell r="AD4860">
            <v>999910487</v>
          </cell>
          <cell r="AE4860" t="str">
            <v>Core Commercial</v>
          </cell>
          <cell r="AF4860" t="str">
            <v>Real Estate &amp; REITs</v>
          </cell>
        </row>
        <row r="4861">
          <cell r="T4861">
            <v>999898293</v>
          </cell>
          <cell r="U4861" t="str">
            <v>K.J Excavating Inc.</v>
          </cell>
          <cell r="V4861">
            <v>282482</v>
          </cell>
          <cell r="W4861" t="str">
            <v>K.J Excavating Inc.</v>
          </cell>
          <cell r="X4861" t="str">
            <v>Existing Principal</v>
          </cell>
          <cell r="Y4861" t="str">
            <v>Score it</v>
          </cell>
          <cell r="Z4861" t="str">
            <v>CONSTRUCTION</v>
          </cell>
          <cell r="AA4861" t="str">
            <v>Canada</v>
          </cell>
          <cell r="AB4861" t="str">
            <v>CAN1641</v>
          </cell>
          <cell r="AD4861">
            <v>282482</v>
          </cell>
          <cell r="AE4861" t="str">
            <v>Core Contract</v>
          </cell>
          <cell r="AF4861" t="str">
            <v>Engineering &amp; Construction</v>
          </cell>
        </row>
        <row r="4862">
          <cell r="T4862">
            <v>999990183</v>
          </cell>
          <cell r="U4862" t="str">
            <v>The Restorers Group Inc.</v>
          </cell>
          <cell r="V4862">
            <v>292877</v>
          </cell>
          <cell r="W4862" t="str">
            <v>The Restorers Group Inc.</v>
          </cell>
          <cell r="X4862" t="str">
            <v>Existing Principal</v>
          </cell>
          <cell r="Y4862" t="str">
            <v>Exposure Below $1M; Do Not Score</v>
          </cell>
          <cell r="Z4862" t="str">
            <v>CONSTRUCTION</v>
          </cell>
          <cell r="AA4862" t="str">
            <v>Canada</v>
          </cell>
          <cell r="AB4862" t="str">
            <v>CAN1642</v>
          </cell>
          <cell r="AD4862">
            <v>292877</v>
          </cell>
          <cell r="AE4862" t="str">
            <v>Core Contract</v>
          </cell>
          <cell r="AF4862" t="str">
            <v>Engineering &amp; Construction</v>
          </cell>
        </row>
        <row r="4863">
          <cell r="T4863">
            <v>999991500</v>
          </cell>
          <cell r="U4863" t="str">
            <v>Port of Spain Holdings Inc.</v>
          </cell>
          <cell r="V4863">
            <v>292970</v>
          </cell>
          <cell r="W4863" t="str">
            <v>Port of Spain Holdings Inc.</v>
          </cell>
          <cell r="X4863" t="str">
            <v>Existing Principal</v>
          </cell>
          <cell r="Y4863" t="str">
            <v>Exposure Below $1M; Do Not Score</v>
          </cell>
          <cell r="Z4863" t="str">
            <v>CONSTRUCTION</v>
          </cell>
          <cell r="AA4863" t="str">
            <v>Canada</v>
          </cell>
          <cell r="AB4863" t="str">
            <v>CAN1643</v>
          </cell>
          <cell r="AD4863">
            <v>292970</v>
          </cell>
          <cell r="AE4863" t="str">
            <v>Core Contract</v>
          </cell>
          <cell r="AF4863" t="str">
            <v>Engineering &amp; Construction</v>
          </cell>
        </row>
        <row r="4864">
          <cell r="T4864">
            <v>999985985</v>
          </cell>
          <cell r="U4864" t="str">
            <v>Colliers International Group Inc.</v>
          </cell>
          <cell r="V4864">
            <v>292499</v>
          </cell>
          <cell r="W4864" t="str">
            <v>Colliers International Group Inc.</v>
          </cell>
          <cell r="X4864" t="str">
            <v>Existing Principal</v>
          </cell>
          <cell r="Y4864" t="str">
            <v>Score it</v>
          </cell>
          <cell r="Z4864" t="str">
            <v>REAL ESTATE</v>
          </cell>
          <cell r="AA4864" t="str">
            <v>Canada</v>
          </cell>
          <cell r="AB4864" t="str">
            <v>CAN1644</v>
          </cell>
          <cell r="AD4864">
            <v>292499</v>
          </cell>
          <cell r="AE4864" t="str">
            <v>Specialty Contract</v>
          </cell>
          <cell r="AF4864" t="str">
            <v>Real Estate &amp; REITs</v>
          </cell>
        </row>
        <row r="4865">
          <cell r="T4865">
            <v>999989828</v>
          </cell>
          <cell r="U4865" t="str">
            <v>Deloitte LLP</v>
          </cell>
          <cell r="V4865">
            <v>292851</v>
          </cell>
          <cell r="W4865" t="str">
            <v>Deloitte LLP</v>
          </cell>
          <cell r="X4865" t="str">
            <v>Existing Principal</v>
          </cell>
          <cell r="Y4865" t="str">
            <v>Exposure Below $1M; Do Not Score</v>
          </cell>
          <cell r="Z4865" t="str">
            <v>BUSINESS SERVICES</v>
          </cell>
          <cell r="AA4865" t="str">
            <v>Canada</v>
          </cell>
          <cell r="AB4865" t="str">
            <v>CAN1645</v>
          </cell>
          <cell r="AD4865">
            <v>292851</v>
          </cell>
          <cell r="AE4865" t="str">
            <v>Core Commercial</v>
          </cell>
          <cell r="AF4865" t="str">
            <v>Business Services</v>
          </cell>
        </row>
        <row r="4866">
          <cell r="T4866">
            <v>999987715</v>
          </cell>
          <cell r="U4866" t="str">
            <v>Mainland Shoring &amp; Deep Foundations Ltd.</v>
          </cell>
          <cell r="V4866">
            <v>292644</v>
          </cell>
          <cell r="W4866" t="str">
            <v>Mainland Shoring &amp; Deep Foundations Ltd.</v>
          </cell>
          <cell r="X4866" t="str">
            <v>Existing Principal</v>
          </cell>
          <cell r="Y4866" t="str">
            <v>Score it</v>
          </cell>
          <cell r="Z4866" t="str">
            <v>CONSTRUCTION</v>
          </cell>
          <cell r="AA4866" t="str">
            <v>Canada</v>
          </cell>
          <cell r="AB4866" t="str">
            <v>CAN1646</v>
          </cell>
          <cell r="AD4866">
            <v>292644</v>
          </cell>
          <cell r="AE4866" t="str">
            <v>Core Contract</v>
          </cell>
          <cell r="AF4866" t="str">
            <v>Engineering &amp; Construction</v>
          </cell>
        </row>
        <row r="4867">
          <cell r="T4867">
            <v>999991472</v>
          </cell>
          <cell r="U4867" t="str">
            <v>AÑIL SERVICIOS, INGENIERÍA Y OBRAS, S.A.</v>
          </cell>
          <cell r="X4867" t="str">
            <v>Existing Principal</v>
          </cell>
          <cell r="Y4867" t="str">
            <v>Exposure Below $1M; Do Not Score</v>
          </cell>
          <cell r="AA4867" t="str">
            <v>Spain</v>
          </cell>
          <cell r="AE4867" t="str">
            <v>Core Contract</v>
          </cell>
          <cell r="AF4867" t="str">
            <v>Chemical Industry</v>
          </cell>
        </row>
        <row r="4868">
          <cell r="T4868">
            <v>999948725</v>
          </cell>
          <cell r="U4868" t="str">
            <v>The Goldfield Corporation</v>
          </cell>
          <cell r="V4868">
            <v>288597</v>
          </cell>
          <cell r="W4868" t="str">
            <v>The Goldfield Corporation</v>
          </cell>
          <cell r="X4868" t="str">
            <v>Existing Principal</v>
          </cell>
          <cell r="Y4868" t="str">
            <v>Exposure Below $1M; Do Not Score</v>
          </cell>
          <cell r="Z4868" t="str">
            <v>UTILITIES, ELECTRIC</v>
          </cell>
          <cell r="AA4868" t="str">
            <v>United States</v>
          </cell>
          <cell r="AB4868">
            <v>288597</v>
          </cell>
          <cell r="AD4868">
            <v>288597</v>
          </cell>
          <cell r="AE4868" t="str">
            <v>Core Contract</v>
          </cell>
          <cell r="AF4868" t="str">
            <v>Electric, Gas &amp; Water Utilities</v>
          </cell>
        </row>
        <row r="4869">
          <cell r="T4869">
            <v>999963301</v>
          </cell>
          <cell r="U4869" t="str">
            <v>Ferrovial Sucursal Colombia</v>
          </cell>
          <cell r="V4869">
            <v>289137</v>
          </cell>
          <cell r="W4869" t="str">
            <v xml:space="preserve">Ferrovial </v>
          </cell>
          <cell r="X4869" t="str">
            <v>Existing Principal</v>
          </cell>
          <cell r="Y4869" t="str">
            <v>Public – Do Not Score</v>
          </cell>
          <cell r="Z4869" t="str">
            <v>BUSINESS SERVICES</v>
          </cell>
          <cell r="AA4869" t="str">
            <v>Colombia</v>
          </cell>
          <cell r="AB4869">
            <v>289137</v>
          </cell>
          <cell r="AD4869" t="str">
            <v>99632 and 76631</v>
          </cell>
          <cell r="AE4869" t="str">
            <v>Specialty Contract</v>
          </cell>
          <cell r="AF4869" t="str">
            <v>Business Services</v>
          </cell>
        </row>
        <row r="4870">
          <cell r="T4870">
            <v>999993580</v>
          </cell>
          <cell r="U4870" t="str">
            <v>Promotora de Energía Eléctrica de Cartagena SAS</v>
          </cell>
          <cell r="V4870">
            <v>293160</v>
          </cell>
          <cell r="W4870" t="str">
            <v>Promotora de Energía Eléctrica de Cartagena SAS</v>
          </cell>
          <cell r="X4870" t="str">
            <v>Existing Principal</v>
          </cell>
          <cell r="Y4870" t="str">
            <v>Exposure Below $1M; Do Not Score</v>
          </cell>
          <cell r="Z4870" t="str">
            <v>CHEMICALS</v>
          </cell>
          <cell r="AA4870" t="str">
            <v>Colombia</v>
          </cell>
          <cell r="AB4870">
            <v>293160</v>
          </cell>
          <cell r="AD4870">
            <v>293160</v>
          </cell>
          <cell r="AE4870" t="str">
            <v>Specialty Commercial</v>
          </cell>
          <cell r="AF4870" t="str">
            <v>Chemical Industry</v>
          </cell>
        </row>
        <row r="4871">
          <cell r="T4871">
            <v>999993761</v>
          </cell>
          <cell r="U4871" t="str">
            <v>Credicorp Capital Colombia S.A</v>
          </cell>
          <cell r="V4871">
            <v>293175</v>
          </cell>
          <cell r="W4871" t="str">
            <v>Credicorp Capital Colombia S.A</v>
          </cell>
          <cell r="X4871" t="str">
            <v>Existing Principal</v>
          </cell>
          <cell r="Y4871" t="str">
            <v>Exposure Below $1M; Do Not Score</v>
          </cell>
          <cell r="Z4871" t="str">
            <v>AGRICULTURE</v>
          </cell>
          <cell r="AA4871" t="str">
            <v>Colombia</v>
          </cell>
          <cell r="AB4871">
            <v>293175</v>
          </cell>
          <cell r="AD4871">
            <v>293175</v>
          </cell>
          <cell r="AE4871" t="str">
            <v>Specialty Commercial</v>
          </cell>
          <cell r="AF4871" t="str">
            <v>Food Processing &amp; Distribution</v>
          </cell>
        </row>
        <row r="4872">
          <cell r="T4872">
            <v>999994402</v>
          </cell>
          <cell r="U4872" t="str">
            <v>Carvajal S.A</v>
          </cell>
          <cell r="V4872">
            <v>293236</v>
          </cell>
          <cell r="W4872" t="str">
            <v>Carvajal S.A</v>
          </cell>
          <cell r="X4872" t="str">
            <v>Existing Principal</v>
          </cell>
          <cell r="Y4872" t="str">
            <v>Exposure Below $1M; Do Not Score</v>
          </cell>
          <cell r="Z4872" t="str">
            <v>CHEMICALS</v>
          </cell>
          <cell r="AA4872" t="str">
            <v>Colombia</v>
          </cell>
          <cell r="AB4872">
            <v>293236</v>
          </cell>
          <cell r="AD4872">
            <v>293236</v>
          </cell>
          <cell r="AE4872" t="str">
            <v>Specialty Commercial</v>
          </cell>
          <cell r="AF4872" t="str">
            <v>Chemical Industry</v>
          </cell>
        </row>
        <row r="4873">
          <cell r="T4873">
            <v>999993628</v>
          </cell>
          <cell r="U4873" t="str">
            <v>Integral S.A</v>
          </cell>
          <cell r="V4873">
            <v>293164</v>
          </cell>
          <cell r="W4873" t="str">
            <v>Integral S.A</v>
          </cell>
          <cell r="X4873" t="str">
            <v>Existing Principal</v>
          </cell>
          <cell r="Y4873" t="str">
            <v>Exposure Below $1M; Do Not Score</v>
          </cell>
          <cell r="Z4873" t="str">
            <v>MEDICAL SERVICES</v>
          </cell>
          <cell r="AA4873" t="str">
            <v>Colombia</v>
          </cell>
          <cell r="AB4873">
            <v>293164</v>
          </cell>
          <cell r="AD4873">
            <v>293164</v>
          </cell>
          <cell r="AE4873" t="str">
            <v>Specialty Commercial</v>
          </cell>
          <cell r="AF4873" t="str">
            <v>Hospital &amp; Medical Services</v>
          </cell>
        </row>
        <row r="4874">
          <cell r="T4874">
            <v>999994667</v>
          </cell>
          <cell r="U4874" t="str">
            <v>BOEHRINGER INGELHEIM S.A</v>
          </cell>
          <cell r="V4874">
            <v>293264</v>
          </cell>
          <cell r="W4874" t="str">
            <v>BOEHRINGER INGELHEIM S.A</v>
          </cell>
          <cell r="X4874" t="str">
            <v>Existing Principal</v>
          </cell>
          <cell r="Y4874" t="str">
            <v>Exposure Below $1M; Do Not Score</v>
          </cell>
          <cell r="Z4874" t="str">
            <v>ELECTRONIC EQUIPMENT</v>
          </cell>
          <cell r="AA4874" t="str">
            <v>Colombia</v>
          </cell>
          <cell r="AB4874">
            <v>293264</v>
          </cell>
          <cell r="AD4874">
            <v>293264</v>
          </cell>
          <cell r="AE4874" t="str">
            <v>Specialty Commercial</v>
          </cell>
          <cell r="AF4874" t="str">
            <v>Electronics &amp; Semiconductor</v>
          </cell>
        </row>
        <row r="4875">
          <cell r="T4875">
            <v>999993853</v>
          </cell>
          <cell r="U4875" t="str">
            <v>Termomorichal SAS</v>
          </cell>
          <cell r="V4875">
            <v>293183</v>
          </cell>
          <cell r="W4875" t="str">
            <v>Termomorichal SAS</v>
          </cell>
          <cell r="X4875" t="str">
            <v>Existing Principal</v>
          </cell>
          <cell r="Y4875" t="str">
            <v>Exposure Below $1M; Do Not Score</v>
          </cell>
          <cell r="Z4875" t="str">
            <v>CONSTRUCTION</v>
          </cell>
          <cell r="AA4875" t="str">
            <v>Colombia</v>
          </cell>
          <cell r="AB4875">
            <v>293183</v>
          </cell>
          <cell r="AD4875">
            <v>293183</v>
          </cell>
          <cell r="AE4875" t="str">
            <v>Specialty Commercial</v>
          </cell>
          <cell r="AF4875" t="str">
            <v>Engineering &amp; Construction</v>
          </cell>
        </row>
        <row r="4876">
          <cell r="T4876">
            <v>999994854</v>
          </cell>
          <cell r="U4876" t="str">
            <v>Cerro Matoso S.A</v>
          </cell>
          <cell r="V4876">
            <v>293280</v>
          </cell>
          <cell r="W4876" t="str">
            <v>Cerro Matoso S.A</v>
          </cell>
          <cell r="X4876" t="str">
            <v>Existing Principal</v>
          </cell>
          <cell r="Y4876" t="str">
            <v>Exposure Below $1M; Do Not Score</v>
          </cell>
          <cell r="Z4876" t="str">
            <v>CONSTRUCTION</v>
          </cell>
          <cell r="AA4876" t="str">
            <v>Colombia</v>
          </cell>
          <cell r="AB4876">
            <v>293280</v>
          </cell>
          <cell r="AD4876">
            <v>293280</v>
          </cell>
          <cell r="AE4876" t="str">
            <v>Specialty Contract</v>
          </cell>
          <cell r="AF4876" t="str">
            <v>Engineering &amp; Construction</v>
          </cell>
        </row>
        <row r="4877">
          <cell r="T4877">
            <v>999995143</v>
          </cell>
          <cell r="U4877" t="str">
            <v>Compass Group Services Colombia S.A</v>
          </cell>
          <cell r="V4877">
            <v>293316</v>
          </cell>
          <cell r="W4877" t="str">
            <v xml:space="preserve">Compass Group </v>
          </cell>
          <cell r="X4877" t="str">
            <v>Existing Principal</v>
          </cell>
          <cell r="Y4877" t="str">
            <v>Public – Do Not Score</v>
          </cell>
          <cell r="Z4877" t="str">
            <v>CONSTRUCTION</v>
          </cell>
          <cell r="AA4877" t="str">
            <v>Colombia</v>
          </cell>
          <cell r="AB4877">
            <v>293316</v>
          </cell>
          <cell r="AD4877">
            <v>293316</v>
          </cell>
          <cell r="AE4877" t="str">
            <v>Specialty Commercial</v>
          </cell>
          <cell r="AF4877" t="str">
            <v>Engineering &amp; Construction</v>
          </cell>
        </row>
        <row r="4878">
          <cell r="T4878">
            <v>999995790</v>
          </cell>
          <cell r="U4878" t="str">
            <v>Idom Consulting</v>
          </cell>
          <cell r="V4878">
            <v>293369</v>
          </cell>
          <cell r="W4878" t="str">
            <v>Idom Consulting</v>
          </cell>
          <cell r="X4878" t="str">
            <v>Existing Principal</v>
          </cell>
          <cell r="Y4878" t="str">
            <v>Exposure Below $1M; Do Not Score</v>
          </cell>
          <cell r="Z4878" t="str">
            <v>FINANCE COMPANIES</v>
          </cell>
          <cell r="AA4878" t="str">
            <v>Spain</v>
          </cell>
          <cell r="AB4878">
            <v>293369</v>
          </cell>
          <cell r="AD4878">
            <v>293369</v>
          </cell>
          <cell r="AE4878" t="str">
            <v>Specialty Commercial</v>
          </cell>
          <cell r="AF4878" t="str">
            <v>Insurance &amp; Financial Services</v>
          </cell>
        </row>
        <row r="4879">
          <cell r="T4879">
            <v>999998262</v>
          </cell>
          <cell r="U4879" t="str">
            <v>Tecnitanques Ingenieros S.A.S</v>
          </cell>
          <cell r="V4879">
            <v>293567</v>
          </cell>
          <cell r="W4879" t="str">
            <v>Tecnitanques Ingenieros S.A.S</v>
          </cell>
          <cell r="X4879" t="str">
            <v>Existing Principal</v>
          </cell>
          <cell r="Y4879" t="str">
            <v>Exposure Below $1M; Do Not Score</v>
          </cell>
          <cell r="Z4879" t="str">
            <v>CONSTRUCTION</v>
          </cell>
          <cell r="AA4879" t="str">
            <v>Colombia</v>
          </cell>
          <cell r="AB4879">
            <v>293567</v>
          </cell>
          <cell r="AD4879">
            <v>293567</v>
          </cell>
          <cell r="AE4879" t="str">
            <v>Specialty Commercial</v>
          </cell>
          <cell r="AF4879" t="str">
            <v>Engineering &amp; Construction</v>
          </cell>
        </row>
        <row r="4880">
          <cell r="T4880">
            <v>999997150</v>
          </cell>
          <cell r="U4880" t="str">
            <v>Thomas Greg &amp; Sons Limited</v>
          </cell>
          <cell r="V4880">
            <v>293495</v>
          </cell>
          <cell r="W4880" t="str">
            <v>Thomas Greg &amp; Sons Limited</v>
          </cell>
          <cell r="X4880" t="str">
            <v>Existing Principal</v>
          </cell>
          <cell r="Y4880" t="str">
            <v>Exposure Below $1M; Do Not Score</v>
          </cell>
          <cell r="Z4880" t="str">
            <v>COMPUTER SOFTWARE</v>
          </cell>
          <cell r="AA4880" t="str">
            <v>Colombia</v>
          </cell>
          <cell r="AB4880">
            <v>293495</v>
          </cell>
          <cell r="AD4880">
            <v>293495</v>
          </cell>
          <cell r="AE4880" t="str">
            <v>Specialty Commercial</v>
          </cell>
          <cell r="AF4880" t="str">
            <v>Computer Hardware, Software</v>
          </cell>
        </row>
        <row r="4881">
          <cell r="T4881">
            <v>999997769</v>
          </cell>
          <cell r="U4881" t="str">
            <v>Quipux S.A.AS</v>
          </cell>
          <cell r="V4881">
            <v>293538</v>
          </cell>
          <cell r="W4881" t="str">
            <v>Quipux S.A.AS</v>
          </cell>
          <cell r="X4881" t="str">
            <v>Existing Principal</v>
          </cell>
          <cell r="Y4881" t="str">
            <v>Exposure Below $1M; Do Not Score</v>
          </cell>
          <cell r="Z4881" t="str">
            <v>COMPUTER SOFTWARE</v>
          </cell>
          <cell r="AA4881" t="str">
            <v>Colombia</v>
          </cell>
          <cell r="AB4881">
            <v>293538</v>
          </cell>
          <cell r="AD4881">
            <v>293538</v>
          </cell>
          <cell r="AE4881" t="str">
            <v>Specialty Commercial</v>
          </cell>
          <cell r="AF4881" t="str">
            <v>Computer Hardware, Software</v>
          </cell>
        </row>
        <row r="4882">
          <cell r="T4882">
            <v>999998431</v>
          </cell>
          <cell r="U4882" t="str">
            <v>Fiduciaria La Previsora S.A</v>
          </cell>
          <cell r="V4882">
            <v>293583</v>
          </cell>
          <cell r="W4882" t="str">
            <v>Fiduciaria La Previsora</v>
          </cell>
          <cell r="X4882" t="str">
            <v>Existing Principal</v>
          </cell>
          <cell r="Y4882" t="str">
            <v>Exposure Below $1M; Do Not Score</v>
          </cell>
          <cell r="Z4882" t="str">
            <v>CONSTRUCTION</v>
          </cell>
          <cell r="AA4882" t="str">
            <v>Colombia</v>
          </cell>
          <cell r="AB4882">
            <v>293583</v>
          </cell>
          <cell r="AD4882">
            <v>293583</v>
          </cell>
          <cell r="AE4882" t="str">
            <v>Specialty Commercial</v>
          </cell>
          <cell r="AF4882" t="str">
            <v>Engineering &amp; Construction</v>
          </cell>
        </row>
        <row r="4883">
          <cell r="T4883">
            <v>141869742</v>
          </cell>
          <cell r="U4883" t="str">
            <v>Danker &amp; Donohue Garage Corporation</v>
          </cell>
          <cell r="V4883">
            <v>202311</v>
          </cell>
          <cell r="W4883" t="str">
            <v>Danker &amp; Donohue Garage Corporation</v>
          </cell>
          <cell r="X4883" t="str">
            <v>Existing Principal</v>
          </cell>
          <cell r="Y4883" t="str">
            <v>Exposure Below $1M; Do Not Score</v>
          </cell>
          <cell r="Z4883" t="str">
            <v>UNASSIGNED</v>
          </cell>
          <cell r="AA4883" t="str">
            <v>United States</v>
          </cell>
          <cell r="AB4883">
            <v>202311</v>
          </cell>
          <cell r="AD4883">
            <v>202311</v>
          </cell>
          <cell r="AE4883" t="str">
            <v>Core Contract</v>
          </cell>
          <cell r="AF4883" t="str">
            <v>Unassigned</v>
          </cell>
        </row>
        <row r="4884">
          <cell r="T4884">
            <v>999997633</v>
          </cell>
          <cell r="U4884" t="str">
            <v xml:space="preserve">Wintec Building Services Inc. </v>
          </cell>
          <cell r="V4884">
            <v>293529</v>
          </cell>
          <cell r="W4884" t="str">
            <v xml:space="preserve">Wintec Building Services Inc. </v>
          </cell>
          <cell r="X4884" t="str">
            <v>Existing Principal</v>
          </cell>
          <cell r="Y4884" t="str">
            <v>Exposure Below $1M; Do Not Score</v>
          </cell>
          <cell r="Z4884" t="str">
            <v>CONSTRUCTION</v>
          </cell>
          <cell r="AA4884" t="str">
            <v>Canada</v>
          </cell>
          <cell r="AB4884" t="str">
            <v>CAN1666</v>
          </cell>
          <cell r="AD4884">
            <v>293529</v>
          </cell>
          <cell r="AE4884" t="str">
            <v>Core Contract</v>
          </cell>
          <cell r="AF4884" t="str">
            <v>Engineering &amp; Construction</v>
          </cell>
        </row>
        <row r="4885">
          <cell r="T4885">
            <v>999992943</v>
          </cell>
          <cell r="U4885" t="str">
            <v>Multi-Task Industrial Ltd.</v>
          </cell>
          <cell r="V4885">
            <v>293105</v>
          </cell>
          <cell r="W4885" t="str">
            <v>Multi-Task Industrial Ltd.</v>
          </cell>
          <cell r="X4885" t="str">
            <v>Existing Principal</v>
          </cell>
          <cell r="Y4885" t="str">
            <v>Exposure Below $1M; Do Not Score</v>
          </cell>
          <cell r="Z4885" t="str">
            <v>STEEL &amp; METAL PRODUCTS</v>
          </cell>
          <cell r="AA4885" t="str">
            <v>Canada</v>
          </cell>
          <cell r="AB4885" t="str">
            <v>CAN1667</v>
          </cell>
          <cell r="AD4885">
            <v>293105</v>
          </cell>
          <cell r="AE4885" t="str">
            <v>Core Contract</v>
          </cell>
          <cell r="AF4885" t="str">
            <v>Steel &amp; Metals Manufacturing</v>
          </cell>
        </row>
        <row r="4886">
          <cell r="T4886">
            <v>999953462</v>
          </cell>
          <cell r="U4886" t="str">
            <v>B.C.E. Earthworks Ltd.</v>
          </cell>
          <cell r="V4886">
            <v>289041</v>
          </cell>
          <cell r="W4886" t="str">
            <v>B.C.E. Earthworks Ltd.</v>
          </cell>
          <cell r="X4886" t="str">
            <v>Existing Principal</v>
          </cell>
          <cell r="Y4886" t="str">
            <v>Exposure Below $1M; Do Not Score</v>
          </cell>
          <cell r="Z4886" t="str">
            <v>CONSTRUCTION</v>
          </cell>
          <cell r="AA4886" t="str">
            <v>Canada</v>
          </cell>
          <cell r="AB4886" t="str">
            <v>CAN1668</v>
          </cell>
          <cell r="AD4886">
            <v>289041</v>
          </cell>
          <cell r="AE4886" t="str">
            <v>Core Contract</v>
          </cell>
          <cell r="AF4886" t="str">
            <v>Engineering &amp; Construction</v>
          </cell>
        </row>
        <row r="4887">
          <cell r="T4887">
            <v>756453112</v>
          </cell>
          <cell r="U4887" t="str">
            <v>Badger Infrastructure Solutions Ltd.</v>
          </cell>
          <cell r="V4887">
            <v>186575</v>
          </cell>
          <cell r="W4887" t="str">
            <v>Badger Infrastructure Solutions Ltd.</v>
          </cell>
          <cell r="X4887" t="str">
            <v>Existing Principal</v>
          </cell>
          <cell r="Y4887" t="str">
            <v>Public – Do Not Score</v>
          </cell>
          <cell r="Z4887" t="str">
            <v>CONSTRUCTION</v>
          </cell>
          <cell r="AA4887" t="str">
            <v>Canada</v>
          </cell>
          <cell r="AB4887" t="str">
            <v>CAN1086</v>
          </cell>
          <cell r="AD4887">
            <v>186575</v>
          </cell>
          <cell r="AE4887" t="str">
            <v>Core Contract</v>
          </cell>
          <cell r="AF4887" t="str">
            <v>Unassigned</v>
          </cell>
        </row>
        <row r="4888">
          <cell r="T4888">
            <v>999974389</v>
          </cell>
          <cell r="U4888" t="str">
            <v>North American Construction Group Ltd.</v>
          </cell>
          <cell r="V4888">
            <v>291405</v>
          </cell>
          <cell r="W4888" t="str">
            <v>North American Construction Group Ltd.</v>
          </cell>
          <cell r="X4888" t="str">
            <v>Existing Principal</v>
          </cell>
          <cell r="Y4888" t="str">
            <v>Public – Do Not Score</v>
          </cell>
          <cell r="Z4888" t="str">
            <v>BUSINESS SERVICES</v>
          </cell>
          <cell r="AA4888" t="str">
            <v>Canada</v>
          </cell>
          <cell r="AB4888" t="str">
            <v>CAN1669</v>
          </cell>
          <cell r="AC4888" t="str">
            <v>N12379</v>
          </cell>
          <cell r="AD4888">
            <v>291405</v>
          </cell>
          <cell r="AE4888" t="str">
            <v>Core Contract</v>
          </cell>
          <cell r="AF4888" t="str">
            <v>Business Services</v>
          </cell>
        </row>
        <row r="4889">
          <cell r="T4889">
            <v>306334612</v>
          </cell>
          <cell r="U4889" t="str">
            <v>The Lester Group, Inc.</v>
          </cell>
          <cell r="V4889">
            <v>106963</v>
          </cell>
          <cell r="W4889" t="str">
            <v>The Lester Group, Inc.</v>
          </cell>
          <cell r="X4889" t="str">
            <v>Existing Principal</v>
          </cell>
          <cell r="Y4889" t="str">
            <v>Score it</v>
          </cell>
          <cell r="Z4889" t="str">
            <v>UNASSIGNED</v>
          </cell>
          <cell r="AA4889" t="str">
            <v>United States</v>
          </cell>
          <cell r="AB4889">
            <v>106963</v>
          </cell>
          <cell r="AD4889">
            <v>106963</v>
          </cell>
          <cell r="AE4889" t="str">
            <v>Core Contract</v>
          </cell>
          <cell r="AF4889" t="str">
            <v>Unassigned</v>
          </cell>
        </row>
        <row r="4890">
          <cell r="T4890">
            <v>999917002</v>
          </cell>
          <cell r="U4890" t="str">
            <v>IB VOGT GMBH</v>
          </cell>
          <cell r="V4890">
            <v>285225</v>
          </cell>
          <cell r="W4890" t="str">
            <v>IB VOGT GMBH</v>
          </cell>
          <cell r="X4890" t="str">
            <v>Existing Principal</v>
          </cell>
          <cell r="Y4890" t="str">
            <v>Score it</v>
          </cell>
          <cell r="Z4890" t="str">
            <v>UTILITIES, ELECTRIC</v>
          </cell>
          <cell r="AA4890" t="str">
            <v>Germany</v>
          </cell>
          <cell r="AB4890" t="str">
            <v>EU1291</v>
          </cell>
          <cell r="AD4890">
            <v>285225</v>
          </cell>
          <cell r="AE4890" t="str">
            <v>Core Contract</v>
          </cell>
          <cell r="AF4890" t="str">
            <v>Engineering &amp; Construction</v>
          </cell>
        </row>
        <row r="4891">
          <cell r="T4891">
            <v>999980712</v>
          </cell>
          <cell r="U4891" t="str">
            <v>PANDION AG</v>
          </cell>
          <cell r="V4891">
            <v>292004</v>
          </cell>
          <cell r="W4891" t="str">
            <v>PANDION AG</v>
          </cell>
          <cell r="X4891" t="str">
            <v>Existing Principal</v>
          </cell>
          <cell r="Y4891" t="str">
            <v>Score it</v>
          </cell>
          <cell r="Z4891" t="str">
            <v>CONSTRUCTION</v>
          </cell>
          <cell r="AA4891" t="str">
            <v>Germany</v>
          </cell>
          <cell r="AB4891" t="str">
            <v>EU1444</v>
          </cell>
          <cell r="AD4891">
            <v>292004</v>
          </cell>
          <cell r="AE4891" t="str">
            <v>Core Contract</v>
          </cell>
          <cell r="AF4891" t="str">
            <v>Unassigned</v>
          </cell>
        </row>
        <row r="4892">
          <cell r="T4892">
            <v>324568552</v>
          </cell>
          <cell r="U4892" t="str">
            <v>GREENCELLS GmbH</v>
          </cell>
          <cell r="V4892">
            <v>211682</v>
          </cell>
          <cell r="W4892" t="str">
            <v>GREENCELLS GmbH</v>
          </cell>
          <cell r="X4892" t="str">
            <v>Existing Principal</v>
          </cell>
          <cell r="Y4892" t="str">
            <v>Score it</v>
          </cell>
          <cell r="Z4892" t="str">
            <v>UTILITIES, ELECTRIC</v>
          </cell>
          <cell r="AA4892" t="str">
            <v>Germany</v>
          </cell>
          <cell r="AB4892" t="str">
            <v>EU1247</v>
          </cell>
          <cell r="AD4892">
            <v>302958</v>
          </cell>
          <cell r="AE4892" t="str">
            <v>Specialty Contract</v>
          </cell>
          <cell r="AF4892" t="str">
            <v>Unassigned</v>
          </cell>
        </row>
        <row r="4893">
          <cell r="T4893">
            <v>999895875</v>
          </cell>
          <cell r="U4893" t="str">
            <v>KoHa Bauausführungen und Immobilien GmbH</v>
          </cell>
          <cell r="V4893">
            <v>282218</v>
          </cell>
          <cell r="W4893" t="str">
            <v>KoHa Bauausführungen und Immobilien GmbH</v>
          </cell>
          <cell r="X4893" t="str">
            <v>Existing Principal</v>
          </cell>
          <cell r="Y4893" t="str">
            <v>Score it</v>
          </cell>
          <cell r="Z4893" t="str">
            <v>CONSTRUCTION</v>
          </cell>
          <cell r="AA4893" t="str">
            <v>Germany</v>
          </cell>
          <cell r="AB4893" t="str">
            <v>EU1328</v>
          </cell>
          <cell r="AD4893">
            <v>282218</v>
          </cell>
          <cell r="AE4893" t="str">
            <v>Core Contract</v>
          </cell>
          <cell r="AF4893" t="str">
            <v>Unassigned</v>
          </cell>
        </row>
        <row r="4894">
          <cell r="T4894">
            <v>999911705</v>
          </cell>
          <cell r="U4894" t="str">
            <v>Max Bögl Stiftung &amp; Co. KG</v>
          </cell>
          <cell r="V4894">
            <v>284503</v>
          </cell>
          <cell r="W4894" t="str">
            <v>Max Bögl Stiftung &amp; Co. KG</v>
          </cell>
          <cell r="X4894" t="str">
            <v>Existing Principal</v>
          </cell>
          <cell r="Y4894" t="str">
            <v>Score it</v>
          </cell>
          <cell r="Z4894" t="str">
            <v>CONSTRUCTION</v>
          </cell>
          <cell r="AA4894" t="str">
            <v>Germany</v>
          </cell>
          <cell r="AB4894" t="str">
            <v>EU1302</v>
          </cell>
          <cell r="AD4894">
            <v>284503</v>
          </cell>
          <cell r="AE4894" t="str">
            <v>Core Contract</v>
          </cell>
          <cell r="AF4894" t="str">
            <v>Engineering &amp; Construction</v>
          </cell>
        </row>
        <row r="4895">
          <cell r="T4895">
            <v>999925341</v>
          </cell>
          <cell r="U4895" t="str">
            <v>Magna Real Estate AG</v>
          </cell>
          <cell r="V4895">
            <v>286220</v>
          </cell>
          <cell r="W4895" t="str">
            <v>Magna Real Estate AG</v>
          </cell>
          <cell r="X4895" t="str">
            <v>Existing Principal</v>
          </cell>
          <cell r="Y4895" t="str">
            <v>Exposure Below $1M; Do Not Score</v>
          </cell>
          <cell r="Z4895" t="str">
            <v>CONSTRUCTION</v>
          </cell>
          <cell r="AA4895" t="str">
            <v>Germany</v>
          </cell>
          <cell r="AB4895" t="str">
            <v>EU1366</v>
          </cell>
          <cell r="AD4895">
            <v>286220</v>
          </cell>
          <cell r="AE4895" t="str">
            <v>Core Contract</v>
          </cell>
          <cell r="AF4895" t="str">
            <v>Business Services</v>
          </cell>
        </row>
        <row r="4896">
          <cell r="T4896">
            <v>999937532</v>
          </cell>
          <cell r="U4896" t="str">
            <v>Aggregate Holdings S.A.</v>
          </cell>
          <cell r="V4896">
            <v>287510</v>
          </cell>
          <cell r="W4896" t="str">
            <v>Aggregate Holdings S.A.</v>
          </cell>
          <cell r="X4896" t="str">
            <v>Existing Principal</v>
          </cell>
          <cell r="Y4896" t="str">
            <v>Score it</v>
          </cell>
          <cell r="Z4896" t="str">
            <v>CONSTRUCTION</v>
          </cell>
          <cell r="AA4896" t="str">
            <v>Luxembourg</v>
          </cell>
          <cell r="AB4896" t="str">
            <v>EU1295</v>
          </cell>
          <cell r="AD4896">
            <v>287510</v>
          </cell>
          <cell r="AE4896" t="str">
            <v>Core Contract</v>
          </cell>
          <cell r="AF4896" t="str">
            <v>Telecom Equipment &amp; Utility Services</v>
          </cell>
        </row>
        <row r="4897">
          <cell r="T4897">
            <v>999946059</v>
          </cell>
          <cell r="U4897" t="str">
            <v>RWE Aktiengesellschaft Deutschland</v>
          </cell>
          <cell r="V4897">
            <v>288314</v>
          </cell>
          <cell r="W4897" t="str">
            <v>RWE Aktiengesellschaft - Deutschland</v>
          </cell>
          <cell r="X4897" t="str">
            <v>Existing Principal</v>
          </cell>
          <cell r="Y4897" t="str">
            <v>Score it</v>
          </cell>
          <cell r="Z4897" t="str">
            <v>UTILITIES, ELECTRIC</v>
          </cell>
          <cell r="AA4897" t="str">
            <v>Germany</v>
          </cell>
          <cell r="AB4897" t="str">
            <v>EU1286</v>
          </cell>
          <cell r="AD4897">
            <v>285934</v>
          </cell>
          <cell r="AE4897" t="str">
            <v>Core Contract</v>
          </cell>
          <cell r="AF4897" t="str">
            <v>Telecom Equipment &amp; Utility Services</v>
          </cell>
        </row>
        <row r="4898">
          <cell r="T4898">
            <v>779214632</v>
          </cell>
          <cell r="U4898" t="str">
            <v>ACS Industrial North America</v>
          </cell>
          <cell r="V4898">
            <v>193638</v>
          </cell>
          <cell r="W4898" t="str">
            <v>ACS Industrial North America</v>
          </cell>
          <cell r="X4898" t="str">
            <v>Existing Principal</v>
          </cell>
          <cell r="Y4898" t="str">
            <v>Exposure Below $1M; Do Not Score</v>
          </cell>
          <cell r="Z4898" t="str">
            <v>UNASSIGNED</v>
          </cell>
          <cell r="AA4898" t="str">
            <v>United States</v>
          </cell>
          <cell r="AB4898">
            <v>193638</v>
          </cell>
          <cell r="AD4898">
            <v>193638</v>
          </cell>
          <cell r="AE4898" t="str">
            <v>Core Contract</v>
          </cell>
          <cell r="AF4898" t="str">
            <v>Unassigned</v>
          </cell>
        </row>
        <row r="4899">
          <cell r="T4899">
            <v>149238532</v>
          </cell>
          <cell r="U4899" t="str">
            <v>Trinidad Offshore Fabricators Unlimited</v>
          </cell>
          <cell r="V4899">
            <v>194194</v>
          </cell>
          <cell r="W4899" t="str">
            <v>Morrison Energy Group, LLC</v>
          </cell>
          <cell r="X4899" t="str">
            <v>Existing Principal</v>
          </cell>
          <cell r="Y4899" t="str">
            <v>Exposure Below $1M; Do Not Score</v>
          </cell>
          <cell r="Z4899" t="str">
            <v>UNASSIGNED</v>
          </cell>
          <cell r="AA4899" t="str">
            <v>United States</v>
          </cell>
          <cell r="AB4899">
            <v>194194</v>
          </cell>
          <cell r="AD4899">
            <v>194194</v>
          </cell>
          <cell r="AE4899" t="str">
            <v>Core Contract</v>
          </cell>
          <cell r="AF4899" t="str">
            <v>Unassigned</v>
          </cell>
        </row>
        <row r="4900">
          <cell r="T4900">
            <v>502057042</v>
          </cell>
          <cell r="U4900" t="str">
            <v>Pedcor Capital, LLC</v>
          </cell>
          <cell r="V4900">
            <v>168633</v>
          </cell>
          <cell r="W4900" t="str">
            <v>Pedcor Companies</v>
          </cell>
          <cell r="X4900" t="str">
            <v>Existing Principal</v>
          </cell>
          <cell r="Y4900" t="str">
            <v>Exposure Below $1M; Do Not Score</v>
          </cell>
          <cell r="Z4900" t="str">
            <v>UNASSIGNED</v>
          </cell>
          <cell r="AA4900" t="str">
            <v>United States</v>
          </cell>
          <cell r="AB4900">
            <v>168633</v>
          </cell>
          <cell r="AD4900">
            <v>168633</v>
          </cell>
          <cell r="AE4900" t="str">
            <v>Core Contract</v>
          </cell>
          <cell r="AF4900" t="str">
            <v>Unassigned</v>
          </cell>
        </row>
        <row r="4901">
          <cell r="T4901">
            <v>502057442</v>
          </cell>
          <cell r="U4901" t="str">
            <v>Pedcor Investments, A Limited Liability Company</v>
          </cell>
          <cell r="V4901">
            <v>168633</v>
          </cell>
          <cell r="W4901" t="str">
            <v>Pedcor Companies</v>
          </cell>
          <cell r="X4901" t="str">
            <v>Existing Principal</v>
          </cell>
          <cell r="Y4901" t="str">
            <v>Exposure Below $1M; Do Not Score</v>
          </cell>
          <cell r="Z4901" t="str">
            <v>UNASSIGNED</v>
          </cell>
          <cell r="AA4901" t="str">
            <v>United States</v>
          </cell>
          <cell r="AB4901">
            <v>168633</v>
          </cell>
          <cell r="AD4901">
            <v>168633</v>
          </cell>
          <cell r="AE4901" t="str">
            <v>Core Contract</v>
          </cell>
          <cell r="AF4901" t="str">
            <v>Unassigned</v>
          </cell>
        </row>
        <row r="4902">
          <cell r="T4902">
            <v>36414612</v>
          </cell>
          <cell r="U4902" t="str">
            <v>NPL Construction Co</v>
          </cell>
          <cell r="V4902">
            <v>100346</v>
          </cell>
          <cell r="W4902" t="str">
            <v>Centuri Construction Group</v>
          </cell>
          <cell r="X4902" t="str">
            <v>Existing Principal</v>
          </cell>
          <cell r="Y4902" t="str">
            <v>Exposure Below $1M; Do Not Score</v>
          </cell>
          <cell r="Z4902" t="str">
            <v>CONSTRUCTION</v>
          </cell>
          <cell r="AA4902" t="str">
            <v>United States</v>
          </cell>
          <cell r="AB4902">
            <v>100346</v>
          </cell>
          <cell r="AD4902">
            <v>100346</v>
          </cell>
          <cell r="AE4902" t="str">
            <v>Core Contract</v>
          </cell>
          <cell r="AF4902" t="str">
            <v>Engineering &amp; Construction</v>
          </cell>
        </row>
        <row r="4903">
          <cell r="T4903">
            <v>866318212</v>
          </cell>
          <cell r="U4903" t="str">
            <v>Prestressed Systems Incorporated</v>
          </cell>
          <cell r="V4903">
            <v>180989</v>
          </cell>
          <cell r="W4903" t="str">
            <v>1690054 Ontario Inc.</v>
          </cell>
          <cell r="X4903" t="str">
            <v>Existing Principal</v>
          </cell>
          <cell r="Y4903" t="str">
            <v>Exposure Below $1M; Do Not Score</v>
          </cell>
          <cell r="Z4903" t="str">
            <v>UNASSIGNED</v>
          </cell>
          <cell r="AA4903" t="str">
            <v>Canada</v>
          </cell>
          <cell r="AB4903">
            <v>180989</v>
          </cell>
          <cell r="AD4903">
            <v>180989</v>
          </cell>
          <cell r="AE4903" t="str">
            <v>Core Contract</v>
          </cell>
          <cell r="AF4903" t="str">
            <v>Unassigned</v>
          </cell>
        </row>
        <row r="4904">
          <cell r="T4904">
            <v>1686742</v>
          </cell>
          <cell r="U4904" t="str">
            <v>54Test</v>
          </cell>
          <cell r="V4904">
            <v>198328</v>
          </cell>
          <cell r="W4904" t="str">
            <v>54Test</v>
          </cell>
          <cell r="X4904" t="str">
            <v>Existing Principal</v>
          </cell>
          <cell r="Y4904" t="str">
            <v>Exposure Below $1M; Do Not Score</v>
          </cell>
          <cell r="Z4904" t="str">
            <v>UNASSIGNED</v>
          </cell>
          <cell r="AA4904" t="str">
            <v>United States</v>
          </cell>
          <cell r="AB4904">
            <v>198328</v>
          </cell>
          <cell r="AD4904">
            <v>198328</v>
          </cell>
          <cell r="AE4904" t="str">
            <v>Core Contract</v>
          </cell>
          <cell r="AF4904" t="str">
            <v>Unassigned</v>
          </cell>
        </row>
        <row r="4905">
          <cell r="T4905">
            <v>585019121</v>
          </cell>
          <cell r="U4905" t="str">
            <v>Paul Y. Construction Co., Ltd.</v>
          </cell>
          <cell r="V4905">
            <v>32591</v>
          </cell>
          <cell r="W4905" t="str">
            <v>Paul Y. Engineering Group Limited</v>
          </cell>
          <cell r="X4905" t="str">
            <v>Existing Principal</v>
          </cell>
          <cell r="Y4905" t="str">
            <v>Exposure Below $1M; Do Not Score</v>
          </cell>
          <cell r="Z4905" t="str">
            <v>UNASSIGNED</v>
          </cell>
          <cell r="AA4905" t="str">
            <v>Hong Kong</v>
          </cell>
          <cell r="AB4905" t="str">
            <v>APAC1108</v>
          </cell>
          <cell r="AD4905">
            <v>32591</v>
          </cell>
          <cell r="AE4905" t="str">
            <v>Specialty Commercial</v>
          </cell>
          <cell r="AF4905" t="str">
            <v>Unassigned</v>
          </cell>
        </row>
        <row r="4906">
          <cell r="T4906">
            <v>999993197</v>
          </cell>
          <cell r="U4906" t="str">
            <v>Paul Y. Engineering Group Limited</v>
          </cell>
          <cell r="V4906">
            <v>32591</v>
          </cell>
          <cell r="W4906" t="str">
            <v>Paul Y. Engineering Group Limited</v>
          </cell>
          <cell r="X4906" t="str">
            <v>Existing Principal</v>
          </cell>
          <cell r="Y4906" t="str">
            <v>Exposure Below $1M; Do Not Score</v>
          </cell>
          <cell r="Z4906" t="str">
            <v>UNASSIGNED</v>
          </cell>
          <cell r="AA4906" t="str">
            <v>Hong Kong</v>
          </cell>
          <cell r="AB4906" t="str">
            <v>APAC1109</v>
          </cell>
          <cell r="AD4906">
            <v>32591</v>
          </cell>
          <cell r="AE4906" t="str">
            <v>Specialty Commercial</v>
          </cell>
          <cell r="AF4906" t="str">
            <v>Unassigned</v>
          </cell>
        </row>
        <row r="4907">
          <cell r="T4907">
            <v>999995037</v>
          </cell>
          <cell r="U4907" t="str">
            <v>Korea Shipbuilding &amp; Offshore Engineering Co., Ltd. ("KSOE"; known as Hyundai Heavy Industries Co., Ltd before 1 June 2019)</v>
          </cell>
          <cell r="V4907">
            <v>293304</v>
          </cell>
          <cell r="W4907" t="str">
            <v>Korea Shipbuilding &amp; Offshore Engineering Co., Ltd. ("KSOE"; known as Hyundai Heavy Industries Co., Ltd before 1 June 2019)</v>
          </cell>
          <cell r="X4907" t="str">
            <v>Existing Principal</v>
          </cell>
          <cell r="Y4907" t="str">
            <v>Exposure Below $1M; Do Not Score</v>
          </cell>
          <cell r="Z4907" t="str">
            <v>ELECTRONIC EQUIPMENT</v>
          </cell>
          <cell r="AA4907" t="str">
            <v>South Korea</v>
          </cell>
          <cell r="AB4907" t="str">
            <v>APAC1110</v>
          </cell>
          <cell r="AD4907">
            <v>293304</v>
          </cell>
          <cell r="AE4907" t="str">
            <v>Specialty Contract</v>
          </cell>
          <cell r="AF4907" t="str">
            <v>Electronics &amp; Semiconductor</v>
          </cell>
        </row>
        <row r="4908">
          <cell r="T4908">
            <v>999997621</v>
          </cell>
          <cell r="U4908" t="str">
            <v>Texon L.P.</v>
          </cell>
          <cell r="V4908">
            <v>293527</v>
          </cell>
          <cell r="W4908" t="str">
            <v>Texon L.P.</v>
          </cell>
          <cell r="X4908" t="str">
            <v>Existing Principal</v>
          </cell>
          <cell r="Y4908" t="str">
            <v>Exposure Below $1M; Do Not Score</v>
          </cell>
          <cell r="Z4908" t="str">
            <v>CHEMICALS</v>
          </cell>
          <cell r="AA4908" t="str">
            <v>United States</v>
          </cell>
          <cell r="AB4908">
            <v>293527</v>
          </cell>
          <cell r="AD4908">
            <v>293527</v>
          </cell>
          <cell r="AE4908" t="str">
            <v>Core Commercial</v>
          </cell>
          <cell r="AF4908" t="str">
            <v>Chemical Industry</v>
          </cell>
        </row>
        <row r="4909">
          <cell r="T4909">
            <v>235294621</v>
          </cell>
          <cell r="U4909" t="str">
            <v>Babcock &amp; Wilcox Company</v>
          </cell>
          <cell r="V4909">
            <v>84846</v>
          </cell>
          <cell r="W4909" t="str">
            <v>McDermott International, Inc</v>
          </cell>
          <cell r="X4909" t="str">
            <v>Existing Principal</v>
          </cell>
          <cell r="Y4909" t="str">
            <v>Exposure Below $1M; Do Not Score</v>
          </cell>
          <cell r="Z4909" t="str">
            <v>BUSINESS SERVICES</v>
          </cell>
          <cell r="AA4909" t="str">
            <v>United States</v>
          </cell>
          <cell r="AB4909">
            <v>84846</v>
          </cell>
          <cell r="AC4909" t="str">
            <v>N26147</v>
          </cell>
          <cell r="AD4909">
            <v>84846</v>
          </cell>
          <cell r="AE4909" t="str">
            <v>Core Contract</v>
          </cell>
          <cell r="AF4909" t="str">
            <v>Unassigned</v>
          </cell>
        </row>
        <row r="4910">
          <cell r="T4910">
            <v>231066791</v>
          </cell>
          <cell r="U4910" t="str">
            <v>INTEGRATED ELECTRICAL SERVICES, INC.</v>
          </cell>
          <cell r="V4910">
            <v>99945</v>
          </cell>
          <cell r="W4910" t="str">
            <v>INTEGRATED ELECTRICAL SERVICES, INC.</v>
          </cell>
          <cell r="X4910" t="str">
            <v>Existing Principal</v>
          </cell>
          <cell r="Y4910" t="str">
            <v>Exposure Below $1M; Do Not Score</v>
          </cell>
          <cell r="Z4910" t="str">
            <v>CONSTRUCTION</v>
          </cell>
          <cell r="AA4910" t="str">
            <v>United States</v>
          </cell>
          <cell r="AB4910">
            <v>99945</v>
          </cell>
          <cell r="AD4910">
            <v>99945</v>
          </cell>
          <cell r="AE4910" t="str">
            <v>Core Contract</v>
          </cell>
          <cell r="AF4910" t="str">
            <v>Unassigned</v>
          </cell>
        </row>
        <row r="4911">
          <cell r="T4911">
            <v>999879394</v>
          </cell>
          <cell r="U4911" t="str">
            <v>DRS Acquisition LLC</v>
          </cell>
          <cell r="V4911">
            <v>260588</v>
          </cell>
          <cell r="W4911" t="str">
            <v>DRS Acquisition LLC</v>
          </cell>
          <cell r="X4911" t="str">
            <v>Existing Principal</v>
          </cell>
          <cell r="Y4911" t="str">
            <v>Exposure Below $1M; Do Not Score</v>
          </cell>
          <cell r="Z4911" t="str">
            <v>BUSINESS SERVICES</v>
          </cell>
          <cell r="AA4911" t="str">
            <v>United States</v>
          </cell>
          <cell r="AB4911">
            <v>260588</v>
          </cell>
          <cell r="AD4911">
            <v>260588</v>
          </cell>
          <cell r="AE4911" t="str">
            <v>Core Commercial</v>
          </cell>
          <cell r="AF4911" t="str">
            <v>Unassigned</v>
          </cell>
        </row>
        <row r="4912">
          <cell r="T4912">
            <v>999906714</v>
          </cell>
          <cell r="U4912" t="str">
            <v>QC Supply, LLC</v>
          </cell>
          <cell r="V4912">
            <v>283645</v>
          </cell>
          <cell r="W4912" t="str">
            <v>QC Supply Holding Company LLC</v>
          </cell>
          <cell r="X4912" t="str">
            <v>Existing Principal</v>
          </cell>
          <cell r="Y4912" t="str">
            <v>Exposure Below $1M; Do Not Score</v>
          </cell>
          <cell r="Z4912" t="str">
            <v>MACHINERY &amp; EQUIPMENT</v>
          </cell>
          <cell r="AA4912" t="str">
            <v>United States</v>
          </cell>
          <cell r="AB4912">
            <v>283645</v>
          </cell>
          <cell r="AD4912">
            <v>283645</v>
          </cell>
          <cell r="AE4912" t="str">
            <v>Core Commercial</v>
          </cell>
          <cell r="AF4912" t="str">
            <v>Machinery &amp; Industrial</v>
          </cell>
        </row>
        <row r="4913">
          <cell r="T4913">
            <v>999933210</v>
          </cell>
          <cell r="U4913" t="str">
            <v>Logistic Dynamics, LLC</v>
          </cell>
          <cell r="V4913">
            <v>287027</v>
          </cell>
          <cell r="W4913" t="str">
            <v>Logistic Dynamics, LLC</v>
          </cell>
          <cell r="X4913" t="str">
            <v>Existing Principal</v>
          </cell>
          <cell r="Y4913" t="str">
            <v>Exposure Below $1M; Do Not Score</v>
          </cell>
          <cell r="Z4913" t="str">
            <v>TRANSPORTATION</v>
          </cell>
          <cell r="AA4913" t="str">
            <v>United States</v>
          </cell>
          <cell r="AB4913">
            <v>287027</v>
          </cell>
          <cell r="AD4913">
            <v>287027</v>
          </cell>
          <cell r="AE4913" t="str">
            <v>Core Commercial</v>
          </cell>
          <cell r="AF4913" t="str">
            <v>Rail, Trucking &amp; Transport Services</v>
          </cell>
        </row>
        <row r="4914">
          <cell r="T4914">
            <v>999967968</v>
          </cell>
          <cell r="U4914" t="str">
            <v>HC &amp; ASOCIADOS S.R.L.</v>
          </cell>
          <cell r="V4914">
            <v>290805</v>
          </cell>
          <cell r="W4914" t="str">
            <v>HC &amp; ASOCIADOS S.R.L.</v>
          </cell>
          <cell r="X4914" t="str">
            <v>Existing Principal</v>
          </cell>
          <cell r="Y4914" t="str">
            <v>Score it</v>
          </cell>
          <cell r="Z4914" t="str">
            <v>ELECTRICAL EQUIPMENT</v>
          </cell>
          <cell r="AA4914" t="str">
            <v>Peru</v>
          </cell>
          <cell r="AB4914">
            <v>290805</v>
          </cell>
          <cell r="AD4914">
            <v>290805</v>
          </cell>
          <cell r="AE4914" t="str">
            <v>Core Contract</v>
          </cell>
          <cell r="AF4914" t="str">
            <v>Electrical Equipment</v>
          </cell>
        </row>
        <row r="4915">
          <cell r="T4915">
            <v>999982282</v>
          </cell>
          <cell r="U4915" t="str">
            <v>Lanvas Perú S.A.C.</v>
          </cell>
          <cell r="V4915">
            <v>292134</v>
          </cell>
          <cell r="W4915" t="str">
            <v>Lanvas Perú S.A.C.</v>
          </cell>
          <cell r="X4915" t="str">
            <v>Existing Principal</v>
          </cell>
          <cell r="Y4915" t="str">
            <v>Exposure Below $1M; Do Not Score</v>
          </cell>
          <cell r="Z4915" t="str">
            <v>CONSTRUCTION</v>
          </cell>
          <cell r="AA4915" t="str">
            <v>Peru</v>
          </cell>
          <cell r="AB4915">
            <v>292134</v>
          </cell>
          <cell r="AD4915">
            <v>292134</v>
          </cell>
          <cell r="AE4915" t="str">
            <v>Core Contract</v>
          </cell>
          <cell r="AF4915" t="str">
            <v>Engineering &amp; Construction</v>
          </cell>
        </row>
        <row r="4916">
          <cell r="T4916">
            <v>999995771</v>
          </cell>
          <cell r="U4916" t="str">
            <v>STRACON S.A.</v>
          </cell>
          <cell r="V4916">
            <v>293365</v>
          </cell>
          <cell r="W4916" t="str">
            <v>STRACON S.A.</v>
          </cell>
          <cell r="X4916" t="str">
            <v>Existing Principal</v>
          </cell>
          <cell r="Y4916" t="str">
            <v>Exposure Below $1M; Do Not Score</v>
          </cell>
          <cell r="Z4916" t="str">
            <v>CONSTRUCTION</v>
          </cell>
          <cell r="AA4916" t="str">
            <v>Peru</v>
          </cell>
          <cell r="AB4916">
            <v>293365</v>
          </cell>
          <cell r="AD4916">
            <v>293365</v>
          </cell>
          <cell r="AE4916" t="str">
            <v>Specialty Contract</v>
          </cell>
          <cell r="AF4916" t="str">
            <v>Engineering &amp; Construction</v>
          </cell>
        </row>
        <row r="4917">
          <cell r="T4917">
            <v>109289032</v>
          </cell>
          <cell r="U4917" t="str">
            <v>Rydon Group Ltd</v>
          </cell>
          <cell r="V4917">
            <v>196905</v>
          </cell>
          <cell r="W4917" t="str">
            <v>Rydon Group Ltd</v>
          </cell>
          <cell r="X4917" t="str">
            <v>Existing Principal</v>
          </cell>
          <cell r="Y4917" t="str">
            <v>Score it</v>
          </cell>
          <cell r="Z4917" t="str">
            <v>CONSTRUCTION</v>
          </cell>
          <cell r="AA4917" t="str">
            <v>United Kingdom</v>
          </cell>
          <cell r="AB4917" t="str">
            <v>EU1272</v>
          </cell>
          <cell r="AD4917">
            <v>196905</v>
          </cell>
          <cell r="AE4917" t="str">
            <v>Core Contract</v>
          </cell>
          <cell r="AF4917" t="str">
            <v>Unassigned</v>
          </cell>
        </row>
        <row r="4918">
          <cell r="T4918">
            <v>999917647</v>
          </cell>
          <cell r="U4918" t="str">
            <v>The DE Group (UK) Limited</v>
          </cell>
          <cell r="V4918">
            <v>285286</v>
          </cell>
          <cell r="W4918" t="str">
            <v>The DE Group (UK) Limited</v>
          </cell>
          <cell r="X4918" t="str">
            <v>Existing Principal</v>
          </cell>
          <cell r="Y4918" t="str">
            <v>Score it</v>
          </cell>
          <cell r="Z4918" t="str">
            <v>CONSTRUCTION</v>
          </cell>
          <cell r="AA4918" t="str">
            <v>United Kingdom</v>
          </cell>
          <cell r="AB4918" t="str">
            <v>EU1408</v>
          </cell>
          <cell r="AD4918">
            <v>285286</v>
          </cell>
          <cell r="AE4918" t="str">
            <v>Specialty Contract</v>
          </cell>
          <cell r="AF4918" t="str">
            <v>Unassigned</v>
          </cell>
        </row>
        <row r="4919">
          <cell r="T4919">
            <v>999988310</v>
          </cell>
          <cell r="U4919" t="str">
            <v>Enlight Renewable Energy Ltd</v>
          </cell>
          <cell r="V4919">
            <v>292697</v>
          </cell>
          <cell r="W4919" t="str">
            <v>Enlight Renewable Energy Ltd</v>
          </cell>
          <cell r="X4919" t="str">
            <v>Existing Principal</v>
          </cell>
          <cell r="Y4919" t="str">
            <v>Public – Do Not Score</v>
          </cell>
          <cell r="Z4919" t="str">
            <v>CONSTRUCTION</v>
          </cell>
          <cell r="AA4919" t="str">
            <v>Israel</v>
          </cell>
          <cell r="AB4919" t="str">
            <v>EU1445</v>
          </cell>
          <cell r="AC4919" t="str">
            <v>W52488</v>
          </cell>
          <cell r="AD4919">
            <v>292697</v>
          </cell>
          <cell r="AE4919" t="str">
            <v>Specialty Contract</v>
          </cell>
          <cell r="AF4919" t="str">
            <v>Engineering &amp; Construction</v>
          </cell>
        </row>
        <row r="4920">
          <cell r="T4920">
            <v>999992527</v>
          </cell>
          <cell r="U4920" t="str">
            <v>SOCAR Turkey Enerji A.S.</v>
          </cell>
          <cell r="V4920">
            <v>293071</v>
          </cell>
          <cell r="W4920" t="str">
            <v>SOCAR Turkey Enerji A.S.</v>
          </cell>
          <cell r="X4920" t="str">
            <v>Existing Principal</v>
          </cell>
          <cell r="Y4920" t="str">
            <v>Exposure Below $1M; Do Not Score</v>
          </cell>
          <cell r="Z4920" t="str">
            <v>CONSTRUCTION</v>
          </cell>
          <cell r="AA4920" t="str">
            <v>Turkey</v>
          </cell>
          <cell r="AB4920" t="str">
            <v>EU1446</v>
          </cell>
          <cell r="AD4920">
            <v>293071</v>
          </cell>
          <cell r="AE4920" t="str">
            <v>Specialty Contract</v>
          </cell>
          <cell r="AF4920" t="str">
            <v>Engineering &amp; Construction</v>
          </cell>
        </row>
        <row r="4921">
          <cell r="T4921">
            <v>999996601</v>
          </cell>
          <cell r="U4921" t="str">
            <v xml:space="preserve">Rakuten Symphony Singapore Pte Ltd. </v>
          </cell>
          <cell r="V4921">
            <v>293441</v>
          </cell>
          <cell r="W4921" t="str">
            <v>Rakuten Inc.</v>
          </cell>
          <cell r="X4921" t="str">
            <v>Existing Principal</v>
          </cell>
          <cell r="Y4921" t="str">
            <v>Public – Do Not Score</v>
          </cell>
          <cell r="Z4921" t="str">
            <v>CONSTRUCTION</v>
          </cell>
          <cell r="AA4921" t="str">
            <v>Japan</v>
          </cell>
          <cell r="AB4921" t="str">
            <v>EU1447</v>
          </cell>
          <cell r="AD4921">
            <v>293441</v>
          </cell>
          <cell r="AE4921" t="str">
            <v>Specialty Commercial</v>
          </cell>
          <cell r="AF4921" t="str">
            <v>Engineering &amp; Construction</v>
          </cell>
        </row>
        <row r="4922">
          <cell r="T4922">
            <v>999995839</v>
          </cell>
          <cell r="U4922" t="str">
            <v>Bally's Corporation</v>
          </cell>
          <cell r="V4922">
            <v>293371</v>
          </cell>
          <cell r="W4922" t="str">
            <v>Bally's corporation</v>
          </cell>
          <cell r="X4922" t="str">
            <v>Existing Principal</v>
          </cell>
          <cell r="Y4922" t="str">
            <v>Public – Do Not Score</v>
          </cell>
          <cell r="Z4922" t="str">
            <v>ENTERTAINMENT &amp; LEISURE</v>
          </cell>
          <cell r="AA4922" t="str">
            <v>United States</v>
          </cell>
          <cell r="AB4922">
            <v>293371</v>
          </cell>
          <cell r="AC4922" t="str">
            <v>B02602</v>
          </cell>
          <cell r="AD4922">
            <v>293371</v>
          </cell>
          <cell r="AE4922" t="str">
            <v>Core Commercial</v>
          </cell>
          <cell r="AF4922" t="str">
            <v>Hospitality &amp; Gaming</v>
          </cell>
        </row>
        <row r="4923">
          <cell r="T4923">
            <v>785354121</v>
          </cell>
          <cell r="U4923" t="str">
            <v>Primoris Services Corporation</v>
          </cell>
          <cell r="V4923">
            <v>47210</v>
          </cell>
          <cell r="W4923" t="str">
            <v>Primoris Services Corporation</v>
          </cell>
          <cell r="X4923" t="str">
            <v>Existing Principal</v>
          </cell>
          <cell r="Y4923" t="str">
            <v>Public – Do Not Score</v>
          </cell>
          <cell r="Z4923" t="str">
            <v>CONSTRUCTION</v>
          </cell>
          <cell r="AA4923" t="str">
            <v>United States</v>
          </cell>
          <cell r="AB4923">
            <v>47210</v>
          </cell>
          <cell r="AC4923" t="str">
            <v>N18184</v>
          </cell>
          <cell r="AD4923">
            <v>47210</v>
          </cell>
          <cell r="AE4923" t="str">
            <v>Core Contract</v>
          </cell>
          <cell r="AF4923" t="str">
            <v>Engineering &amp; Construction</v>
          </cell>
        </row>
        <row r="4924">
          <cell r="T4924">
            <v>411715242</v>
          </cell>
          <cell r="U4924" t="str">
            <v>HC2</v>
          </cell>
          <cell r="V4924">
            <v>99466</v>
          </cell>
          <cell r="W4924" t="str">
            <v>DBM Global Inc.</v>
          </cell>
          <cell r="X4924" t="str">
            <v>Existing Principal</v>
          </cell>
          <cell r="Y4924" t="str">
            <v>Score it</v>
          </cell>
          <cell r="Z4924" t="str">
            <v>CONSTRUCTION MATERIALS</v>
          </cell>
          <cell r="AA4924" t="str">
            <v>United States</v>
          </cell>
          <cell r="AB4924">
            <v>99466</v>
          </cell>
          <cell r="AD4924">
            <v>99466</v>
          </cell>
          <cell r="AE4924" t="str">
            <v>Core Contract</v>
          </cell>
          <cell r="AF4924" t="str">
            <v>Unassigned</v>
          </cell>
        </row>
        <row r="4925">
          <cell r="T4925">
            <v>441675442</v>
          </cell>
          <cell r="U4925" t="str">
            <v>Valiant Intergrated services LLC</v>
          </cell>
          <cell r="V4925">
            <v>197707</v>
          </cell>
          <cell r="W4925" t="str">
            <v>Valiant Integrated Services</v>
          </cell>
          <cell r="X4925" t="str">
            <v>Existing Principal</v>
          </cell>
          <cell r="Y4925" t="str">
            <v>Exposure Below $1M; Do Not Score</v>
          </cell>
          <cell r="Z4925" t="str">
            <v>Specialty Commercial - (Corporate) or (Individual, Estate, Probate)</v>
          </cell>
          <cell r="AA4925" t="str">
            <v>United States</v>
          </cell>
          <cell r="AB4925">
            <v>197707</v>
          </cell>
          <cell r="AD4925">
            <v>197707</v>
          </cell>
          <cell r="AE4925" t="str">
            <v>Core Contract</v>
          </cell>
          <cell r="AF4925" t="str">
            <v>Unassigned</v>
          </cell>
        </row>
        <row r="4926">
          <cell r="T4926">
            <v>999961702</v>
          </cell>
          <cell r="U4926" t="str">
            <v>SURESTE SEGURIDAD</v>
          </cell>
          <cell r="V4926">
            <v>290084</v>
          </cell>
          <cell r="W4926" t="str">
            <v>SURESTE SEGURIDAD, S.L.U.</v>
          </cell>
          <cell r="X4926" t="str">
            <v>Existing Principal</v>
          </cell>
          <cell r="Y4926" t="str">
            <v>Exposure Below $1M; Do Not Score</v>
          </cell>
          <cell r="Z4926" t="str">
            <v>BUSINESS SERVICES</v>
          </cell>
          <cell r="AA4926" t="str">
            <v>Spain</v>
          </cell>
          <cell r="AB4926" t="str">
            <v>AIS1096</v>
          </cell>
          <cell r="AD4926">
            <v>304002</v>
          </cell>
          <cell r="AE4926" t="str">
            <v>Core Contract</v>
          </cell>
          <cell r="AF4926" t="str">
            <v>Engineering &amp; Construction</v>
          </cell>
        </row>
        <row r="4927">
          <cell r="T4927">
            <v>999886292</v>
          </cell>
          <cell r="U4927" t="str">
            <v>COTEMAR, S.A. DE C.V.</v>
          </cell>
          <cell r="V4927">
            <v>261196</v>
          </cell>
          <cell r="W4927" t="str">
            <v>COTEMAR, S.A. DE C.V.</v>
          </cell>
          <cell r="X4927" t="str">
            <v>Existing Principal</v>
          </cell>
          <cell r="Y4927" t="str">
            <v>Exposure Below $1M; Do Not Score</v>
          </cell>
          <cell r="Z4927" t="str">
            <v>UNASSIGNED</v>
          </cell>
          <cell r="AA4927" t="str">
            <v>Mexico</v>
          </cell>
          <cell r="AB4927" t="str">
            <v>MEX1321</v>
          </cell>
          <cell r="AD4927">
            <v>261196</v>
          </cell>
          <cell r="AE4927" t="str">
            <v>Core Contract</v>
          </cell>
          <cell r="AF4927" t="str">
            <v>Unassigned</v>
          </cell>
        </row>
        <row r="4928">
          <cell r="T4928">
            <v>999982793</v>
          </cell>
          <cell r="U4928" t="str">
            <v>ICA Tenedora, S.A. de C.V.</v>
          </cell>
          <cell r="V4928">
            <v>292175</v>
          </cell>
          <cell r="W4928" t="str">
            <v>ICA Tenedora, S.A. de C.V.</v>
          </cell>
          <cell r="X4928" t="str">
            <v>Existing Principal</v>
          </cell>
          <cell r="Y4928" t="str">
            <v>Exposure Below $1M; Do Not Score</v>
          </cell>
          <cell r="Z4928" t="str">
            <v>CONSTRUCTION</v>
          </cell>
          <cell r="AA4928" t="str">
            <v>Mexico</v>
          </cell>
          <cell r="AB4928">
            <v>292329</v>
          </cell>
          <cell r="AD4928">
            <v>292329</v>
          </cell>
          <cell r="AE4928" t="str">
            <v>Specialty Contract</v>
          </cell>
          <cell r="AF4928" t="str">
            <v>Insurance &amp; Financial Services</v>
          </cell>
        </row>
        <row r="4929">
          <cell r="T4929">
            <v>999993380</v>
          </cell>
          <cell r="U4929" t="str">
            <v>Techint, S.A. de C.V.</v>
          </cell>
          <cell r="V4929">
            <v>293140</v>
          </cell>
          <cell r="W4929" t="str">
            <v>Techint, S.A. de C.V.</v>
          </cell>
          <cell r="X4929" t="str">
            <v>Existing Principal</v>
          </cell>
          <cell r="Y4929" t="str">
            <v>Score it</v>
          </cell>
          <cell r="Z4929" t="str">
            <v>ELECTRICAL EQUIPMENT</v>
          </cell>
          <cell r="AA4929" t="str">
            <v>Mexico</v>
          </cell>
          <cell r="AB4929" t="str">
            <v>MEX1322</v>
          </cell>
          <cell r="AD4929">
            <v>293140</v>
          </cell>
          <cell r="AE4929" t="str">
            <v>Specialty Contract</v>
          </cell>
          <cell r="AF4929" t="str">
            <v>Electrical Equipment</v>
          </cell>
        </row>
        <row r="4930">
          <cell r="T4930">
            <v>999991515</v>
          </cell>
          <cell r="U4930" t="str">
            <v>Prodiel</v>
          </cell>
          <cell r="V4930">
            <v>292972</v>
          </cell>
          <cell r="W4930" t="str">
            <v>Prodiel</v>
          </cell>
          <cell r="X4930" t="str">
            <v>Existing Principal</v>
          </cell>
          <cell r="Y4930" t="str">
            <v>Exposure Below $1M; Do Not Score</v>
          </cell>
          <cell r="Z4930" t="str">
            <v>TRANSPORTATION</v>
          </cell>
          <cell r="AA4930" t="str">
            <v>Spain</v>
          </cell>
          <cell r="AB4930">
            <v>292972</v>
          </cell>
          <cell r="AD4930">
            <v>292972</v>
          </cell>
          <cell r="AE4930" t="str">
            <v>Specialty Contract</v>
          </cell>
          <cell r="AF4930" t="str">
            <v>Rail, Trucking &amp; Transport Services</v>
          </cell>
        </row>
        <row r="4931">
          <cell r="T4931">
            <v>999996763</v>
          </cell>
          <cell r="U4931" t="str">
            <v>Tecnovia SGPS, S.A.</v>
          </cell>
          <cell r="V4931">
            <v>293459</v>
          </cell>
          <cell r="W4931" t="str">
            <v>Tecnovia SGPS, S.A.</v>
          </cell>
          <cell r="X4931" t="str">
            <v>Existing Principal</v>
          </cell>
          <cell r="Y4931" t="str">
            <v>Exposure Below $1M; Do Not Score</v>
          </cell>
          <cell r="Z4931" t="str">
            <v>CONSTRUCTION</v>
          </cell>
          <cell r="AA4931" t="str">
            <v>Portugal</v>
          </cell>
          <cell r="AB4931">
            <v>293459</v>
          </cell>
          <cell r="AD4931">
            <v>293459</v>
          </cell>
          <cell r="AE4931" t="str">
            <v>Specialty Contract</v>
          </cell>
          <cell r="AF4931" t="str">
            <v>Engineering &amp; Construction</v>
          </cell>
        </row>
        <row r="4932">
          <cell r="T4932">
            <v>999978686</v>
          </cell>
          <cell r="U4932" t="str">
            <v>Atlantic Emergency Solutions, Inc.</v>
          </cell>
          <cell r="V4932">
            <v>291814</v>
          </cell>
          <cell r="W4932" t="str">
            <v>Atlantic Emergency Solutions, Inc.</v>
          </cell>
          <cell r="X4932" t="str">
            <v>Existing Principal</v>
          </cell>
          <cell r="Y4932" t="str">
            <v>Exposure Below $1M; Do Not Score</v>
          </cell>
          <cell r="Z4932" t="str">
            <v>BUSINESS PRODUCTS WHSL</v>
          </cell>
          <cell r="AA4932" t="str">
            <v>United States</v>
          </cell>
          <cell r="AB4932">
            <v>291814</v>
          </cell>
          <cell r="AD4932">
            <v>291814</v>
          </cell>
          <cell r="AE4932" t="str">
            <v>Core Commercial</v>
          </cell>
          <cell r="AF4932" t="str">
            <v>Retail</v>
          </cell>
        </row>
        <row r="4933">
          <cell r="T4933">
            <v>432101942</v>
          </cell>
          <cell r="U4933" t="str">
            <v>POET Holdings, LLC</v>
          </cell>
          <cell r="V4933">
            <v>209274</v>
          </cell>
          <cell r="W4933" t="str">
            <v>POET Holding Company, LLC</v>
          </cell>
          <cell r="X4933" t="str">
            <v>Existing Principal</v>
          </cell>
          <cell r="Y4933" t="str">
            <v>Score it</v>
          </cell>
          <cell r="Z4933" t="str">
            <v>AGRICULTURE</v>
          </cell>
          <cell r="AA4933" t="str">
            <v>United States</v>
          </cell>
          <cell r="AB4933">
            <v>209274</v>
          </cell>
          <cell r="AD4933">
            <v>209274</v>
          </cell>
          <cell r="AE4933" t="str">
            <v>Core Commercial</v>
          </cell>
          <cell r="AF4933" t="str">
            <v>Food Processing &amp; Distribution</v>
          </cell>
        </row>
        <row r="4934">
          <cell r="T4934">
            <v>839141632</v>
          </cell>
          <cell r="U4934" t="str">
            <v>Black Hills Surgical Hospital, LLP</v>
          </cell>
          <cell r="V4934">
            <v>190494</v>
          </cell>
          <cell r="W4934" t="str">
            <v>Black Hills Surgical Hospital, LLP</v>
          </cell>
          <cell r="X4934" t="str">
            <v>Existing Principal</v>
          </cell>
          <cell r="Y4934" t="str">
            <v>Exposure Below $1M; Do Not Score</v>
          </cell>
          <cell r="Z4934" t="str">
            <v>UNASSIGNED</v>
          </cell>
          <cell r="AA4934" t="str">
            <v>United States</v>
          </cell>
          <cell r="AB4934">
            <v>190494</v>
          </cell>
          <cell r="AD4934">
            <v>190494</v>
          </cell>
          <cell r="AE4934" t="str">
            <v>Core Contract</v>
          </cell>
          <cell r="AF4934" t="str">
            <v>Unassigned</v>
          </cell>
        </row>
        <row r="4935">
          <cell r="T4935">
            <v>956426612</v>
          </cell>
          <cell r="U4935" t="str">
            <v>ADF Group Inc.</v>
          </cell>
          <cell r="V4935">
            <v>181756</v>
          </cell>
          <cell r="W4935" t="str">
            <v>ADF Group Inc.</v>
          </cell>
          <cell r="X4935" t="str">
            <v>Existing Principal</v>
          </cell>
          <cell r="Y4935" t="str">
            <v>Public – Do Not Score</v>
          </cell>
          <cell r="Z4935" t="str">
            <v>STEEL &amp; METAL PRODUCTS</v>
          </cell>
          <cell r="AA4935" t="str">
            <v>Canada</v>
          </cell>
          <cell r="AB4935" t="str">
            <v>CAN1258</v>
          </cell>
          <cell r="AD4935">
            <v>300283</v>
          </cell>
          <cell r="AE4935" t="str">
            <v>Core Contract</v>
          </cell>
          <cell r="AF4935" t="str">
            <v>Unassigned</v>
          </cell>
        </row>
        <row r="4936">
          <cell r="T4936">
            <v>771872042</v>
          </cell>
          <cell r="U4936" t="str">
            <v>Construction Fairmont Inc.</v>
          </cell>
          <cell r="V4936">
            <v>202741</v>
          </cell>
          <cell r="W4936" t="str">
            <v>Construction Fairmont Inc.</v>
          </cell>
          <cell r="X4936" t="str">
            <v>Existing Principal</v>
          </cell>
          <cell r="Y4936" t="str">
            <v>Exposure Below $1M; Do Not Score</v>
          </cell>
          <cell r="Z4936" t="str">
            <v>BUSINESS SERVICES</v>
          </cell>
          <cell r="AA4936" t="str">
            <v>Canada</v>
          </cell>
          <cell r="AB4936" t="str">
            <v>CAN1670</v>
          </cell>
          <cell r="AD4936">
            <v>202741</v>
          </cell>
          <cell r="AE4936" t="str">
            <v>Core Contract</v>
          </cell>
          <cell r="AF4936" t="str">
            <v>Business Services</v>
          </cell>
        </row>
        <row r="4937">
          <cell r="T4937">
            <v>861903342</v>
          </cell>
          <cell r="U4937" t="str">
            <v>Rouby Industrie SAS</v>
          </cell>
          <cell r="V4937">
            <v>204594</v>
          </cell>
          <cell r="W4937" t="str">
            <v>Rouby Industrie SAS</v>
          </cell>
          <cell r="X4937" t="str">
            <v>Existing Principal</v>
          </cell>
          <cell r="Y4937" t="str">
            <v>Exposure Below $1M; Do Not Score</v>
          </cell>
          <cell r="Z4937" t="str">
            <v>BUSINESS SERVICES</v>
          </cell>
          <cell r="AA4937" t="str">
            <v>France</v>
          </cell>
          <cell r="AB4937" t="str">
            <v>CAN1671</v>
          </cell>
          <cell r="AD4937">
            <v>204594</v>
          </cell>
          <cell r="AE4937" t="str">
            <v>Core Contract</v>
          </cell>
          <cell r="AF4937" t="str">
            <v>Business Services</v>
          </cell>
        </row>
        <row r="4938">
          <cell r="T4938">
            <v>372017942</v>
          </cell>
          <cell r="U4938" t="str">
            <v>Constructions 3P Inc.</v>
          </cell>
          <cell r="V4938">
            <v>206230</v>
          </cell>
          <cell r="W4938" t="str">
            <v>Constructions 3P Inc.</v>
          </cell>
          <cell r="X4938" t="str">
            <v>Existing Principal</v>
          </cell>
          <cell r="Y4938" t="str">
            <v>Exposure Below $1M; Do Not Score</v>
          </cell>
          <cell r="Z4938" t="str">
            <v>Specialty Commercial - (Corporate) or (Individual, Estate, Probate)</v>
          </cell>
          <cell r="AA4938" t="str">
            <v>Canada</v>
          </cell>
          <cell r="AB4938" t="str">
            <v>CAN1672</v>
          </cell>
          <cell r="AD4938">
            <v>206230</v>
          </cell>
          <cell r="AE4938" t="str">
            <v>Core Contract</v>
          </cell>
          <cell r="AF4938" t="str">
            <v>Unassigned</v>
          </cell>
        </row>
        <row r="4939">
          <cell r="T4939">
            <v>999897886</v>
          </cell>
          <cell r="U4939" t="str">
            <v>EBC Inc.</v>
          </cell>
          <cell r="V4939">
            <v>282448</v>
          </cell>
          <cell r="W4939" t="str">
            <v>EBC</v>
          </cell>
          <cell r="X4939" t="str">
            <v>Existing Principal</v>
          </cell>
          <cell r="Y4939" t="str">
            <v>Score it</v>
          </cell>
          <cell r="Z4939" t="str">
            <v>CONSTRUCTION</v>
          </cell>
          <cell r="AA4939" t="str">
            <v>Canada</v>
          </cell>
          <cell r="AB4939" t="str">
            <v>CAN1516</v>
          </cell>
          <cell r="AD4939">
            <v>282448</v>
          </cell>
          <cell r="AE4939" t="str">
            <v>Core Contract</v>
          </cell>
          <cell r="AF4939" t="str">
            <v>Machinery &amp; Industrial</v>
          </cell>
        </row>
        <row r="4940">
          <cell r="T4940">
            <v>4646252</v>
          </cell>
          <cell r="U4940" t="str">
            <v>Philly Shipyard ASA</v>
          </cell>
          <cell r="V4940">
            <v>118224</v>
          </cell>
          <cell r="W4940" t="str">
            <v>AKER KVAERNER U.S.,INC.</v>
          </cell>
          <cell r="X4940" t="str">
            <v>Existing Principal</v>
          </cell>
          <cell r="Y4940" t="str">
            <v>Exposure Below $1M; Do Not Score</v>
          </cell>
          <cell r="Z4940" t="str">
            <v>UNASSIGNED</v>
          </cell>
          <cell r="AA4940" t="str">
            <v>United States</v>
          </cell>
          <cell r="AB4940">
            <v>118224</v>
          </cell>
          <cell r="AC4940" t="str">
            <v>W45934</v>
          </cell>
          <cell r="AD4940">
            <v>118224</v>
          </cell>
          <cell r="AE4940" t="str">
            <v>Core Contract</v>
          </cell>
          <cell r="AF4940" t="str">
            <v>Unassigned</v>
          </cell>
        </row>
        <row r="4941">
          <cell r="T4941">
            <v>4646352</v>
          </cell>
          <cell r="U4941" t="str">
            <v>Aker ASA</v>
          </cell>
          <cell r="V4941">
            <v>118224</v>
          </cell>
          <cell r="W4941" t="str">
            <v>AKER KVAERNER U.S.,INC.</v>
          </cell>
          <cell r="X4941" t="str">
            <v>Existing Principal</v>
          </cell>
          <cell r="Y4941" t="str">
            <v>Exposure Below $1M; Do Not Score</v>
          </cell>
          <cell r="Z4941" t="str">
            <v>UNASSIGNED</v>
          </cell>
          <cell r="AA4941" t="str">
            <v>Norway</v>
          </cell>
          <cell r="AB4941">
            <v>118224</v>
          </cell>
          <cell r="AC4941" t="str">
            <v>W35041</v>
          </cell>
          <cell r="AD4941">
            <v>118224</v>
          </cell>
          <cell r="AE4941" t="str">
            <v>Core Contract</v>
          </cell>
          <cell r="AF4941" t="str">
            <v>Unassigned</v>
          </cell>
        </row>
        <row r="4942">
          <cell r="T4942">
            <v>999939821</v>
          </cell>
          <cell r="U4942" t="str">
            <v>Therma Holdings LLC and Subsidiaries</v>
          </cell>
          <cell r="V4942">
            <v>287738</v>
          </cell>
          <cell r="W4942" t="str">
            <v>Therma Holdings LLC and Subsidiaries</v>
          </cell>
          <cell r="X4942" t="str">
            <v>Existing Principal</v>
          </cell>
          <cell r="Y4942" t="str">
            <v>Score it</v>
          </cell>
          <cell r="Z4942" t="str">
            <v>MACHINERY &amp; EQUIPMENT</v>
          </cell>
          <cell r="AA4942" t="str">
            <v>United States</v>
          </cell>
          <cell r="AB4942">
            <v>287738</v>
          </cell>
          <cell r="AD4942">
            <v>287738</v>
          </cell>
          <cell r="AE4942" t="str">
            <v>Core Commercial</v>
          </cell>
          <cell r="AF4942" t="str">
            <v>Machinery &amp; Industrial</v>
          </cell>
        </row>
        <row r="4943">
          <cell r="T4943">
            <v>365063721</v>
          </cell>
          <cell r="U4943" t="str">
            <v>HARSCO CORPORATION</v>
          </cell>
          <cell r="V4943">
            <v>17788</v>
          </cell>
          <cell r="W4943" t="str">
            <v>HARSCO CORPORATION</v>
          </cell>
          <cell r="X4943" t="str">
            <v>Existing Principal</v>
          </cell>
          <cell r="Y4943" t="str">
            <v>Public – Do Not Score</v>
          </cell>
          <cell r="Z4943" t="str">
            <v>STEEL &amp; METAL PRODUCTS</v>
          </cell>
          <cell r="AA4943" t="str">
            <v>United States</v>
          </cell>
          <cell r="AB4943">
            <v>17788</v>
          </cell>
          <cell r="AD4943">
            <v>17788</v>
          </cell>
          <cell r="AE4943" t="str">
            <v>Core Contract</v>
          </cell>
          <cell r="AF4943" t="str">
            <v>Unassigned</v>
          </cell>
        </row>
        <row r="4944">
          <cell r="T4944">
            <v>731678842</v>
          </cell>
          <cell r="U4944" t="str">
            <v>Port Said Insurance Company</v>
          </cell>
          <cell r="V4944">
            <v>158904</v>
          </cell>
          <cell r="W4944" t="str">
            <v>Dobco Inc.</v>
          </cell>
          <cell r="X4944" t="str">
            <v>Existing Principal</v>
          </cell>
          <cell r="Y4944" t="str">
            <v>Exposure Below $1M; Do Not Score</v>
          </cell>
          <cell r="Z4944" t="str">
            <v>UNASSIGNED</v>
          </cell>
          <cell r="AA4944" t="str">
            <v>United States</v>
          </cell>
          <cell r="AB4944">
            <v>158904</v>
          </cell>
          <cell r="AD4944">
            <v>158904</v>
          </cell>
          <cell r="AE4944" t="str">
            <v>Core Contract</v>
          </cell>
          <cell r="AF4944" t="str">
            <v>Unassigned</v>
          </cell>
        </row>
        <row r="4945">
          <cell r="T4945">
            <v>119250232</v>
          </cell>
          <cell r="U4945" t="str">
            <v>The Alliant Company, LLC</v>
          </cell>
          <cell r="V4945">
            <v>195055</v>
          </cell>
          <cell r="W4945" t="str">
            <v>KCG Construction, LLC</v>
          </cell>
          <cell r="X4945" t="str">
            <v>Existing Principal</v>
          </cell>
          <cell r="Y4945" t="str">
            <v>Exposure Below $1M; Do Not Score</v>
          </cell>
          <cell r="Z4945" t="str">
            <v>UNASSIGNED</v>
          </cell>
          <cell r="AA4945" t="str">
            <v>United States</v>
          </cell>
          <cell r="AB4945">
            <v>195055</v>
          </cell>
          <cell r="AD4945">
            <v>195055</v>
          </cell>
          <cell r="AE4945" t="str">
            <v>Core Contract</v>
          </cell>
          <cell r="AF4945" t="str">
            <v>Unassigned</v>
          </cell>
        </row>
        <row r="4946">
          <cell r="T4946">
            <v>439190432</v>
          </cell>
          <cell r="U4946" t="str">
            <v>Groupe Keolis SAS</v>
          </cell>
          <cell r="V4946">
            <v>148845</v>
          </cell>
          <cell r="W4946" t="str">
            <v>Keolis S.A.</v>
          </cell>
          <cell r="X4946" t="str">
            <v>Existing Principal</v>
          </cell>
          <cell r="Y4946" t="str">
            <v>Exposure Below $1M; Do Not Score</v>
          </cell>
          <cell r="Z4946" t="str">
            <v>UNASSIGNED</v>
          </cell>
          <cell r="AA4946" t="str">
            <v>France</v>
          </cell>
          <cell r="AB4946">
            <v>148845</v>
          </cell>
          <cell r="AD4946">
            <v>148845</v>
          </cell>
          <cell r="AE4946" t="str">
            <v>Core Contract</v>
          </cell>
          <cell r="AF4946" t="str">
            <v>Unassigned</v>
          </cell>
        </row>
        <row r="4947">
          <cell r="T4947">
            <v>946416612</v>
          </cell>
          <cell r="U4947" t="str">
            <v>Keolis S.A.</v>
          </cell>
          <cell r="V4947">
            <v>148845</v>
          </cell>
          <cell r="W4947" t="str">
            <v>Keolis S.A.</v>
          </cell>
          <cell r="X4947" t="str">
            <v>Existing Principal</v>
          </cell>
          <cell r="Y4947" t="str">
            <v>Exposure Below $1M; Do Not Score</v>
          </cell>
          <cell r="Z4947" t="str">
            <v>UNASSIGNED</v>
          </cell>
          <cell r="AA4947" t="str">
            <v>France</v>
          </cell>
          <cell r="AB4947">
            <v>148845</v>
          </cell>
          <cell r="AD4947">
            <v>148845</v>
          </cell>
          <cell r="AE4947" t="str">
            <v>Core Contract</v>
          </cell>
          <cell r="AF4947" t="str">
            <v>Unassigned</v>
          </cell>
        </row>
        <row r="4948">
          <cell r="T4948">
            <v>69171032</v>
          </cell>
          <cell r="U4948" t="str">
            <v>Ant Yapi</v>
          </cell>
          <cell r="V4948">
            <v>191868</v>
          </cell>
          <cell r="W4948" t="str">
            <v>Ant Yapi</v>
          </cell>
          <cell r="X4948" t="str">
            <v>Existing Principal</v>
          </cell>
          <cell r="Y4948" t="str">
            <v>Exposure Below $1M; Do Not Score</v>
          </cell>
          <cell r="Z4948" t="str">
            <v>Specialty Commercial - (Corporate) or (Individual, Estate, Probate)</v>
          </cell>
          <cell r="AA4948" t="str">
            <v>United Kingdom</v>
          </cell>
          <cell r="AB4948">
            <v>191868</v>
          </cell>
          <cell r="AD4948">
            <v>191868</v>
          </cell>
          <cell r="AE4948" t="str">
            <v>Core Contract</v>
          </cell>
          <cell r="AF4948" t="str">
            <v>Unassigned</v>
          </cell>
        </row>
        <row r="4949">
          <cell r="T4949">
            <v>189255232</v>
          </cell>
          <cell r="U4949" t="str">
            <v>TEIXEIRA DUARTE</v>
          </cell>
          <cell r="V4949">
            <v>195114</v>
          </cell>
          <cell r="W4949" t="str">
            <v>TEIXEIRA DUARTE GROUP</v>
          </cell>
          <cell r="X4949" t="str">
            <v>Existing Principal</v>
          </cell>
          <cell r="Y4949" t="str">
            <v>Public – Do Not Score</v>
          </cell>
          <cell r="Z4949" t="str">
            <v>UNASSIGNED</v>
          </cell>
          <cell r="AA4949" t="str">
            <v>Portugal</v>
          </cell>
          <cell r="AB4949">
            <v>195114</v>
          </cell>
          <cell r="AC4949" t="str">
            <v>W48453</v>
          </cell>
          <cell r="AD4949">
            <v>195114</v>
          </cell>
          <cell r="AE4949" t="str">
            <v>Core Contract</v>
          </cell>
          <cell r="AF4949" t="str">
            <v>Unassigned</v>
          </cell>
        </row>
        <row r="4950">
          <cell r="T4950">
            <v>505286021</v>
          </cell>
          <cell r="U4950" t="str">
            <v>Grane Associates, LTD</v>
          </cell>
          <cell r="V4950">
            <v>82495</v>
          </cell>
          <cell r="W4950" t="str">
            <v>Graciano Corporation</v>
          </cell>
          <cell r="X4950" t="str">
            <v>Existing Principal</v>
          </cell>
          <cell r="Y4950" t="str">
            <v>Score it</v>
          </cell>
          <cell r="Z4950" t="str">
            <v>UNASSIGNED</v>
          </cell>
          <cell r="AA4950" t="str">
            <v>United States</v>
          </cell>
          <cell r="AB4950">
            <v>82495</v>
          </cell>
          <cell r="AD4950">
            <v>82495</v>
          </cell>
          <cell r="AE4950" t="str">
            <v>Core Contract</v>
          </cell>
          <cell r="AF4950" t="str">
            <v>Unassigned</v>
          </cell>
        </row>
        <row r="4951">
          <cell r="T4951">
            <v>61673142</v>
          </cell>
          <cell r="U4951" t="str">
            <v>Lagan Construction International Holdings Limited</v>
          </cell>
          <cell r="V4951">
            <v>134234</v>
          </cell>
          <cell r="W4951" t="str">
            <v>Lagan US, Inc.</v>
          </cell>
          <cell r="X4951" t="str">
            <v>Existing Principal</v>
          </cell>
          <cell r="Y4951" t="str">
            <v>Exposure Below $1M; Do Not Score</v>
          </cell>
          <cell r="Z4951" t="str">
            <v>TELEPHONE</v>
          </cell>
          <cell r="AA4951" t="str">
            <v>United Kingdom</v>
          </cell>
          <cell r="AB4951">
            <v>134234</v>
          </cell>
          <cell r="AD4951">
            <v>134234</v>
          </cell>
          <cell r="AE4951" t="str">
            <v>Core Contract</v>
          </cell>
          <cell r="AF4951" t="str">
            <v>Engineering &amp; Construction</v>
          </cell>
        </row>
        <row r="4952">
          <cell r="T4952">
            <v>61672942</v>
          </cell>
          <cell r="U4952" t="str">
            <v>Lagan Construction Group Holdings Limited</v>
          </cell>
          <cell r="V4952">
            <v>134234</v>
          </cell>
          <cell r="W4952" t="str">
            <v>Lagan US, Inc.</v>
          </cell>
          <cell r="X4952" t="str">
            <v>Existing Principal</v>
          </cell>
          <cell r="Y4952" t="str">
            <v>Exposure Below $1M; Do Not Score</v>
          </cell>
          <cell r="Z4952" t="str">
            <v>TELEPHONE</v>
          </cell>
          <cell r="AA4952" t="str">
            <v>United Kingdom</v>
          </cell>
          <cell r="AB4952">
            <v>134234</v>
          </cell>
          <cell r="AD4952">
            <v>134234</v>
          </cell>
          <cell r="AE4952" t="str">
            <v>Core Contract</v>
          </cell>
          <cell r="AF4952" t="str">
            <v>Telecom Equipment &amp; Utility Services</v>
          </cell>
        </row>
        <row r="4953">
          <cell r="T4953">
            <v>999996244</v>
          </cell>
          <cell r="U4953" t="str">
            <v>Constructora Excon S.A</v>
          </cell>
          <cell r="V4953">
            <v>293405</v>
          </cell>
          <cell r="W4953" t="str">
            <v>Constructora Excon S.A</v>
          </cell>
          <cell r="X4953" t="str">
            <v>Existing Principal</v>
          </cell>
          <cell r="Y4953" t="str">
            <v>Score it</v>
          </cell>
          <cell r="Z4953" t="str">
            <v>CONSTRUCTION</v>
          </cell>
          <cell r="AA4953" t="str">
            <v>Chile</v>
          </cell>
          <cell r="AB4953" t="str">
            <v>CHL1363</v>
          </cell>
          <cell r="AD4953">
            <v>293405</v>
          </cell>
          <cell r="AE4953" t="str">
            <v>Specialty Contract</v>
          </cell>
          <cell r="AF4953" t="str">
            <v>Engineering &amp; Construction</v>
          </cell>
        </row>
        <row r="4954">
          <cell r="T4954">
            <v>999996815</v>
          </cell>
          <cell r="U4954" t="str">
            <v>Empresa de Buses Hualpén Ltda.</v>
          </cell>
          <cell r="V4954">
            <v>293464</v>
          </cell>
          <cell r="W4954" t="str">
            <v>Empresa de Buses Hualpén Ltda.</v>
          </cell>
          <cell r="X4954" t="str">
            <v>Existing Principal</v>
          </cell>
          <cell r="Y4954" t="str">
            <v>Exposure Below $1M; Do Not Score</v>
          </cell>
          <cell r="Z4954" t="str">
            <v>COMPUTER SOFTWARE</v>
          </cell>
          <cell r="AA4954" t="str">
            <v>Chile</v>
          </cell>
          <cell r="AB4954" t="str">
            <v>CHL1364</v>
          </cell>
          <cell r="AD4954">
            <v>293464</v>
          </cell>
          <cell r="AE4954" t="str">
            <v>Specialty Commercial</v>
          </cell>
          <cell r="AF4954" t="str">
            <v>Computer Hardware, Software</v>
          </cell>
        </row>
        <row r="4955">
          <cell r="T4955">
            <v>999997472</v>
          </cell>
          <cell r="U4955" t="str">
            <v>Constructora Izquierdo SpA</v>
          </cell>
          <cell r="V4955">
            <v>293517</v>
          </cell>
          <cell r="W4955" t="str">
            <v>Constructora Izquierdo SpA</v>
          </cell>
          <cell r="X4955" t="str">
            <v>Existing Principal</v>
          </cell>
          <cell r="Y4955" t="str">
            <v>Exposure Below $1M; Do Not Score</v>
          </cell>
          <cell r="Z4955" t="str">
            <v>FINANCE COMPANIES</v>
          </cell>
          <cell r="AA4955" t="str">
            <v>Chile</v>
          </cell>
          <cell r="AB4955" t="str">
            <v>CHL1365</v>
          </cell>
          <cell r="AD4955">
            <v>293517</v>
          </cell>
          <cell r="AE4955" t="str">
            <v>Specialty Contract</v>
          </cell>
          <cell r="AF4955" t="str">
            <v>Insurance &amp; Financial Services</v>
          </cell>
        </row>
        <row r="4956">
          <cell r="T4956">
            <v>999977636</v>
          </cell>
          <cell r="U4956" t="str">
            <v>GRUPO FARTURA DE HORTIFRUT S/A</v>
          </cell>
          <cell r="V4956">
            <v>291716</v>
          </cell>
          <cell r="W4956" t="str">
            <v>GRUPO FARTURA DE HORTIFRUT S/A</v>
          </cell>
          <cell r="X4956" t="str">
            <v>Existing Principal</v>
          </cell>
          <cell r="Y4956" t="str">
            <v>Exposure Below $1M; Do Not Score</v>
          </cell>
          <cell r="Z4956" t="str">
            <v>BUSINESS SERVICES</v>
          </cell>
          <cell r="AA4956" t="str">
            <v>Brazil</v>
          </cell>
          <cell r="AB4956" t="str">
            <v>BRZ1239</v>
          </cell>
          <cell r="AD4956">
            <v>291716</v>
          </cell>
          <cell r="AE4956" t="str">
            <v>Specialty Contract</v>
          </cell>
          <cell r="AF4956" t="str">
            <v>Business Services</v>
          </cell>
        </row>
        <row r="4957">
          <cell r="T4957">
            <v>322058142</v>
          </cell>
          <cell r="U4957" t="str">
            <v>Reimert Holding B.V.</v>
          </cell>
          <cell r="V4957">
            <v>207324</v>
          </cell>
          <cell r="W4957" t="str">
            <v>Reimert Holding B.V.</v>
          </cell>
          <cell r="X4957" t="str">
            <v>Existing Principal</v>
          </cell>
          <cell r="Y4957" t="str">
            <v>Exposure Below $1M; Do Not Score</v>
          </cell>
          <cell r="Z4957" t="str">
            <v>UNASSIGNED</v>
          </cell>
          <cell r="AA4957" t="str">
            <v>Netherlands</v>
          </cell>
          <cell r="AB4957" t="str">
            <v>HOGS1438</v>
          </cell>
          <cell r="AD4957">
            <v>207324</v>
          </cell>
          <cell r="AE4957" t="str">
            <v>Core Contract</v>
          </cell>
          <cell r="AF4957" t="str">
            <v>Unassigned</v>
          </cell>
        </row>
        <row r="4958">
          <cell r="T4958">
            <v>42108342</v>
          </cell>
          <cell r="U4958" t="str">
            <v>Van Wijnen Holding BV</v>
          </cell>
          <cell r="V4958">
            <v>208518</v>
          </cell>
          <cell r="W4958" t="str">
            <v>Van Wijnen Holding BV</v>
          </cell>
          <cell r="X4958" t="str">
            <v>Existing Principal</v>
          </cell>
          <cell r="Y4958" t="str">
            <v>Score it</v>
          </cell>
          <cell r="Z4958" t="str">
            <v>CONSTRUCTION</v>
          </cell>
          <cell r="AA4958" t="str">
            <v>Netherlands</v>
          </cell>
          <cell r="AB4958" t="str">
            <v>NB1458</v>
          </cell>
          <cell r="AD4958">
            <v>208518</v>
          </cell>
          <cell r="AE4958" t="str">
            <v>Core Contract</v>
          </cell>
          <cell r="AF4958" t="str">
            <v>Petroleum E&amp;P</v>
          </cell>
        </row>
        <row r="4959">
          <cell r="T4959">
            <v>999975301</v>
          </cell>
          <cell r="U4959" t="str">
            <v>Veidekke ASA</v>
          </cell>
          <cell r="V4959">
            <v>291495</v>
          </cell>
          <cell r="W4959" t="str">
            <v>Veidekke ASA</v>
          </cell>
          <cell r="X4959" t="str">
            <v>Existing Principal</v>
          </cell>
          <cell r="Y4959" t="str">
            <v>Public – Do Not Score</v>
          </cell>
          <cell r="Z4959" t="str">
            <v>BUSINESS PRODUCTS WHSL</v>
          </cell>
          <cell r="AA4959" t="str">
            <v>Norway</v>
          </cell>
          <cell r="AB4959" t="str">
            <v>HOGS1439</v>
          </cell>
          <cell r="AC4959" t="str">
            <v>G11088</v>
          </cell>
          <cell r="AD4959">
            <v>291495</v>
          </cell>
          <cell r="AE4959" t="str">
            <v>Core Contract</v>
          </cell>
          <cell r="AF4959" t="str">
            <v>Retail</v>
          </cell>
        </row>
        <row r="4960">
          <cell r="T4960">
            <v>999995881</v>
          </cell>
          <cell r="U4960" t="str">
            <v>Dynamic Machine Corporation</v>
          </cell>
          <cell r="V4960">
            <v>293375</v>
          </cell>
          <cell r="W4960" t="str">
            <v>Dynamic Machine Corporation</v>
          </cell>
          <cell r="X4960" t="str">
            <v>Existing Principal</v>
          </cell>
          <cell r="Y4960" t="str">
            <v>Exposure Below $1M; Do Not Score</v>
          </cell>
          <cell r="Z4960" t="str">
            <v>BUSINESS PRODUCTS WHSL</v>
          </cell>
          <cell r="AA4960" t="str">
            <v>Canada</v>
          </cell>
          <cell r="AB4960" t="str">
            <v>CAN1673</v>
          </cell>
          <cell r="AD4960">
            <v>293375</v>
          </cell>
          <cell r="AE4960" t="str">
            <v>Core Contract</v>
          </cell>
          <cell r="AF4960" t="str">
            <v>Retail</v>
          </cell>
        </row>
        <row r="4961">
          <cell r="T4961">
            <v>519270732</v>
          </cell>
          <cell r="U4961" t="str">
            <v>Shanks Group PLC</v>
          </cell>
          <cell r="V4961">
            <v>192256</v>
          </cell>
          <cell r="W4961" t="str">
            <v>Convertus Canada Ltd.</v>
          </cell>
          <cell r="X4961" t="str">
            <v>Existing Principal</v>
          </cell>
          <cell r="Y4961" t="str">
            <v>Exposure Below $1M; Do Not Score</v>
          </cell>
          <cell r="Z4961" t="str">
            <v>BUSINESS SERVICES</v>
          </cell>
          <cell r="AA4961" t="str">
            <v>United Kingdom</v>
          </cell>
          <cell r="AB4961" t="str">
            <v>CAN1454</v>
          </cell>
          <cell r="AD4961">
            <v>192256</v>
          </cell>
          <cell r="AE4961" t="str">
            <v>Core Contract</v>
          </cell>
          <cell r="AF4961" t="str">
            <v>Unassigned</v>
          </cell>
        </row>
        <row r="4962">
          <cell r="T4962">
            <v>701717042</v>
          </cell>
          <cell r="U4962" t="str">
            <v>Modern Holdco Inc. (Top Co.)</v>
          </cell>
          <cell r="V4962">
            <v>199302</v>
          </cell>
          <cell r="W4962" t="str">
            <v>Modern/Niagara Group Inc.</v>
          </cell>
          <cell r="X4962" t="str">
            <v>Existing Principal</v>
          </cell>
          <cell r="Y4962" t="str">
            <v>Exposure Below $1M; Do Not Score</v>
          </cell>
          <cell r="Z4962" t="str">
            <v>BUSINESS SERVICES</v>
          </cell>
          <cell r="AA4962" t="str">
            <v>United States</v>
          </cell>
          <cell r="AB4962" t="str">
            <v>CAN1674</v>
          </cell>
          <cell r="AD4962">
            <v>199302</v>
          </cell>
          <cell r="AE4962" t="str">
            <v>Core Contract</v>
          </cell>
          <cell r="AF4962" t="str">
            <v>Business Services</v>
          </cell>
        </row>
        <row r="4963">
          <cell r="T4963">
            <v>782106042</v>
          </cell>
          <cell r="U4963" t="str">
            <v>Federated Co-operatives Limited</v>
          </cell>
          <cell r="V4963">
            <v>210234</v>
          </cell>
          <cell r="W4963" t="str">
            <v>Federated Co-operatives Limited</v>
          </cell>
          <cell r="X4963" t="str">
            <v>Existing Principal</v>
          </cell>
          <cell r="Y4963" t="str">
            <v>Exposure Below $1M; Do Not Score</v>
          </cell>
          <cell r="Z4963" t="str">
            <v>MINING</v>
          </cell>
          <cell r="AA4963" t="str">
            <v>Canada</v>
          </cell>
          <cell r="AB4963" t="str">
            <v>CAN1675</v>
          </cell>
          <cell r="AD4963">
            <v>210234</v>
          </cell>
          <cell r="AE4963" t="str">
            <v>Core Contract</v>
          </cell>
          <cell r="AF4963" t="str">
            <v>Metals &amp; Mining Industry</v>
          </cell>
        </row>
        <row r="4964">
          <cell r="T4964">
            <v>999908236</v>
          </cell>
          <cell r="U4964" t="str">
            <v>PCL Construction Holdings Ltd.</v>
          </cell>
          <cell r="V4964">
            <v>283908</v>
          </cell>
          <cell r="W4964" t="str">
            <v>PCL Construction Holdings Ltd.</v>
          </cell>
          <cell r="X4964" t="str">
            <v>Existing Principal</v>
          </cell>
          <cell r="Y4964" t="str">
            <v>Score it</v>
          </cell>
          <cell r="Z4964" t="str">
            <v>CONSTRUCTION</v>
          </cell>
          <cell r="AA4964" t="str">
            <v>Canada</v>
          </cell>
          <cell r="AB4964" t="str">
            <v>CAN1676</v>
          </cell>
          <cell r="AD4964">
            <v>283908</v>
          </cell>
          <cell r="AE4964" t="str">
            <v>Core Contract</v>
          </cell>
          <cell r="AF4964" t="str">
            <v>Engineering &amp; Construction</v>
          </cell>
        </row>
        <row r="4965">
          <cell r="T4965">
            <v>999996404</v>
          </cell>
          <cell r="U4965" t="str">
            <v>C.W. Carry Ltd.</v>
          </cell>
          <cell r="V4965">
            <v>293416</v>
          </cell>
          <cell r="W4965" t="str">
            <v>C.W. Carry Ltd.</v>
          </cell>
          <cell r="X4965" t="str">
            <v>Existing Principal</v>
          </cell>
          <cell r="Y4965" t="str">
            <v>Exposure Below $1M; Do Not Score</v>
          </cell>
          <cell r="Z4965" t="str">
            <v>STEEL &amp; METAL PRODUCTS</v>
          </cell>
          <cell r="AA4965" t="str">
            <v>Canada</v>
          </cell>
          <cell r="AB4965" t="str">
            <v>CAN1677</v>
          </cell>
          <cell r="AD4965">
            <v>293416</v>
          </cell>
          <cell r="AE4965" t="str">
            <v>Core Contract</v>
          </cell>
          <cell r="AF4965" t="str">
            <v>Steel &amp; Metals Manufacturing</v>
          </cell>
        </row>
        <row r="4966">
          <cell r="T4966">
            <v>999953462</v>
          </cell>
          <cell r="U4966" t="str">
            <v>B.C.E. Earthworks Ltd.</v>
          </cell>
          <cell r="V4966">
            <v>289041</v>
          </cell>
          <cell r="W4966" t="str">
            <v>B.C.E. Earthworks Ltd.</v>
          </cell>
          <cell r="X4966" t="str">
            <v>Existing Principal</v>
          </cell>
          <cell r="Y4966" t="str">
            <v>Exposure Below $1M; Do Not Score</v>
          </cell>
          <cell r="Z4966" t="str">
            <v>CONSTRUCTION</v>
          </cell>
          <cell r="AA4966" t="str">
            <v>Canada</v>
          </cell>
          <cell r="AB4966" t="str">
            <v>CAN1668</v>
          </cell>
          <cell r="AD4966">
            <v>289041</v>
          </cell>
          <cell r="AE4966" t="str">
            <v>Core Contract</v>
          </cell>
          <cell r="AF4966" t="str">
            <v>Engineering &amp; Construction</v>
          </cell>
        </row>
        <row r="4967">
          <cell r="T4967">
            <v>999879394</v>
          </cell>
          <cell r="U4967" t="str">
            <v>DRS Acquisition LLC</v>
          </cell>
          <cell r="V4967">
            <v>260588</v>
          </cell>
          <cell r="W4967" t="str">
            <v>DRS Acquisition LLC</v>
          </cell>
          <cell r="X4967" t="str">
            <v>Existing Principal</v>
          </cell>
          <cell r="Y4967" t="str">
            <v>Exposure Below $1M; Do Not Score</v>
          </cell>
          <cell r="Z4967" t="str">
            <v>BUSINESS SERVICES</v>
          </cell>
          <cell r="AA4967" t="str">
            <v>United States</v>
          </cell>
          <cell r="AB4967">
            <v>260588</v>
          </cell>
          <cell r="AD4967">
            <v>260588</v>
          </cell>
          <cell r="AE4967" t="str">
            <v>Core Commercial</v>
          </cell>
          <cell r="AF4967" t="str">
            <v>Business Services</v>
          </cell>
        </row>
        <row r="4968">
          <cell r="T4968">
            <v>999939821</v>
          </cell>
          <cell r="U4968" t="str">
            <v>Therma Holdings LLC and Subsidiaries</v>
          </cell>
          <cell r="V4968">
            <v>287738</v>
          </cell>
          <cell r="W4968" t="str">
            <v>Refficiency Holdings LLC (Therma)</v>
          </cell>
          <cell r="X4968" t="str">
            <v>Existing Principal</v>
          </cell>
          <cell r="Y4968" t="str">
            <v>Score it</v>
          </cell>
          <cell r="Z4968" t="str">
            <v>MACHINERY &amp; EQUIPMENT</v>
          </cell>
          <cell r="AA4968" t="str">
            <v>United States</v>
          </cell>
          <cell r="AB4968">
            <v>287738</v>
          </cell>
          <cell r="AD4968">
            <v>287738</v>
          </cell>
          <cell r="AE4968" t="str">
            <v>Core Commercial</v>
          </cell>
          <cell r="AF4968" t="str">
            <v>Machinery &amp; Industrial</v>
          </cell>
        </row>
        <row r="4969">
          <cell r="T4969">
            <v>999978686</v>
          </cell>
          <cell r="U4969" t="str">
            <v>Atlantic Emergency Solutions, Inc.</v>
          </cell>
          <cell r="V4969">
            <v>291814</v>
          </cell>
          <cell r="W4969" t="str">
            <v>Atlantic Emergency Solutions, Inc.</v>
          </cell>
          <cell r="X4969" t="str">
            <v>Existing Principal</v>
          </cell>
          <cell r="Y4969" t="str">
            <v>Exposure Below $1M; Do Not Score</v>
          </cell>
          <cell r="Z4969" t="str">
            <v>BUSINESS PRODUCTS WHSL</v>
          </cell>
          <cell r="AA4969" t="str">
            <v>United States</v>
          </cell>
          <cell r="AB4969">
            <v>291814</v>
          </cell>
          <cell r="AD4969">
            <v>291814</v>
          </cell>
          <cell r="AE4969" t="str">
            <v>Core Commercial</v>
          </cell>
          <cell r="AF4969" t="str">
            <v>Retail</v>
          </cell>
        </row>
        <row r="4970">
          <cell r="T4970">
            <v>999997621</v>
          </cell>
          <cell r="U4970" t="str">
            <v>Texon L.P.</v>
          </cell>
          <cell r="V4970">
            <v>293527</v>
          </cell>
          <cell r="W4970" t="str">
            <v>Texon L.P.</v>
          </cell>
          <cell r="X4970" t="str">
            <v>Existing Principal</v>
          </cell>
          <cell r="Y4970" t="str">
            <v>Exposure Below $1M; Do Not Score</v>
          </cell>
          <cell r="Z4970" t="str">
            <v>CHEMICALS</v>
          </cell>
          <cell r="AA4970" t="str">
            <v>United States</v>
          </cell>
          <cell r="AB4970">
            <v>293527</v>
          </cell>
          <cell r="AD4970">
            <v>293527</v>
          </cell>
          <cell r="AE4970" t="str">
            <v>Core Commercial</v>
          </cell>
          <cell r="AF4970" t="str">
            <v>Chemical Industry</v>
          </cell>
        </row>
        <row r="4971">
          <cell r="T4971">
            <v>999995839</v>
          </cell>
          <cell r="U4971" t="str">
            <v>Bally's Corporation</v>
          </cell>
          <cell r="V4971">
            <v>293371</v>
          </cell>
          <cell r="W4971" t="str">
            <v>Bally's corporation</v>
          </cell>
          <cell r="X4971" t="str">
            <v>Existing Principal</v>
          </cell>
          <cell r="Y4971" t="str">
            <v>Public – Do Not Score</v>
          </cell>
          <cell r="Z4971" t="str">
            <v>ENTERTAINMENT &amp; LEISURE</v>
          </cell>
          <cell r="AA4971" t="str">
            <v>United States</v>
          </cell>
          <cell r="AB4971">
            <v>293371</v>
          </cell>
          <cell r="AC4971" t="str">
            <v>B02602</v>
          </cell>
          <cell r="AD4971">
            <v>293371</v>
          </cell>
          <cell r="AE4971" t="str">
            <v>Core Commercial</v>
          </cell>
          <cell r="AF4971" t="str">
            <v>Hospitality &amp; Gaming</v>
          </cell>
        </row>
        <row r="4972">
          <cell r="T4972">
            <v>625635321</v>
          </cell>
          <cell r="U4972" t="str">
            <v>Children's National Medical Center</v>
          </cell>
          <cell r="V4972">
            <v>176450</v>
          </cell>
          <cell r="W4972" t="str">
            <v>Children's National Medical Center</v>
          </cell>
          <cell r="X4972" t="str">
            <v>Existing Principal</v>
          </cell>
          <cell r="Y4972" t="str">
            <v>Score it</v>
          </cell>
          <cell r="Z4972" t="str">
            <v>Core Commercial - (Corporate) or (Individual, Estate, Probate)</v>
          </cell>
          <cell r="AA4972" t="str">
            <v>United States</v>
          </cell>
          <cell r="AB4972">
            <v>176450</v>
          </cell>
          <cell r="AD4972">
            <v>176450</v>
          </cell>
          <cell r="AE4972" t="str">
            <v>Core Commercial</v>
          </cell>
          <cell r="AF4972" t="str">
            <v>Unassigned</v>
          </cell>
        </row>
        <row r="4973">
          <cell r="T4973">
            <v>999906714</v>
          </cell>
          <cell r="U4973" t="str">
            <v>QC Supply, LLC</v>
          </cell>
          <cell r="V4973">
            <v>283645</v>
          </cell>
          <cell r="W4973" t="str">
            <v>QC Supply Holding Company LLC</v>
          </cell>
          <cell r="X4973" t="str">
            <v>Existing Principal</v>
          </cell>
          <cell r="Y4973" t="str">
            <v>Exposure Below $1M; Do Not Score</v>
          </cell>
          <cell r="Z4973" t="str">
            <v>MACHINERY &amp; EQUIPMENT</v>
          </cell>
          <cell r="AA4973" t="str">
            <v>United States</v>
          </cell>
          <cell r="AB4973">
            <v>283645</v>
          </cell>
          <cell r="AD4973">
            <v>283645</v>
          </cell>
          <cell r="AE4973" t="str">
            <v>Core Commercial</v>
          </cell>
          <cell r="AF4973" t="str">
            <v>Machinery &amp; Industrial</v>
          </cell>
        </row>
        <row r="4974">
          <cell r="T4974">
            <v>999933210</v>
          </cell>
          <cell r="U4974" t="str">
            <v>Logistic Dynamics, LLC</v>
          </cell>
          <cell r="V4974">
            <v>287027</v>
          </cell>
          <cell r="W4974" t="str">
            <v>Logistic Dynamics, LLC</v>
          </cell>
          <cell r="X4974" t="str">
            <v>Existing Principal</v>
          </cell>
          <cell r="Y4974" t="str">
            <v>Exposure Below $1M; Do Not Score</v>
          </cell>
          <cell r="Z4974" t="str">
            <v>TRANSPORTATION</v>
          </cell>
          <cell r="AA4974" t="str">
            <v>United States</v>
          </cell>
          <cell r="AB4974">
            <v>287027</v>
          </cell>
          <cell r="AD4974">
            <v>287027</v>
          </cell>
          <cell r="AE4974" t="str">
            <v>Core Commercial</v>
          </cell>
          <cell r="AF4974" t="str">
            <v>Rail, Trucking &amp; Transport Services</v>
          </cell>
        </row>
        <row r="4975">
          <cell r="T4975">
            <v>505286021</v>
          </cell>
          <cell r="U4975" t="str">
            <v>Grane Associates, LTD</v>
          </cell>
          <cell r="V4975">
            <v>82495</v>
          </cell>
          <cell r="W4975" t="str">
            <v>Graciano Corporation</v>
          </cell>
          <cell r="X4975" t="str">
            <v>Existing Principal</v>
          </cell>
          <cell r="Y4975" t="str">
            <v>Score it</v>
          </cell>
          <cell r="Z4975" t="str">
            <v>UNASSIGNED</v>
          </cell>
          <cell r="AA4975" t="str">
            <v>United States</v>
          </cell>
          <cell r="AB4975">
            <v>82495</v>
          </cell>
          <cell r="AD4975">
            <v>82495</v>
          </cell>
          <cell r="AE4975" t="str">
            <v>Core Contract</v>
          </cell>
          <cell r="AF4975" t="str">
            <v>Unassigned</v>
          </cell>
        </row>
        <row r="4976">
          <cell r="T4976">
            <v>306334612</v>
          </cell>
          <cell r="U4976" t="str">
            <v>The Lester Group, Inc.</v>
          </cell>
          <cell r="V4976">
            <v>106963</v>
          </cell>
          <cell r="W4976" t="str">
            <v>The Lester Group, Inc.</v>
          </cell>
          <cell r="X4976" t="str">
            <v>Existing Principal</v>
          </cell>
          <cell r="Y4976" t="str">
            <v>Score it</v>
          </cell>
          <cell r="Z4976" t="str">
            <v>UNASSIGNED</v>
          </cell>
          <cell r="AA4976" t="str">
            <v>United States</v>
          </cell>
          <cell r="AB4976">
            <v>106963</v>
          </cell>
          <cell r="AD4976">
            <v>106963</v>
          </cell>
          <cell r="AE4976" t="str">
            <v>Core Contract</v>
          </cell>
          <cell r="AF4976" t="str">
            <v>Unassigned</v>
          </cell>
        </row>
        <row r="4977">
          <cell r="T4977">
            <v>731678842</v>
          </cell>
          <cell r="U4977" t="str">
            <v>Port Said Insurance Company</v>
          </cell>
          <cell r="V4977">
            <v>158904</v>
          </cell>
          <cell r="W4977" t="str">
            <v>Dobco Inc.</v>
          </cell>
          <cell r="X4977" t="str">
            <v>Existing Principal</v>
          </cell>
          <cell r="Y4977" t="str">
            <v>Exposure Below $1M; Do Not Score</v>
          </cell>
          <cell r="Z4977" t="str">
            <v>UNASSIGNED</v>
          </cell>
          <cell r="AA4977" t="str">
            <v>United States</v>
          </cell>
          <cell r="AB4977">
            <v>158904</v>
          </cell>
          <cell r="AD4977">
            <v>158904</v>
          </cell>
          <cell r="AE4977" t="str">
            <v>Core Contract</v>
          </cell>
          <cell r="AF4977" t="str">
            <v>Unassigned</v>
          </cell>
        </row>
        <row r="4978">
          <cell r="T4978">
            <v>104648852</v>
          </cell>
          <cell r="U4978" t="str">
            <v>Greenlane Renewables Inc.</v>
          </cell>
          <cell r="V4978">
            <v>257603</v>
          </cell>
          <cell r="W4978" t="str">
            <v>Greenlane Renewables Inc.</v>
          </cell>
          <cell r="X4978" t="str">
            <v>Existing Principal</v>
          </cell>
          <cell r="Y4978" t="str">
            <v>Public – Do Not Score</v>
          </cell>
          <cell r="Z4978" t="str">
            <v>UTILITIES, ELECTRIC</v>
          </cell>
          <cell r="AA4978" t="str">
            <v>Canada</v>
          </cell>
          <cell r="AB4978" t="str">
            <v>CAN1680</v>
          </cell>
          <cell r="AC4978" t="str">
            <v>B04327</v>
          </cell>
          <cell r="AD4978">
            <v>257603</v>
          </cell>
          <cell r="AE4978" t="str">
            <v>Specialty Contract</v>
          </cell>
          <cell r="AF4978" t="str">
            <v>Electric, Gas &amp; Water Utilities</v>
          </cell>
        </row>
        <row r="4979">
          <cell r="T4979">
            <v>999946059</v>
          </cell>
          <cell r="U4979" t="str">
            <v>RWE Aktiengesellschaft Deutschland</v>
          </cell>
          <cell r="V4979">
            <v>288314</v>
          </cell>
          <cell r="W4979" t="str">
            <v>RWE Aktiengesellschaft - Deutschland</v>
          </cell>
          <cell r="X4979" t="str">
            <v>Existing Principal</v>
          </cell>
          <cell r="Y4979" t="str">
            <v>Score it</v>
          </cell>
          <cell r="Z4979" t="str">
            <v>UTILITIES, ELECTRIC</v>
          </cell>
          <cell r="AA4979" t="str">
            <v>Germany</v>
          </cell>
          <cell r="AB4979" t="str">
            <v>EU1286</v>
          </cell>
          <cell r="AD4979">
            <v>285934</v>
          </cell>
          <cell r="AE4979" t="str">
            <v>Core Contract</v>
          </cell>
          <cell r="AF4979" t="str">
            <v>Electric, Gas &amp; Water Utilities</v>
          </cell>
        </row>
        <row r="4980">
          <cell r="T4980">
            <v>999982282</v>
          </cell>
          <cell r="U4980" t="str">
            <v>Lanvas Perú S.A.C.</v>
          </cell>
          <cell r="V4980">
            <v>292134</v>
          </cell>
          <cell r="W4980" t="str">
            <v>Lanvas Perú S.A.C.</v>
          </cell>
          <cell r="X4980" t="str">
            <v>Existing Principal</v>
          </cell>
          <cell r="Y4980" t="str">
            <v>Exposure Below $1M; Do Not Score</v>
          </cell>
          <cell r="Z4980" t="str">
            <v>CONSTRUCTION</v>
          </cell>
          <cell r="AA4980" t="str">
            <v>Peru</v>
          </cell>
          <cell r="AB4980">
            <v>292134</v>
          </cell>
          <cell r="AD4980">
            <v>292134</v>
          </cell>
          <cell r="AE4980" t="str">
            <v>Core Contract</v>
          </cell>
          <cell r="AF4980" t="str">
            <v>Engineering &amp; Construction</v>
          </cell>
        </row>
        <row r="4981">
          <cell r="T4981">
            <v>999988310</v>
          </cell>
          <cell r="U4981" t="str">
            <v>Enlight Renewable Energy Ltd</v>
          </cell>
          <cell r="V4981">
            <v>292697</v>
          </cell>
          <cell r="W4981" t="str">
            <v>Enlight Renewable Energy Ltd</v>
          </cell>
          <cell r="X4981" t="str">
            <v>Existing Principal</v>
          </cell>
          <cell r="Y4981" t="str">
            <v>Public – Do Not Score</v>
          </cell>
          <cell r="Z4981" t="str">
            <v>CONSTRUCTION</v>
          </cell>
          <cell r="AA4981" t="str">
            <v>Israel</v>
          </cell>
          <cell r="AB4981" t="str">
            <v>EU1445</v>
          </cell>
          <cell r="AC4981" t="str">
            <v>W52488</v>
          </cell>
          <cell r="AD4981">
            <v>292697</v>
          </cell>
          <cell r="AE4981" t="str">
            <v>Specialty Contract</v>
          </cell>
          <cell r="AF4981" t="str">
            <v>Engineering &amp; Construction</v>
          </cell>
        </row>
        <row r="4982">
          <cell r="T4982">
            <v>999994854</v>
          </cell>
          <cell r="U4982" t="str">
            <v>Cerro Matoso S.A</v>
          </cell>
          <cell r="V4982">
            <v>293280</v>
          </cell>
          <cell r="W4982" t="str">
            <v>Cerro Matoso S.A</v>
          </cell>
          <cell r="X4982" t="str">
            <v>Existing Principal</v>
          </cell>
          <cell r="Y4982" t="str">
            <v>Exposure Below $1M; Do Not Score</v>
          </cell>
          <cell r="Z4982" t="str">
            <v>CONSTRUCTION</v>
          </cell>
          <cell r="AA4982" t="str">
            <v>Colombia</v>
          </cell>
          <cell r="AB4982">
            <v>293280</v>
          </cell>
          <cell r="AD4982">
            <v>293280</v>
          </cell>
          <cell r="AE4982" t="str">
            <v>Specialty Contract</v>
          </cell>
          <cell r="AF4982" t="str">
            <v>Engineering &amp; Construction</v>
          </cell>
        </row>
        <row r="4983">
          <cell r="T4983">
            <v>999995037</v>
          </cell>
          <cell r="U4983" t="str">
            <v>Korea Shipbuilding &amp; Offshore Engineering Co., Ltd. ("KSOE"; known as Hyundai Heavy Industries Co., Ltd before 1 June 2019)</v>
          </cell>
          <cell r="V4983">
            <v>293304</v>
          </cell>
          <cell r="W4983" t="str">
            <v>Korea Shipbuilding &amp; Offshore Engineering Co., Ltd. ("KSOE"; known as Hyundai Heavy Industries Co., Ltd before 1 June 2019)</v>
          </cell>
          <cell r="X4983" t="str">
            <v>Existing Principal</v>
          </cell>
          <cell r="Y4983" t="str">
            <v>Exposure Below $1M; Do Not Score</v>
          </cell>
          <cell r="Z4983" t="str">
            <v>ELECTRONIC EQUIPMENT</v>
          </cell>
          <cell r="AA4983" t="str">
            <v>South Korea</v>
          </cell>
          <cell r="AB4983" t="str">
            <v>APAC1110</v>
          </cell>
          <cell r="AD4983">
            <v>293304</v>
          </cell>
          <cell r="AE4983" t="str">
            <v>Specialty Contract</v>
          </cell>
          <cell r="AF4983" t="str">
            <v>Electronics &amp; Semiconductor</v>
          </cell>
        </row>
        <row r="4984">
          <cell r="T4984">
            <v>999995143</v>
          </cell>
          <cell r="U4984" t="str">
            <v>Compass Group Services Colombia S.A</v>
          </cell>
          <cell r="V4984">
            <v>293316</v>
          </cell>
          <cell r="W4984" t="str">
            <v xml:space="preserve">Compass Group </v>
          </cell>
          <cell r="X4984" t="str">
            <v>Existing Principal</v>
          </cell>
          <cell r="Y4984" t="str">
            <v>Public – Do Not Score</v>
          </cell>
          <cell r="Z4984" t="str">
            <v>CONSTRUCTION</v>
          </cell>
          <cell r="AA4984" t="str">
            <v>Colombia</v>
          </cell>
          <cell r="AB4984">
            <v>293316</v>
          </cell>
          <cell r="AC4984" t="str">
            <v>G13861</v>
          </cell>
          <cell r="AD4984">
            <v>293316</v>
          </cell>
          <cell r="AE4984" t="str">
            <v>Specialty Commercial</v>
          </cell>
          <cell r="AF4984" t="str">
            <v>Engineering &amp; Construction</v>
          </cell>
        </row>
        <row r="4985">
          <cell r="T4985">
            <v>1000003340</v>
          </cell>
          <cell r="U4985" t="str">
            <v>S. Young Enterprises Ltd.</v>
          </cell>
          <cell r="V4985">
            <v>294020</v>
          </cell>
          <cell r="W4985" t="str">
            <v>S. Young Enterprises Ltd.</v>
          </cell>
          <cell r="X4985" t="str">
            <v>Existing Principal</v>
          </cell>
          <cell r="Y4985" t="str">
            <v>Exposure Below $1M; Do Not Score</v>
          </cell>
          <cell r="Z4985" t="str">
            <v>CONSTRUCTION</v>
          </cell>
          <cell r="AA4985" t="str">
            <v>Canada</v>
          </cell>
          <cell r="AB4985" t="str">
            <v>CAN1681</v>
          </cell>
          <cell r="AD4985">
            <v>294020</v>
          </cell>
          <cell r="AE4985" t="str">
            <v>Core Contract</v>
          </cell>
          <cell r="AF4985" t="str">
            <v>Engineering &amp; Construction</v>
          </cell>
        </row>
        <row r="4986">
          <cell r="T4986">
            <v>1000004326</v>
          </cell>
          <cell r="U4986" t="str">
            <v>Campbell Scientific (Canada) Corp.</v>
          </cell>
          <cell r="V4986">
            <v>294096</v>
          </cell>
          <cell r="W4986" t="str">
            <v>Campbell Scientific (Canada) Corp.</v>
          </cell>
          <cell r="X4986" t="str">
            <v>Existing Principal</v>
          </cell>
          <cell r="Y4986" t="str">
            <v>Exposure Below $1M; Do Not Score</v>
          </cell>
          <cell r="Z4986" t="str">
            <v>CONSTRUCTION</v>
          </cell>
          <cell r="AA4986" t="str">
            <v>Canada</v>
          </cell>
          <cell r="AB4986" t="str">
            <v>CAN1682</v>
          </cell>
          <cell r="AD4986">
            <v>294096</v>
          </cell>
          <cell r="AE4986" t="str">
            <v>Core Contract</v>
          </cell>
          <cell r="AF4986" t="str">
            <v>Engineering &amp; Construction</v>
          </cell>
        </row>
        <row r="4987">
          <cell r="T4987">
            <v>1000004433</v>
          </cell>
          <cell r="U4987" t="str">
            <v>PMI Holdings, LLC</v>
          </cell>
          <cell r="V4987">
            <v>181709</v>
          </cell>
          <cell r="W4987" t="str">
            <v>PMI Holdings, LLC</v>
          </cell>
          <cell r="X4987" t="str">
            <v>Existing Principal</v>
          </cell>
          <cell r="Y4987" t="str">
            <v>Score it</v>
          </cell>
          <cell r="Z4987" t="str">
            <v>CONSTRUCTION</v>
          </cell>
          <cell r="AA4987" t="str">
            <v>United States</v>
          </cell>
          <cell r="AB4987">
            <v>181709</v>
          </cell>
          <cell r="AD4987">
            <v>181709</v>
          </cell>
          <cell r="AE4987" t="str">
            <v>Core Commercial</v>
          </cell>
          <cell r="AF4987" t="str">
            <v>Engineering &amp; Construction</v>
          </cell>
        </row>
        <row r="4988">
          <cell r="T4988">
            <v>746730522</v>
          </cell>
          <cell r="U4988" t="str">
            <v>Schlumberger Holdings Corporation</v>
          </cell>
          <cell r="V4988">
            <v>42978</v>
          </cell>
          <cell r="W4988" t="str">
            <v>Schlumberger Holdings Corporation</v>
          </cell>
          <cell r="X4988" t="str">
            <v>Existing Principal</v>
          </cell>
          <cell r="Y4988" t="str">
            <v>Score it</v>
          </cell>
          <cell r="Z4988" t="str">
            <v>OIL REFINING</v>
          </cell>
          <cell r="AA4988" t="str">
            <v>United States</v>
          </cell>
          <cell r="AB4988" t="str">
            <v>NB1370</v>
          </cell>
          <cell r="AD4988">
            <v>42978</v>
          </cell>
          <cell r="AE4988" t="str">
            <v>Core Commercial</v>
          </cell>
          <cell r="AF4988" t="str">
            <v>Refining &amp; Marketing</v>
          </cell>
        </row>
        <row r="4989">
          <cell r="T4989">
            <v>999945563</v>
          </cell>
          <cell r="U4989" t="str">
            <v>NXP Semiconductors N.V.</v>
          </cell>
          <cell r="V4989">
            <v>53426</v>
          </cell>
          <cell r="W4989" t="str">
            <v>NXP Semiconductors N.V.</v>
          </cell>
          <cell r="X4989" t="str">
            <v>Existing Principal</v>
          </cell>
          <cell r="Y4989" t="str">
            <v>Score it</v>
          </cell>
          <cell r="Z4989" t="str">
            <v>SEMICONDUCTORS</v>
          </cell>
          <cell r="AA4989" t="str">
            <v>Netherlands</v>
          </cell>
          <cell r="AB4989">
            <v>53426</v>
          </cell>
          <cell r="AD4989">
            <v>53426</v>
          </cell>
          <cell r="AE4989" t="str">
            <v>Core Commercial</v>
          </cell>
          <cell r="AF4989" t="str">
            <v>Electronics &amp; Semiconductor</v>
          </cell>
        </row>
        <row r="4990">
          <cell r="T4990">
            <v>999998411</v>
          </cell>
          <cell r="U4990" t="str">
            <v>BAXTER INTERNATIONAL INC.</v>
          </cell>
          <cell r="V4990">
            <v>293581</v>
          </cell>
          <cell r="W4990" t="str">
            <v>Baxter International Inc.</v>
          </cell>
          <cell r="X4990" t="str">
            <v>Existing Principal</v>
          </cell>
          <cell r="Y4990" t="str">
            <v>Score it</v>
          </cell>
          <cell r="Z4990" t="str">
            <v>PHARMACEUTICALS</v>
          </cell>
          <cell r="AA4990" t="str">
            <v>United States</v>
          </cell>
          <cell r="AB4990">
            <v>99018</v>
          </cell>
          <cell r="AD4990">
            <v>99018</v>
          </cell>
          <cell r="AE4990" t="str">
            <v>Core Commercial</v>
          </cell>
          <cell r="AF4990" t="str">
            <v>Drug &amp; Pharmacy Services</v>
          </cell>
        </row>
        <row r="4991">
          <cell r="T4991">
            <v>999973911</v>
          </cell>
          <cell r="U4991" t="str">
            <v>BROOKFIELD BRASIL SHOPPING CENTER</v>
          </cell>
          <cell r="V4991">
            <v>291365</v>
          </cell>
          <cell r="W4991" t="str">
            <v>BROOKFIELD BRASIL SHOPPING CENTER</v>
          </cell>
          <cell r="X4991" t="str">
            <v>Existing Principal</v>
          </cell>
          <cell r="Y4991" t="str">
            <v>Exposure Below $1M; Do Not Score</v>
          </cell>
          <cell r="Z4991" t="str">
            <v>REAL ESTATE</v>
          </cell>
          <cell r="AA4991" t="str">
            <v>Brazil</v>
          </cell>
          <cell r="AB4991" t="str">
            <v>BRZ1236</v>
          </cell>
          <cell r="AD4991">
            <v>181193</v>
          </cell>
          <cell r="AE4991" t="str">
            <v>Specialty Commercial</v>
          </cell>
          <cell r="AF4991" t="str">
            <v>Real Estate &amp; REITs</v>
          </cell>
        </row>
        <row r="4992">
          <cell r="T4992">
            <v>1000001799</v>
          </cell>
          <cell r="U4992" t="str">
            <v>Teixeira Duarte Engenharia Construcoes S.A</v>
          </cell>
          <cell r="V4992">
            <v>293883</v>
          </cell>
          <cell r="W4992" t="str">
            <v>Teixeira Duarte Engenharia Construcoes S.A</v>
          </cell>
          <cell r="X4992" t="str">
            <v>Existing Principal</v>
          </cell>
          <cell r="Y4992" t="str">
            <v>Exposure Below $1M; Do Not Score</v>
          </cell>
          <cell r="Z4992" t="str">
            <v>UNASSIGNED</v>
          </cell>
          <cell r="AA4992" t="str">
            <v>Colombia</v>
          </cell>
          <cell r="AB4992">
            <v>195114</v>
          </cell>
          <cell r="AD4992">
            <v>195114</v>
          </cell>
          <cell r="AE4992" t="str">
            <v>Specialty Commercial</v>
          </cell>
          <cell r="AF4992" t="str">
            <v>Unassigned</v>
          </cell>
        </row>
        <row r="4993">
          <cell r="T4993">
            <v>1000002661</v>
          </cell>
          <cell r="U4993" t="str">
            <v>Teixeira Duarte S.A</v>
          </cell>
          <cell r="V4993">
            <v>293961</v>
          </cell>
          <cell r="W4993" t="str">
            <v>Teixeira Duarte S.A</v>
          </cell>
          <cell r="X4993" t="str">
            <v>Existing Principal</v>
          </cell>
          <cell r="Y4993" t="str">
            <v>Exposure Below $1M; Do Not Score</v>
          </cell>
          <cell r="Z4993" t="str">
            <v>UNASSIGNED</v>
          </cell>
          <cell r="AA4993" t="str">
            <v>Portugal</v>
          </cell>
          <cell r="AB4993">
            <v>195114</v>
          </cell>
          <cell r="AD4993">
            <v>195114</v>
          </cell>
          <cell r="AE4993" t="str">
            <v>Specialty Commercial</v>
          </cell>
          <cell r="AF4993" t="str">
            <v>Unassigned</v>
          </cell>
        </row>
        <row r="4994">
          <cell r="T4994">
            <v>1000001852</v>
          </cell>
          <cell r="U4994" t="str">
            <v>Rydon Group Holdings Limited</v>
          </cell>
          <cell r="V4994">
            <v>196905</v>
          </cell>
          <cell r="W4994" t="str">
            <v>Rydon Holdings Group Ltd</v>
          </cell>
          <cell r="X4994" t="str">
            <v>Existing Principal</v>
          </cell>
          <cell r="Y4994" t="str">
            <v>Score it</v>
          </cell>
          <cell r="Z4994" t="str">
            <v>CONSTRUCTION</v>
          </cell>
          <cell r="AA4994" t="str">
            <v>United Kingdom</v>
          </cell>
          <cell r="AB4994" t="str">
            <v>EU1272</v>
          </cell>
          <cell r="AD4994">
            <v>196905</v>
          </cell>
          <cell r="AE4994" t="str">
            <v>Core Contract</v>
          </cell>
          <cell r="AF4994" t="str">
            <v>Engineering &amp; Construction</v>
          </cell>
        </row>
        <row r="4995">
          <cell r="T4995">
            <v>244566552</v>
          </cell>
          <cell r="U4995" t="str">
            <v>Brown and Mason Group Ltd</v>
          </cell>
          <cell r="V4995">
            <v>211449</v>
          </cell>
          <cell r="W4995" t="str">
            <v>Brown and Mason Group Ltd</v>
          </cell>
          <cell r="X4995" t="str">
            <v>Existing Principal</v>
          </cell>
          <cell r="Y4995" t="str">
            <v>Score it</v>
          </cell>
          <cell r="Z4995" t="str">
            <v>CONSTRUCTION</v>
          </cell>
          <cell r="AA4995" t="str">
            <v>United Kingdom</v>
          </cell>
          <cell r="AB4995" t="str">
            <v>EU1348</v>
          </cell>
          <cell r="AD4995">
            <v>211449</v>
          </cell>
          <cell r="AE4995" t="str">
            <v>Specialty Contract</v>
          </cell>
          <cell r="AF4995" t="str">
            <v>Engineering &amp; Construction</v>
          </cell>
        </row>
        <row r="4996">
          <cell r="T4996">
            <v>999897182</v>
          </cell>
          <cell r="U4996" t="str">
            <v>Kramer Beteiligung GmbH + Co KG</v>
          </cell>
          <cell r="V4996">
            <v>282372</v>
          </cell>
          <cell r="W4996" t="str">
            <v>Kramer Beteiligung GmbH + Co KG</v>
          </cell>
          <cell r="X4996" t="str">
            <v>Existing Principal</v>
          </cell>
          <cell r="Y4996" t="str">
            <v>Exposure Below $1M; Do Not Score</v>
          </cell>
          <cell r="Z4996" t="str">
            <v>CONSTRUCTION</v>
          </cell>
          <cell r="AA4996" t="str">
            <v>Germany</v>
          </cell>
          <cell r="AB4996" t="str">
            <v>EU1364</v>
          </cell>
          <cell r="AD4996">
            <v>282372</v>
          </cell>
          <cell r="AE4996" t="str">
            <v>Core Contract</v>
          </cell>
          <cell r="AF4996" t="str">
            <v>Engineering &amp; Construction</v>
          </cell>
        </row>
        <row r="4997">
          <cell r="T4997">
            <v>1000000593</v>
          </cell>
          <cell r="U4997" t="str">
            <v>Spirit Holding SA</v>
          </cell>
          <cell r="V4997">
            <v>285058</v>
          </cell>
          <cell r="W4997" t="str">
            <v>Spirit Holding SA</v>
          </cell>
          <cell r="X4997" t="str">
            <v>Existing Principal</v>
          </cell>
          <cell r="Y4997" t="str">
            <v>Score it</v>
          </cell>
          <cell r="Z4997" t="str">
            <v>CONSTRUCTION</v>
          </cell>
          <cell r="AA4997" t="str">
            <v>France</v>
          </cell>
          <cell r="AB4997" t="str">
            <v>EU1280</v>
          </cell>
          <cell r="AD4997">
            <v>285058</v>
          </cell>
          <cell r="AE4997" t="str">
            <v>Specialty Contract</v>
          </cell>
          <cell r="AF4997" t="str">
            <v>Engineering &amp; Construction</v>
          </cell>
        </row>
        <row r="4998">
          <cell r="T4998">
            <v>999915874</v>
          </cell>
          <cell r="U4998" t="str">
            <v>Westcor Thermal Inc.</v>
          </cell>
          <cell r="V4998">
            <v>285072</v>
          </cell>
          <cell r="W4998" t="str">
            <v>Westcor Thermal Inc.</v>
          </cell>
          <cell r="X4998" t="str">
            <v>Existing Principal</v>
          </cell>
          <cell r="Y4998" t="str">
            <v>Exposure Below $1M; Do Not Score</v>
          </cell>
          <cell r="Z4998" t="str">
            <v>CONSTRUCTION</v>
          </cell>
          <cell r="AA4998" t="str">
            <v>Canada</v>
          </cell>
          <cell r="AB4998" t="str">
            <v>CAN1525</v>
          </cell>
          <cell r="AD4998">
            <v>285072</v>
          </cell>
          <cell r="AE4998" t="str">
            <v>Core Contract</v>
          </cell>
          <cell r="AF4998" t="str">
            <v>Engineering &amp; Construction</v>
          </cell>
        </row>
        <row r="4999">
          <cell r="T4999">
            <v>999952682</v>
          </cell>
          <cell r="U4999" t="str">
            <v>Nexter Systems S.A.</v>
          </cell>
          <cell r="V4999">
            <v>288968</v>
          </cell>
          <cell r="W4999" t="str">
            <v>Nexter Systems S.A.</v>
          </cell>
          <cell r="X4999" t="str">
            <v>Existing Principal</v>
          </cell>
          <cell r="Y4999" t="str">
            <v>Score it</v>
          </cell>
          <cell r="Z4999" t="str">
            <v>AEROSPACE &amp; DEFENSE</v>
          </cell>
          <cell r="AA4999" t="str">
            <v>France</v>
          </cell>
          <cell r="AB4999" t="str">
            <v>EU1435</v>
          </cell>
          <cell r="AD4999">
            <v>288968</v>
          </cell>
          <cell r="AE4999" t="str">
            <v>Core Contract</v>
          </cell>
          <cell r="AF4999" t="str">
            <v>Aerospace / Defense</v>
          </cell>
        </row>
        <row r="5000">
          <cell r="T5000">
            <v>999956551</v>
          </cell>
          <cell r="U5000" t="str">
            <v>Futbol Club Barcelona</v>
          </cell>
          <cell r="V5000">
            <v>289446</v>
          </cell>
          <cell r="W5000" t="str">
            <v>Futbol Club Barcelona</v>
          </cell>
          <cell r="X5000" t="str">
            <v>Existing Principal</v>
          </cell>
          <cell r="Y5000" t="str">
            <v>Score it</v>
          </cell>
          <cell r="Z5000" t="str">
            <v>UNASSIGNED</v>
          </cell>
          <cell r="AA5000" t="str">
            <v>Spain</v>
          </cell>
          <cell r="AB5000" t="str">
            <v>EU1326</v>
          </cell>
          <cell r="AD5000">
            <v>289446</v>
          </cell>
          <cell r="AE5000" t="str">
            <v>Specialty Commercial</v>
          </cell>
          <cell r="AF5000" t="str">
            <v>Unassigned</v>
          </cell>
        </row>
        <row r="5001">
          <cell r="T5001">
            <v>1000003208</v>
          </cell>
          <cell r="U5001" t="str">
            <v>GFL Environmental Inc.</v>
          </cell>
          <cell r="V5001">
            <v>294008</v>
          </cell>
          <cell r="W5001" t="str">
            <v>GFL Environmental Inc.</v>
          </cell>
          <cell r="X5001" t="str">
            <v>Existing Principal</v>
          </cell>
          <cell r="Y5001" t="str">
            <v>Score it</v>
          </cell>
          <cell r="Z5001" t="str">
            <v>UNASSIGNED</v>
          </cell>
          <cell r="AA5001" t="str">
            <v>Canada</v>
          </cell>
          <cell r="AB5001">
            <v>290438</v>
          </cell>
          <cell r="AD5001">
            <v>290438</v>
          </cell>
          <cell r="AE5001" t="str">
            <v>Specialty Commercial</v>
          </cell>
          <cell r="AF5001" t="str">
            <v>Unassigned</v>
          </cell>
        </row>
        <row r="5002">
          <cell r="T5002">
            <v>999967529</v>
          </cell>
          <cell r="U5002" t="str">
            <v>Helix Energy Solutions Group, Inc.</v>
          </cell>
          <cell r="V5002">
            <v>290767</v>
          </cell>
          <cell r="W5002" t="str">
            <v>Helix Energy Solutions Group, Inc.</v>
          </cell>
          <cell r="X5002" t="str">
            <v>Existing Principal</v>
          </cell>
          <cell r="Y5002" t="str">
            <v>Score it</v>
          </cell>
          <cell r="Z5002" t="str">
            <v>OIL REFINING</v>
          </cell>
          <cell r="AA5002" t="str">
            <v>United States</v>
          </cell>
          <cell r="AB5002" t="str">
            <v>EU1432</v>
          </cell>
          <cell r="AD5002">
            <v>290767</v>
          </cell>
          <cell r="AE5002" t="str">
            <v>Specialty Contract</v>
          </cell>
          <cell r="AF5002" t="str">
            <v>Refining &amp; Marketing</v>
          </cell>
        </row>
        <row r="5003">
          <cell r="T5003">
            <v>999897171</v>
          </cell>
          <cell r="U5003" t="str">
            <v>Jaeger Ausbau Beteiligung GmbH + Co KG</v>
          </cell>
          <cell r="V5003">
            <v>282370</v>
          </cell>
          <cell r="W5003" t="str">
            <v>Jaeger Ausbau Beteiligung GmbH + Co KG</v>
          </cell>
          <cell r="X5003" t="str">
            <v>Existing Principal</v>
          </cell>
          <cell r="Y5003" t="str">
            <v>Score it</v>
          </cell>
          <cell r="Z5003" t="str">
            <v>AGRICULTURE</v>
          </cell>
          <cell r="AA5003" t="str">
            <v>Germany</v>
          </cell>
          <cell r="AB5003" t="str">
            <v>EU1454</v>
          </cell>
          <cell r="AD5003">
            <v>291745</v>
          </cell>
          <cell r="AE5003" t="str">
            <v>Core Contract</v>
          </cell>
          <cell r="AF5003" t="str">
            <v>Food Processing &amp; Distribution</v>
          </cell>
        </row>
        <row r="5004">
          <cell r="T5004">
            <v>999897177</v>
          </cell>
          <cell r="U5004" t="str">
            <v>Bernburg Beteiligung GmbH + Co KG</v>
          </cell>
          <cell r="V5004">
            <v>282371</v>
          </cell>
          <cell r="W5004" t="str">
            <v>Bernburg Beteiligung GmbH + Co KG</v>
          </cell>
          <cell r="X5004" t="str">
            <v>Existing Principal</v>
          </cell>
          <cell r="Y5004" t="str">
            <v>Exposure Below $1M; Do Not Score</v>
          </cell>
          <cell r="Z5004" t="str">
            <v>CONSTRUCTION</v>
          </cell>
          <cell r="AA5004" t="str">
            <v>Germany</v>
          </cell>
          <cell r="AB5004" t="str">
            <v>EU1455</v>
          </cell>
          <cell r="AD5004">
            <v>291745</v>
          </cell>
          <cell r="AE5004" t="str">
            <v>Core Contract</v>
          </cell>
          <cell r="AF5004" t="str">
            <v>Engineering &amp; Construction</v>
          </cell>
        </row>
        <row r="5005">
          <cell r="T5005">
            <v>1000001529</v>
          </cell>
          <cell r="U5005" t="str">
            <v>Keystone Midco Limited</v>
          </cell>
          <cell r="V5005">
            <v>195419</v>
          </cell>
          <cell r="W5005" t="str">
            <v>Keepmoat Ltd</v>
          </cell>
          <cell r="X5005" t="str">
            <v>Existing Principal</v>
          </cell>
          <cell r="Y5005" t="str">
            <v>Score it</v>
          </cell>
          <cell r="Z5005" t="str">
            <v>CONSTRUCTION</v>
          </cell>
          <cell r="AA5005" t="str">
            <v>United Kingdom</v>
          </cell>
          <cell r="AB5005" t="str">
            <v>EU1053</v>
          </cell>
          <cell r="AD5005">
            <v>300053</v>
          </cell>
          <cell r="AE5005" t="str">
            <v>Specialty Contract</v>
          </cell>
          <cell r="AF5005" t="str">
            <v>Engineering &amp; Construction</v>
          </cell>
        </row>
        <row r="5006">
          <cell r="T5006">
            <v>1000001776</v>
          </cell>
          <cell r="U5006" t="str">
            <v>Keystone JVCO Limited</v>
          </cell>
          <cell r="V5006">
            <v>195419</v>
          </cell>
          <cell r="W5006" t="str">
            <v>Keepmoat Ltd</v>
          </cell>
          <cell r="X5006" t="str">
            <v>Existing Principal</v>
          </cell>
          <cell r="Y5006" t="str">
            <v>Score it</v>
          </cell>
          <cell r="Z5006" t="str">
            <v>CONSTRUCTION</v>
          </cell>
          <cell r="AA5006" t="str">
            <v>United Kingdom</v>
          </cell>
          <cell r="AB5006" t="str">
            <v>EU1053</v>
          </cell>
          <cell r="AD5006">
            <v>300053</v>
          </cell>
          <cell r="AE5006" t="str">
            <v>Specialty Contract</v>
          </cell>
          <cell r="AF5006" t="str">
            <v>Engineering &amp; Construction</v>
          </cell>
        </row>
        <row r="5007">
          <cell r="T5007">
            <v>999954688</v>
          </cell>
          <cell r="U5007" t="str">
            <v>Strabag S.A.</v>
          </cell>
          <cell r="V5007">
            <v>289138</v>
          </cell>
          <cell r="W5007" t="str">
            <v>Strabag S.A.</v>
          </cell>
          <cell r="X5007" t="str">
            <v>Existing Principal</v>
          </cell>
          <cell r="Y5007" t="str">
            <v>Exposure Below $1M; Do Not Score</v>
          </cell>
          <cell r="Z5007" t="str">
            <v>CONSTRUCTION</v>
          </cell>
          <cell r="AA5007" t="str">
            <v>Colombia</v>
          </cell>
          <cell r="AB5007">
            <v>300081</v>
          </cell>
          <cell r="AD5007">
            <v>300081</v>
          </cell>
          <cell r="AE5007" t="str">
            <v>Specialty Contract</v>
          </cell>
          <cell r="AF5007" t="str">
            <v>Engineering &amp; Construction</v>
          </cell>
        </row>
        <row r="5008">
          <cell r="T5008">
            <v>1000000812</v>
          </cell>
          <cell r="U5008" t="str">
            <v>Petrobras International Braspetro B.V</v>
          </cell>
          <cell r="V5008">
            <v>293820</v>
          </cell>
          <cell r="W5008" t="str">
            <v>Petrobras International Braspetro B.V</v>
          </cell>
          <cell r="X5008" t="str">
            <v>Existing Principal</v>
          </cell>
          <cell r="Y5008" t="str">
            <v>Exposure Below $1M; Do Not Score</v>
          </cell>
          <cell r="Z5008" t="str">
            <v>OIL REFINING</v>
          </cell>
          <cell r="AA5008" t="str">
            <v>Netherlands</v>
          </cell>
          <cell r="AB5008">
            <v>300287</v>
          </cell>
          <cell r="AD5008">
            <v>300287</v>
          </cell>
          <cell r="AE5008" t="str">
            <v>Specialty Commercial</v>
          </cell>
          <cell r="AF5008" t="str">
            <v>Refining &amp; Marketing</v>
          </cell>
        </row>
        <row r="5009">
          <cell r="T5009">
            <v>999955193</v>
          </cell>
          <cell r="U5009" t="str">
            <v>BRF S/A</v>
          </cell>
          <cell r="V5009">
            <v>189699</v>
          </cell>
          <cell r="W5009" t="str">
            <v>BRF S.A.</v>
          </cell>
          <cell r="X5009" t="str">
            <v>Existing Principal</v>
          </cell>
          <cell r="Y5009" t="str">
            <v>Score it</v>
          </cell>
          <cell r="Z5009" t="str">
            <v>BUSINESS SERVICES</v>
          </cell>
          <cell r="AA5009" t="str">
            <v>Brazil</v>
          </cell>
          <cell r="AB5009" t="str">
            <v>BRZ1059</v>
          </cell>
          <cell r="AD5009">
            <v>300367</v>
          </cell>
          <cell r="AE5009" t="str">
            <v>Specialty Commercial</v>
          </cell>
          <cell r="AF5009" t="str">
            <v>Business Services</v>
          </cell>
        </row>
        <row r="5010">
          <cell r="T5010">
            <v>254572652</v>
          </cell>
          <cell r="U5010" t="str">
            <v>COMPANHIA HIDRO ELETRICA DO SAO FRANCISCO</v>
          </cell>
          <cell r="V5010">
            <v>185213</v>
          </cell>
          <cell r="W5010" t="str">
            <v>CHESF - Cia Hidroelétrica do São Francisco</v>
          </cell>
          <cell r="X5010" t="str">
            <v>Existing Principal</v>
          </cell>
          <cell r="Y5010" t="str">
            <v>Score it</v>
          </cell>
          <cell r="Z5010" t="str">
            <v>CONSUMER PRODUCTS RETL/WHSL</v>
          </cell>
          <cell r="AA5010" t="str">
            <v>Brazil</v>
          </cell>
          <cell r="AB5010" t="str">
            <v>BRZ1006</v>
          </cell>
          <cell r="AD5010">
            <v>300509</v>
          </cell>
          <cell r="AE5010" t="str">
            <v>Specialty Commercial</v>
          </cell>
          <cell r="AF5010" t="str">
            <v>Retail</v>
          </cell>
        </row>
        <row r="5011">
          <cell r="T5011">
            <v>999999165</v>
          </cell>
          <cell r="U5011" t="str">
            <v>Sinergia Global en Salud S.A.S</v>
          </cell>
          <cell r="V5011">
            <v>293648</v>
          </cell>
          <cell r="W5011" t="str">
            <v>Sinergia Global en Salud S.A.S</v>
          </cell>
          <cell r="X5011" t="str">
            <v>Existing Principal</v>
          </cell>
          <cell r="Y5011" t="str">
            <v>Exposure Below $1M; Do Not Score</v>
          </cell>
          <cell r="Z5011" t="str">
            <v>MEDICAL SERVICES</v>
          </cell>
          <cell r="AA5011" t="str">
            <v>Colombia</v>
          </cell>
          <cell r="AB5011">
            <v>293648</v>
          </cell>
          <cell r="AD5011">
            <v>293648</v>
          </cell>
          <cell r="AE5011" t="str">
            <v>Specialty Commercial</v>
          </cell>
          <cell r="AF5011" t="str">
            <v>Hospital &amp; Medical Services</v>
          </cell>
        </row>
        <row r="5012">
          <cell r="T5012">
            <v>999999244</v>
          </cell>
          <cell r="U5012" t="str">
            <v>Geopark Colombia S.A.S</v>
          </cell>
          <cell r="V5012">
            <v>293659</v>
          </cell>
          <cell r="W5012" t="str">
            <v>Geopark Colombia S.A.S</v>
          </cell>
          <cell r="X5012" t="str">
            <v>Existing Principal</v>
          </cell>
          <cell r="Y5012" t="str">
            <v>Exposure Below $1M; Do Not Score</v>
          </cell>
          <cell r="Z5012" t="str">
            <v>CONSTRUCTION</v>
          </cell>
          <cell r="AA5012" t="str">
            <v>Colombia</v>
          </cell>
          <cell r="AB5012">
            <v>293659</v>
          </cell>
          <cell r="AD5012">
            <v>293659</v>
          </cell>
          <cell r="AE5012" t="str">
            <v>Specialty Commercial</v>
          </cell>
          <cell r="AF5012" t="str">
            <v>Engineering &amp; Construction</v>
          </cell>
        </row>
        <row r="5013">
          <cell r="T5013">
            <v>999999089</v>
          </cell>
          <cell r="U5013" t="str">
            <v>Siemens Energy SAS</v>
          </cell>
          <cell r="V5013">
            <v>293639</v>
          </cell>
          <cell r="W5013" t="str">
            <v>Siemens Energy AG</v>
          </cell>
          <cell r="X5013" t="str">
            <v>Existing Principal</v>
          </cell>
          <cell r="Y5013" t="str">
            <v>Public – Do Not Score</v>
          </cell>
          <cell r="Z5013" t="str">
            <v>ELECTRICAL EQUIPMENT</v>
          </cell>
          <cell r="AA5013" t="str">
            <v>Colombia</v>
          </cell>
          <cell r="AB5013">
            <v>293639</v>
          </cell>
          <cell r="AC5013" t="str">
            <v>B05331 </v>
          </cell>
          <cell r="AD5013">
            <v>293639</v>
          </cell>
          <cell r="AE5013" t="str">
            <v>Specialty Commercial</v>
          </cell>
          <cell r="AF5013" t="str">
            <v>Electrical Equipment</v>
          </cell>
        </row>
        <row r="5014">
          <cell r="T5014">
            <v>999999248</v>
          </cell>
          <cell r="U5014" t="str">
            <v>Fypasa Construcciones S.A de C.V</v>
          </cell>
          <cell r="V5014">
            <v>293661</v>
          </cell>
          <cell r="W5014" t="str">
            <v>Fypasa Construcciones S.A de C.V</v>
          </cell>
          <cell r="X5014" t="str">
            <v>Existing Principal</v>
          </cell>
          <cell r="Y5014" t="str">
            <v>Exposure Below $1M; Do Not Score</v>
          </cell>
          <cell r="Z5014" t="str">
            <v>CONSTRUCTION</v>
          </cell>
          <cell r="AA5014" t="str">
            <v>Mexico</v>
          </cell>
          <cell r="AB5014">
            <v>293661</v>
          </cell>
          <cell r="AD5014">
            <v>293661</v>
          </cell>
          <cell r="AE5014" t="str">
            <v>Specialty Contract</v>
          </cell>
          <cell r="AF5014" t="str">
            <v>Engineering &amp; Construction</v>
          </cell>
        </row>
        <row r="5015">
          <cell r="T5015">
            <v>999999815</v>
          </cell>
          <cell r="U5015" t="str">
            <v>Reficar</v>
          </cell>
          <cell r="V5015">
            <v>293721</v>
          </cell>
          <cell r="W5015" t="str">
            <v xml:space="preserve">Reficar </v>
          </cell>
          <cell r="X5015" t="str">
            <v>Existing Principal</v>
          </cell>
          <cell r="Y5015" t="str">
            <v>Exposure Below $1M; Do Not Score</v>
          </cell>
          <cell r="Z5015" t="str">
            <v>OIL REFINING</v>
          </cell>
          <cell r="AA5015" t="str">
            <v>Colombia</v>
          </cell>
          <cell r="AB5015">
            <v>293721</v>
          </cell>
          <cell r="AD5015">
            <v>293721</v>
          </cell>
          <cell r="AE5015" t="str">
            <v>Specialty Commercial</v>
          </cell>
          <cell r="AF5015" t="str">
            <v>Refining &amp; Marketing</v>
          </cell>
        </row>
        <row r="5016">
          <cell r="T5016">
            <v>999999329</v>
          </cell>
          <cell r="U5016" t="str">
            <v>BBVA Colombia</v>
          </cell>
          <cell r="V5016">
            <v>293667</v>
          </cell>
          <cell r="W5016" t="str">
            <v>BBVA Colombia</v>
          </cell>
          <cell r="X5016" t="str">
            <v>Existing Principal</v>
          </cell>
          <cell r="Y5016" t="str">
            <v>Exposure Below $1M; Do Not Score</v>
          </cell>
          <cell r="Z5016" t="str">
            <v>BANKS AND S&amp;LS</v>
          </cell>
          <cell r="AA5016" t="str">
            <v>Colombia</v>
          </cell>
          <cell r="AB5016">
            <v>293667</v>
          </cell>
          <cell r="AD5016">
            <v>293667</v>
          </cell>
          <cell r="AE5016" t="str">
            <v>Specialty Commercial</v>
          </cell>
          <cell r="AF5016" t="str">
            <v>Banks, National &amp; Regional</v>
          </cell>
        </row>
        <row r="5017">
          <cell r="T5017">
            <v>1000000028</v>
          </cell>
          <cell r="U5017" t="str">
            <v>Mabe Colombia S.A.S</v>
          </cell>
          <cell r="V5017">
            <v>293743</v>
          </cell>
          <cell r="W5017" t="str">
            <v>Mabe Colombia S.A.S</v>
          </cell>
          <cell r="X5017" t="str">
            <v>Existing Principal</v>
          </cell>
          <cell r="Y5017" t="str">
            <v>Exposure Below $1M; Do Not Score</v>
          </cell>
          <cell r="Z5017" t="str">
            <v>CONSUMER DURABLES</v>
          </cell>
          <cell r="AA5017" t="str">
            <v>Colombia</v>
          </cell>
          <cell r="AB5017">
            <v>293743</v>
          </cell>
          <cell r="AD5017">
            <v>293743</v>
          </cell>
          <cell r="AE5017" t="str">
            <v>Specialty Commercial</v>
          </cell>
          <cell r="AF5017" t="str">
            <v>Retail</v>
          </cell>
        </row>
        <row r="5018">
          <cell r="T5018">
            <v>1000003561</v>
          </cell>
          <cell r="U5018" t="str">
            <v>Cerrejon</v>
          </cell>
          <cell r="V5018">
            <v>294033</v>
          </cell>
          <cell r="W5018" t="str">
            <v>Cerrejon</v>
          </cell>
          <cell r="X5018" t="str">
            <v>Existing Principal</v>
          </cell>
          <cell r="Y5018" t="str">
            <v>Exposure Below $1M; Do Not Score</v>
          </cell>
          <cell r="Z5018" t="str">
            <v>CONSTRUCTION</v>
          </cell>
          <cell r="AA5018" t="str">
            <v>Colombia</v>
          </cell>
          <cell r="AB5018">
            <v>294033</v>
          </cell>
          <cell r="AD5018">
            <v>294033</v>
          </cell>
          <cell r="AE5018" t="str">
            <v>Specialty Commercial</v>
          </cell>
          <cell r="AF5018" t="str">
            <v>Engineering &amp; Construction</v>
          </cell>
        </row>
        <row r="5019">
          <cell r="T5019">
            <v>1000004234</v>
          </cell>
          <cell r="U5019" t="str">
            <v>Industrias Electromagnéticas Magnetron S.A.S</v>
          </cell>
          <cell r="V5019">
            <v>294090</v>
          </cell>
          <cell r="W5019" t="str">
            <v>Industrias Electromagnéticas Magnetron S.A.S</v>
          </cell>
          <cell r="X5019" t="str">
            <v>Existing Principal</v>
          </cell>
          <cell r="Y5019" t="str">
            <v>Exposure Below $1M; Do Not Score</v>
          </cell>
          <cell r="Z5019" t="str">
            <v>ELECTRICAL EQUIPMENT</v>
          </cell>
          <cell r="AA5019" t="str">
            <v>Colombia</v>
          </cell>
          <cell r="AB5019">
            <v>294090</v>
          </cell>
          <cell r="AD5019">
            <v>294090</v>
          </cell>
          <cell r="AE5019" t="str">
            <v>Specialty Commercial</v>
          </cell>
          <cell r="AF5019" t="str">
            <v>Electrical Equipment</v>
          </cell>
        </row>
        <row r="5020">
          <cell r="T5020">
            <v>1000004413</v>
          </cell>
          <cell r="U5020" t="str">
            <v>360326 Alberta Ltd. operating as Peerless Building Products</v>
          </cell>
          <cell r="V5020">
            <v>294106</v>
          </cell>
          <cell r="W5020" t="str">
            <v>360326 Alberta Ltd. operating as Peerless Building Products</v>
          </cell>
          <cell r="X5020" t="str">
            <v>Existing Principal</v>
          </cell>
          <cell r="Y5020" t="str">
            <v>Exposure Below $1M; Do Not Score</v>
          </cell>
          <cell r="Z5020" t="str">
            <v>CONSTRUCTION</v>
          </cell>
          <cell r="AA5020" t="str">
            <v>Canada</v>
          </cell>
          <cell r="AB5020" t="str">
            <v>CAN1683</v>
          </cell>
          <cell r="AD5020">
            <v>294106</v>
          </cell>
          <cell r="AE5020" t="str">
            <v>Specialty Contract</v>
          </cell>
          <cell r="AF5020" t="str">
            <v>Engineering &amp; Construction</v>
          </cell>
        </row>
        <row r="5021">
          <cell r="T5021">
            <v>1000000004</v>
          </cell>
          <cell r="U5021" t="str">
            <v>J-Con Civil Ltd.</v>
          </cell>
          <cell r="V5021">
            <v>293739</v>
          </cell>
          <cell r="W5021" t="str">
            <v>J-Con Civil Ltd.</v>
          </cell>
          <cell r="X5021" t="str">
            <v>Existing Principal</v>
          </cell>
          <cell r="Y5021" t="str">
            <v>Exposure Below $1M; Do Not Score</v>
          </cell>
          <cell r="Z5021" t="str">
            <v>CONSTRUCTION</v>
          </cell>
          <cell r="AA5021" t="str">
            <v>Canada</v>
          </cell>
          <cell r="AB5021" t="str">
            <v>CAN1684</v>
          </cell>
          <cell r="AD5021">
            <v>293739</v>
          </cell>
          <cell r="AE5021" t="str">
            <v>Core Contract</v>
          </cell>
          <cell r="AF5021" t="str">
            <v>Engineering &amp; Construction</v>
          </cell>
        </row>
        <row r="5022">
          <cell r="T5022">
            <v>999999341</v>
          </cell>
          <cell r="U5022" t="str">
            <v>Hugh Monro Construction Ltd.</v>
          </cell>
          <cell r="V5022">
            <v>293669</v>
          </cell>
          <cell r="W5022" t="str">
            <v>Hugh Monro Construction Ltd.</v>
          </cell>
          <cell r="X5022" t="str">
            <v>Existing Principal</v>
          </cell>
          <cell r="Y5022" t="str">
            <v>Exposure Below $1M; Do Not Score</v>
          </cell>
          <cell r="Z5022" t="str">
            <v>CONSTRUCTION</v>
          </cell>
          <cell r="AA5022" t="str">
            <v>Canada</v>
          </cell>
          <cell r="AB5022" t="str">
            <v>CAN1685</v>
          </cell>
          <cell r="AD5022">
            <v>293669</v>
          </cell>
          <cell r="AE5022" t="str">
            <v>Core Contract</v>
          </cell>
          <cell r="AF5022" t="str">
            <v>Engineering &amp; Construction</v>
          </cell>
        </row>
        <row r="5023">
          <cell r="T5023">
            <v>1000001282</v>
          </cell>
          <cell r="U5023" t="str">
            <v>Modus Structures Inc.</v>
          </cell>
          <cell r="V5023">
            <v>293847</v>
          </cell>
          <cell r="W5023" t="str">
            <v>Modus Structures Inc.</v>
          </cell>
          <cell r="X5023" t="str">
            <v>Existing Principal</v>
          </cell>
          <cell r="Y5023" t="str">
            <v>Exposure Below $1M; Do Not Score</v>
          </cell>
          <cell r="Z5023" t="str">
            <v>BUSINESS PRODUCTS WHSL</v>
          </cell>
          <cell r="AA5023" t="str">
            <v>Canada</v>
          </cell>
          <cell r="AB5023" t="str">
            <v>CAN1686</v>
          </cell>
          <cell r="AD5023">
            <v>293847</v>
          </cell>
          <cell r="AE5023" t="str">
            <v>Core Contract</v>
          </cell>
          <cell r="AF5023" t="str">
            <v>Retail</v>
          </cell>
        </row>
        <row r="5024">
          <cell r="T5024">
            <v>999998283</v>
          </cell>
          <cell r="U5024" t="str">
            <v>JOANN Inc.</v>
          </cell>
          <cell r="V5024">
            <v>293570</v>
          </cell>
          <cell r="W5024" t="str">
            <v>JOANN Inc.</v>
          </cell>
          <cell r="X5024" t="str">
            <v>Existing Principal</v>
          </cell>
          <cell r="Y5024" t="str">
            <v>Score it</v>
          </cell>
          <cell r="Z5024" t="str">
            <v>CONSUMER PRODUCTS RETL/WHSL</v>
          </cell>
          <cell r="AA5024" t="str">
            <v>United States</v>
          </cell>
          <cell r="AB5024">
            <v>293570</v>
          </cell>
          <cell r="AD5024">
            <v>293570</v>
          </cell>
          <cell r="AE5024" t="str">
            <v>Core Commercial</v>
          </cell>
          <cell r="AF5024" t="str">
            <v>Retail</v>
          </cell>
        </row>
        <row r="5025">
          <cell r="T5025">
            <v>1000002050</v>
          </cell>
          <cell r="U5025" t="str">
            <v>BCPE Ulysses Buyerco, Inc</v>
          </cell>
          <cell r="V5025">
            <v>293905</v>
          </cell>
          <cell r="W5025" t="str">
            <v>BCPE Ulysses Buyerco, Inc</v>
          </cell>
          <cell r="X5025" t="str">
            <v>Existing Principal</v>
          </cell>
          <cell r="Y5025" t="str">
            <v>Score it</v>
          </cell>
          <cell r="Z5025" t="str">
            <v>CONSTRUCTION MATERIALS</v>
          </cell>
          <cell r="AA5025" t="str">
            <v>United States</v>
          </cell>
          <cell r="AB5025">
            <v>293905</v>
          </cell>
          <cell r="AD5025">
            <v>293905</v>
          </cell>
          <cell r="AE5025" t="str">
            <v>Core Commercial</v>
          </cell>
          <cell r="AF5025" t="str">
            <v>Building Materials</v>
          </cell>
        </row>
        <row r="5026">
          <cell r="T5026">
            <v>1000002300</v>
          </cell>
          <cell r="U5026" t="str">
            <v>De Nora Holdings US</v>
          </cell>
          <cell r="V5026">
            <v>293926</v>
          </cell>
          <cell r="W5026" t="str">
            <v xml:space="preserve">De Nora Holdings US Inc. </v>
          </cell>
          <cell r="X5026" t="str">
            <v>Existing Principal</v>
          </cell>
          <cell r="Y5026" t="str">
            <v>Exposure Below $1M; Do Not Score</v>
          </cell>
          <cell r="Z5026" t="str">
            <v>CHEMICALS</v>
          </cell>
          <cell r="AA5026" t="str">
            <v>United States</v>
          </cell>
          <cell r="AB5026">
            <v>293926</v>
          </cell>
          <cell r="AD5026">
            <v>293926</v>
          </cell>
          <cell r="AE5026" t="str">
            <v>Core Commercial</v>
          </cell>
          <cell r="AF5026" t="str">
            <v>Chemical Industry</v>
          </cell>
        </row>
        <row r="5027">
          <cell r="T5027">
            <v>999995880</v>
          </cell>
          <cell r="U5027" t="str">
            <v>The Auto Club Group</v>
          </cell>
          <cell r="V5027">
            <v>293374</v>
          </cell>
          <cell r="W5027" t="str">
            <v>The Auto Club Group</v>
          </cell>
          <cell r="X5027" t="str">
            <v>Existing Principal</v>
          </cell>
          <cell r="Y5027" t="str">
            <v>Exposure Below $1M; Do Not Score</v>
          </cell>
          <cell r="Z5027" t="str">
            <v>CONSUMER SERVICES</v>
          </cell>
          <cell r="AA5027" t="str">
            <v>United States</v>
          </cell>
          <cell r="AB5027">
            <v>293374</v>
          </cell>
          <cell r="AD5027">
            <v>293374</v>
          </cell>
          <cell r="AE5027" t="str">
            <v>Core Commercial</v>
          </cell>
          <cell r="AF5027" t="str">
            <v>Retail</v>
          </cell>
        </row>
        <row r="5028">
          <cell r="T5028">
            <v>1000003428</v>
          </cell>
          <cell r="U5028" t="str">
            <v>Sodecia S.A.</v>
          </cell>
          <cell r="V5028">
            <v>294024</v>
          </cell>
          <cell r="W5028" t="str">
            <v>Sodecia S.A.</v>
          </cell>
          <cell r="X5028" t="str">
            <v>Existing Principal</v>
          </cell>
          <cell r="Y5028" t="str">
            <v>Exposure Below $1M; Do Not Score</v>
          </cell>
          <cell r="Z5028" t="str">
            <v>AUTOMOTIVE</v>
          </cell>
          <cell r="AA5028" t="str">
            <v>Portugal</v>
          </cell>
          <cell r="AB5028">
            <v>294024</v>
          </cell>
          <cell r="AD5028">
            <v>294024</v>
          </cell>
          <cell r="AE5028" t="str">
            <v>Core Commercial</v>
          </cell>
          <cell r="AF5028" t="str">
            <v>Automotive / Auto Parts MFG</v>
          </cell>
        </row>
        <row r="5029">
          <cell r="T5029">
            <v>999992939</v>
          </cell>
          <cell r="U5029" t="str">
            <v>J.R.VER S.A.C.</v>
          </cell>
          <cell r="V5029">
            <v>293104</v>
          </cell>
          <cell r="W5029" t="str">
            <v>J.R.VER S.A.C.</v>
          </cell>
          <cell r="X5029" t="str">
            <v>Existing Principal</v>
          </cell>
          <cell r="Y5029" t="str">
            <v>Exposure Below $1M; Do Not Score</v>
          </cell>
          <cell r="Z5029" t="str">
            <v>CONSTRUCTION</v>
          </cell>
          <cell r="AA5029" t="str">
            <v>Peru</v>
          </cell>
          <cell r="AB5029" t="str">
            <v>AIS1107</v>
          </cell>
          <cell r="AD5029">
            <v>293104</v>
          </cell>
          <cell r="AE5029" t="str">
            <v>Core Commercial</v>
          </cell>
          <cell r="AF5029" t="str">
            <v>Engineering &amp; Construction</v>
          </cell>
        </row>
        <row r="5030">
          <cell r="T5030">
            <v>999997128</v>
          </cell>
          <cell r="U5030" t="str">
            <v>2H INGENIERIA Y CONSTRUCCION S.A.C.</v>
          </cell>
          <cell r="V5030">
            <v>293491</v>
          </cell>
          <cell r="W5030" t="str">
            <v>2H INGENIERIA Y CONSTRUCCION S.A.C.</v>
          </cell>
          <cell r="X5030" t="str">
            <v>Existing Principal</v>
          </cell>
          <cell r="Y5030" t="str">
            <v>Score it</v>
          </cell>
          <cell r="Z5030" t="str">
            <v>CONSTRUCTION</v>
          </cell>
          <cell r="AA5030" t="str">
            <v>Peru</v>
          </cell>
          <cell r="AB5030" t="str">
            <v>AIS1108</v>
          </cell>
          <cell r="AD5030">
            <v>293491</v>
          </cell>
          <cell r="AE5030" t="str">
            <v>Specialty Contract</v>
          </cell>
          <cell r="AF5030" t="str">
            <v>Engineering &amp; Construction</v>
          </cell>
        </row>
        <row r="5031">
          <cell r="T5031">
            <v>999997130</v>
          </cell>
          <cell r="U5031" t="str">
            <v>MARQUISA S.A.C.CONTRATISTAS GENERALES</v>
          </cell>
          <cell r="V5031">
            <v>293492</v>
          </cell>
          <cell r="W5031" t="str">
            <v>MARQUISA S.A.C.CONTRATISTAS GENERALES</v>
          </cell>
          <cell r="X5031" t="str">
            <v>Existing Principal</v>
          </cell>
          <cell r="Y5031" t="str">
            <v>Score it</v>
          </cell>
          <cell r="Z5031" t="str">
            <v>CONSTRUCTION</v>
          </cell>
          <cell r="AA5031" t="str">
            <v>Peru</v>
          </cell>
          <cell r="AB5031" t="str">
            <v>AIS1109</v>
          </cell>
          <cell r="AD5031">
            <v>293492</v>
          </cell>
          <cell r="AE5031" t="str">
            <v>Specialty Contract</v>
          </cell>
          <cell r="AF5031" t="str">
            <v>Engineering &amp; Construction</v>
          </cell>
        </row>
        <row r="5032">
          <cell r="T5032">
            <v>999999139</v>
          </cell>
          <cell r="U5032" t="str">
            <v>CV&amp;G CONSTRUCTORES Y CONSULTORES EIRL</v>
          </cell>
          <cell r="V5032">
            <v>293642</v>
          </cell>
          <cell r="W5032" t="str">
            <v>CV&amp;G CONSTRUCTORES Y CONSULTORES EIRL</v>
          </cell>
          <cell r="X5032" t="str">
            <v>Existing Principal</v>
          </cell>
          <cell r="Y5032" t="str">
            <v>Score it</v>
          </cell>
          <cell r="Z5032" t="str">
            <v>CONSTRUCTION</v>
          </cell>
          <cell r="AA5032" t="str">
            <v>Peru</v>
          </cell>
          <cell r="AB5032" t="str">
            <v>AIS1110</v>
          </cell>
          <cell r="AD5032">
            <v>293642</v>
          </cell>
          <cell r="AE5032" t="str">
            <v>Core Commercial</v>
          </cell>
          <cell r="AF5032" t="str">
            <v>Engineering &amp; Construction</v>
          </cell>
        </row>
        <row r="5033">
          <cell r="T5033">
            <v>1000002954</v>
          </cell>
          <cell r="U5033" t="str">
            <v>Ballardvale</v>
          </cell>
          <cell r="V5033">
            <v>293982</v>
          </cell>
          <cell r="W5033" t="str">
            <v>Ballardvale Unlimited Company</v>
          </cell>
          <cell r="X5033" t="str">
            <v>Existing Principal</v>
          </cell>
          <cell r="Y5033" t="str">
            <v>Exposure Below $1M; Do Not Score</v>
          </cell>
          <cell r="Z5033" t="str">
            <v>CONSTRUCTION</v>
          </cell>
          <cell r="AA5033" t="str">
            <v>Ireland</v>
          </cell>
          <cell r="AB5033" t="str">
            <v>EU1448</v>
          </cell>
          <cell r="AD5033">
            <v>293982</v>
          </cell>
          <cell r="AE5033" t="str">
            <v>Specialty Contract</v>
          </cell>
          <cell r="AF5033" t="str">
            <v>Engineering &amp; Construction</v>
          </cell>
        </row>
        <row r="5034">
          <cell r="T5034">
            <v>364568052</v>
          </cell>
          <cell r="U5034" t="str">
            <v>Tilia Homes Limited</v>
          </cell>
          <cell r="V5034">
            <v>291832</v>
          </cell>
          <cell r="W5034" t="str">
            <v>Tilia Homes Limited</v>
          </cell>
          <cell r="X5034" t="str">
            <v>Existing Principal</v>
          </cell>
          <cell r="Y5034" t="str">
            <v>Exposure Below $1M; Do Not Score</v>
          </cell>
          <cell r="Z5034" t="str">
            <v>CONSTRUCTION</v>
          </cell>
          <cell r="AA5034" t="str">
            <v>United Kingdom</v>
          </cell>
          <cell r="AB5034" t="str">
            <v>EU1449</v>
          </cell>
          <cell r="AD5034">
            <v>291832</v>
          </cell>
          <cell r="AE5034" t="str">
            <v>Core Contract</v>
          </cell>
          <cell r="AF5034" t="str">
            <v>Engineering &amp; Construction</v>
          </cell>
        </row>
        <row r="5035">
          <cell r="T5035">
            <v>999996690</v>
          </cell>
          <cell r="U5035" t="str">
            <v>Robotic Parking Systems, Inc.</v>
          </cell>
          <cell r="V5035">
            <v>293453</v>
          </cell>
          <cell r="W5035" t="str">
            <v>Robotic Parking Systems, Inc.</v>
          </cell>
          <cell r="X5035" t="str">
            <v>Existing Principal</v>
          </cell>
          <cell r="Y5035" t="str">
            <v>Exposure Below $1M; Do Not Score</v>
          </cell>
          <cell r="Z5035" t="str">
            <v>TRANSPORTATION EQUIPMENT</v>
          </cell>
          <cell r="AA5035" t="str">
            <v>United States</v>
          </cell>
          <cell r="AB5035">
            <v>293453</v>
          </cell>
          <cell r="AD5035">
            <v>293453</v>
          </cell>
          <cell r="AE5035" t="str">
            <v>Core Commercial</v>
          </cell>
          <cell r="AF5035" t="str">
            <v>Heavy Equipment &amp; Truck MFG</v>
          </cell>
        </row>
        <row r="5036">
          <cell r="T5036">
            <v>694568452</v>
          </cell>
          <cell r="U5036" t="str">
            <v>Grupo CPQ, S.A. de C.V.</v>
          </cell>
          <cell r="V5036">
            <v>195063</v>
          </cell>
          <cell r="W5036" t="str">
            <v>Grupo IUSA</v>
          </cell>
          <cell r="X5036" t="str">
            <v>Existing Principal</v>
          </cell>
          <cell r="Y5036" t="str">
            <v>Exposure Below $1M; Do Not Score</v>
          </cell>
          <cell r="Z5036" t="str">
            <v>ELECTRONIC EQUIPMENT</v>
          </cell>
          <cell r="AA5036" t="str">
            <v>Mexico</v>
          </cell>
          <cell r="AB5036" t="str">
            <v>MEX1323</v>
          </cell>
          <cell r="AD5036">
            <v>195063</v>
          </cell>
          <cell r="AE5036" t="str">
            <v>Specialty Commercial</v>
          </cell>
          <cell r="AF5036" t="str">
            <v>Electronics &amp; Semiconductor</v>
          </cell>
        </row>
        <row r="5037">
          <cell r="T5037">
            <v>1000002918</v>
          </cell>
          <cell r="U5037" t="str">
            <v>AMB Tresec Inc.</v>
          </cell>
          <cell r="V5037">
            <v>293978</v>
          </cell>
          <cell r="W5037" t="str">
            <v>AMB</v>
          </cell>
          <cell r="X5037" t="str">
            <v>Existing Principal</v>
          </cell>
          <cell r="Y5037" t="str">
            <v>Exposure Below $1M; Do Not Score</v>
          </cell>
          <cell r="Z5037" t="str">
            <v>CONSTRUCTION</v>
          </cell>
          <cell r="AA5037" t="str">
            <v>Canada</v>
          </cell>
          <cell r="AB5037" t="str">
            <v>CAN1687</v>
          </cell>
          <cell r="AD5037">
            <v>293978</v>
          </cell>
          <cell r="AE5037" t="str">
            <v>Specialty Contract</v>
          </cell>
          <cell r="AF5037" t="str">
            <v>Engineering &amp; Construction</v>
          </cell>
        </row>
        <row r="5038">
          <cell r="T5038">
            <v>999999166</v>
          </cell>
          <cell r="U5038" t="str">
            <v xml:space="preserve">Demathieu Bard Holding 4 </v>
          </cell>
          <cell r="V5038">
            <v>293649</v>
          </cell>
          <cell r="W5038" t="str">
            <v xml:space="preserve">Demathieu Bard Holding 4 </v>
          </cell>
          <cell r="X5038" t="str">
            <v>Existing Principal</v>
          </cell>
          <cell r="Y5038" t="str">
            <v>Exposure Below $1M; Do Not Score</v>
          </cell>
          <cell r="Z5038" t="str">
            <v>UTILITIES NEC</v>
          </cell>
          <cell r="AA5038" t="str">
            <v>France</v>
          </cell>
          <cell r="AB5038" t="str">
            <v>EU1450</v>
          </cell>
          <cell r="AD5038">
            <v>293649</v>
          </cell>
          <cell r="AE5038" t="str">
            <v>Specialty Contract</v>
          </cell>
          <cell r="AF5038" t="str">
            <v>Electric, Gas &amp; Water Utilities</v>
          </cell>
        </row>
        <row r="5039">
          <cell r="T5039">
            <v>1000001500</v>
          </cell>
          <cell r="U5039" t="str">
            <v>Ares Groupe</v>
          </cell>
          <cell r="V5039">
            <v>293862</v>
          </cell>
          <cell r="W5039" t="str">
            <v>Ares Groupe</v>
          </cell>
          <cell r="X5039" t="str">
            <v>Existing Principal</v>
          </cell>
          <cell r="Y5039" t="str">
            <v>Exposure Below $1M; Do Not Score</v>
          </cell>
          <cell r="Z5039" t="str">
            <v>UNASSIGNED</v>
          </cell>
          <cell r="AA5039" t="str">
            <v>France</v>
          </cell>
          <cell r="AB5039" t="str">
            <v>EU1451</v>
          </cell>
          <cell r="AD5039">
            <v>293862</v>
          </cell>
          <cell r="AE5039" t="str">
            <v>Specialty Contract</v>
          </cell>
          <cell r="AF5039" t="str">
            <v>Unassigned</v>
          </cell>
        </row>
        <row r="5040">
          <cell r="T5040">
            <v>999999202</v>
          </cell>
          <cell r="U5040" t="str">
            <v>SP PF Cayman Holdings I LP</v>
          </cell>
          <cell r="V5040">
            <v>292638</v>
          </cell>
          <cell r="W5040" t="str">
            <v>Pure Fishing Inc.</v>
          </cell>
          <cell r="X5040" t="str">
            <v>Existing Principal</v>
          </cell>
          <cell r="Y5040" t="str">
            <v>Score it</v>
          </cell>
          <cell r="Z5040" t="str">
            <v>CONSUMER PRODUCTS</v>
          </cell>
          <cell r="AA5040" t="str">
            <v>United States</v>
          </cell>
          <cell r="AB5040">
            <v>292638</v>
          </cell>
          <cell r="AD5040">
            <v>292638</v>
          </cell>
          <cell r="AE5040" t="str">
            <v>Core Commercial</v>
          </cell>
          <cell r="AF5040" t="str">
            <v>Retail</v>
          </cell>
        </row>
        <row r="5041">
          <cell r="T5041">
            <v>1000003405</v>
          </cell>
          <cell r="U5041" t="str">
            <v>Priority Technology Holdings, Inc.</v>
          </cell>
          <cell r="V5041">
            <v>294023</v>
          </cell>
          <cell r="W5041" t="str">
            <v>Priority Technology Holdings, Inc.</v>
          </cell>
          <cell r="X5041" t="str">
            <v>Existing Principal</v>
          </cell>
          <cell r="Y5041" t="str">
            <v>Public – Do Not Score</v>
          </cell>
          <cell r="Z5041" t="str">
            <v>BANKS AND S&amp;LS</v>
          </cell>
          <cell r="AA5041" t="str">
            <v>United States</v>
          </cell>
          <cell r="AB5041">
            <v>294023</v>
          </cell>
          <cell r="AC5041" t="str">
            <v>B04429 </v>
          </cell>
          <cell r="AD5041">
            <v>294023</v>
          </cell>
          <cell r="AE5041" t="str">
            <v>Core Commercial</v>
          </cell>
          <cell r="AF5041" t="str">
            <v>Banks, National &amp; Regional</v>
          </cell>
        </row>
        <row r="5042">
          <cell r="T5042">
            <v>1000002465</v>
          </cell>
          <cell r="U5042" t="str">
            <v xml:space="preserve">JinkoSolar (U.S.) Holdings Inc. </v>
          </cell>
          <cell r="V5042">
            <v>293944</v>
          </cell>
          <cell r="W5042" t="str">
            <v xml:space="preserve">JinkoSolar (U.S.) Holdings Inc. </v>
          </cell>
          <cell r="X5042" t="str">
            <v>Existing Principal</v>
          </cell>
          <cell r="Y5042" t="str">
            <v>Exposure Below $1M; Do Not Score</v>
          </cell>
          <cell r="Z5042" t="str">
            <v>ELECTRICAL EQUIPMENT</v>
          </cell>
          <cell r="AA5042" t="str">
            <v>United States</v>
          </cell>
          <cell r="AB5042">
            <v>293944</v>
          </cell>
          <cell r="AD5042">
            <v>293944</v>
          </cell>
          <cell r="AE5042" t="str">
            <v>Core Commercial</v>
          </cell>
          <cell r="AF5042" t="str">
            <v>Electrical Equipment</v>
          </cell>
        </row>
        <row r="5043">
          <cell r="T5043">
            <v>1000001627</v>
          </cell>
          <cell r="U5043" t="str">
            <v>Minera HMC S.A (Continuadora de Minera Michilla SpA)</v>
          </cell>
          <cell r="V5043">
            <v>293872</v>
          </cell>
          <cell r="W5043" t="str">
            <v>Minera HMC S.A</v>
          </cell>
          <cell r="X5043" t="str">
            <v>Existing Principal</v>
          </cell>
          <cell r="Y5043" t="str">
            <v>Exposure Below $1M; Do Not Score</v>
          </cell>
          <cell r="Z5043" t="str">
            <v>MINING</v>
          </cell>
          <cell r="AA5043" t="str">
            <v>Chile</v>
          </cell>
          <cell r="AB5043" t="str">
            <v>CHL1366</v>
          </cell>
          <cell r="AD5043">
            <v>293872</v>
          </cell>
          <cell r="AE5043" t="str">
            <v>Specialty Commercial</v>
          </cell>
          <cell r="AF5043" t="str">
            <v>Metals &amp; Mining Industry</v>
          </cell>
        </row>
        <row r="5044">
          <cell r="T5044">
            <v>1000003641</v>
          </cell>
          <cell r="U5044" t="str">
            <v>Albemarle Limitada</v>
          </cell>
          <cell r="V5044">
            <v>294043</v>
          </cell>
          <cell r="W5044" t="str">
            <v>Albemarle Limitada</v>
          </cell>
          <cell r="X5044" t="str">
            <v>Existing Principal</v>
          </cell>
          <cell r="Y5044" t="str">
            <v>Score it</v>
          </cell>
          <cell r="Z5044" t="str">
            <v>MINING</v>
          </cell>
          <cell r="AA5044" t="str">
            <v>Chile</v>
          </cell>
          <cell r="AB5044" t="str">
            <v>CHL1367</v>
          </cell>
          <cell r="AD5044">
            <v>294043</v>
          </cell>
          <cell r="AE5044" t="str">
            <v>Specialty Commercial</v>
          </cell>
          <cell r="AF5044" t="str">
            <v>Metals &amp; Mining Industry</v>
          </cell>
        </row>
        <row r="5045">
          <cell r="T5045">
            <v>1000002764</v>
          </cell>
          <cell r="U5045" t="str">
            <v>AXA CORPORATE SOLUTIONS SEGUROS S/A</v>
          </cell>
          <cell r="V5045">
            <v>196770</v>
          </cell>
          <cell r="W5045" t="str">
            <v>AXA Corporate Solutions Seguros S.A.</v>
          </cell>
          <cell r="X5045" t="str">
            <v>Existing Principal</v>
          </cell>
          <cell r="Y5045" t="str">
            <v>Exposure Below $1M; Do Not Score</v>
          </cell>
          <cell r="Z5045" t="str">
            <v>INSURANCE - PROP/CAS/HEALTH</v>
          </cell>
          <cell r="AA5045" t="str">
            <v>Brazil</v>
          </cell>
          <cell r="AB5045" t="str">
            <v>BRZ1240</v>
          </cell>
          <cell r="AD5045">
            <v>196770</v>
          </cell>
          <cell r="AE5045" t="str">
            <v>Specialty Commercial</v>
          </cell>
          <cell r="AF5045" t="str">
            <v>Insurance &amp; Financial Services</v>
          </cell>
        </row>
        <row r="5046">
          <cell r="T5046">
            <v>999998929</v>
          </cell>
          <cell r="U5046" t="str">
            <v>ESS Tech, Inc.</v>
          </cell>
          <cell r="V5046">
            <v>293625</v>
          </cell>
          <cell r="W5046" t="str">
            <v>ESS Tech, Inc.</v>
          </cell>
          <cell r="X5046" t="str">
            <v>Existing Principal</v>
          </cell>
          <cell r="Y5046" t="str">
            <v>Exposure Below $1M; Do Not Score</v>
          </cell>
          <cell r="Z5046" t="str">
            <v>UTILITIES, ELECTRIC</v>
          </cell>
          <cell r="AA5046" t="str">
            <v>United States</v>
          </cell>
          <cell r="AB5046">
            <v>293625</v>
          </cell>
          <cell r="AD5046">
            <v>293625</v>
          </cell>
          <cell r="AE5046" t="str">
            <v>Core Commercial</v>
          </cell>
          <cell r="AF5046" t="str">
            <v>Electric, Gas &amp; Water Utilities</v>
          </cell>
        </row>
        <row r="5047">
          <cell r="T5047">
            <v>1000001747</v>
          </cell>
          <cell r="U5047" t="str">
            <v>Red Dot Corporation</v>
          </cell>
          <cell r="V5047">
            <v>293878</v>
          </cell>
          <cell r="W5047" t="str">
            <v>Red Dot Corporation</v>
          </cell>
          <cell r="X5047" t="str">
            <v>Existing Principal</v>
          </cell>
          <cell r="Y5047" t="str">
            <v>Exposure Below $1M; Do Not Score</v>
          </cell>
          <cell r="Z5047" t="str">
            <v>BUSINESS PRODUCTS WHSL</v>
          </cell>
          <cell r="AA5047" t="str">
            <v>United States</v>
          </cell>
          <cell r="AB5047">
            <v>293878</v>
          </cell>
          <cell r="AD5047">
            <v>293878</v>
          </cell>
          <cell r="AE5047" t="str">
            <v>Core Commercial</v>
          </cell>
          <cell r="AF5047" t="str">
            <v>Retail</v>
          </cell>
        </row>
        <row r="5048">
          <cell r="T5048">
            <v>1000002505</v>
          </cell>
          <cell r="U5048" t="str">
            <v>Nagel Farm Service, Inc.</v>
          </cell>
          <cell r="V5048">
            <v>293946</v>
          </cell>
          <cell r="W5048" t="str">
            <v>Nagel Farm Service, Inc.</v>
          </cell>
          <cell r="X5048" t="str">
            <v>Existing Principal</v>
          </cell>
          <cell r="Y5048" t="str">
            <v>Exposure Below $1M; Do Not Score</v>
          </cell>
          <cell r="Z5048" t="str">
            <v>AGRICULTURE</v>
          </cell>
          <cell r="AA5048" t="str">
            <v>United States</v>
          </cell>
          <cell r="AB5048">
            <v>293946</v>
          </cell>
          <cell r="AD5048">
            <v>293946</v>
          </cell>
          <cell r="AE5048" t="str">
            <v>Core Commercial</v>
          </cell>
          <cell r="AF5048" t="str">
            <v>Food Processing &amp; Distribution</v>
          </cell>
        </row>
        <row r="5049">
          <cell r="T5049">
            <v>999998557</v>
          </cell>
          <cell r="U5049" t="str">
            <v>MGM Mechanical Ltd.</v>
          </cell>
          <cell r="V5049">
            <v>293594</v>
          </cell>
          <cell r="W5049" t="str">
            <v>MGM Mechanical Ltd.</v>
          </cell>
          <cell r="X5049" t="str">
            <v>Existing Principal</v>
          </cell>
          <cell r="Y5049" t="str">
            <v>Exposure Below $1M; Do Not Score</v>
          </cell>
          <cell r="Z5049" t="str">
            <v>BUSINESS PRODUCTS WHSL</v>
          </cell>
          <cell r="AA5049" t="str">
            <v>Canada</v>
          </cell>
          <cell r="AB5049" t="str">
            <v>CAN1688</v>
          </cell>
          <cell r="AD5049">
            <v>293594</v>
          </cell>
          <cell r="AE5049" t="str">
            <v>Core Contract</v>
          </cell>
          <cell r="AF5049" t="str">
            <v>Retail</v>
          </cell>
        </row>
        <row r="5050">
          <cell r="T5050">
            <v>1000003477</v>
          </cell>
          <cell r="U5050" t="str">
            <v>Swamp Donkey Oilfield Services Inc.</v>
          </cell>
          <cell r="V5050">
            <v>294028</v>
          </cell>
          <cell r="W5050" t="str">
            <v>Swamp Donkey Oilfield Services Inc.</v>
          </cell>
          <cell r="X5050" t="str">
            <v>Existing Principal</v>
          </cell>
          <cell r="Y5050" t="str">
            <v>Exposure Below $1M; Do Not Score</v>
          </cell>
          <cell r="Z5050" t="str">
            <v>CONSTRUCTION</v>
          </cell>
          <cell r="AA5050" t="str">
            <v>Canada</v>
          </cell>
          <cell r="AB5050" t="str">
            <v>CAN1689</v>
          </cell>
          <cell r="AD5050">
            <v>294028</v>
          </cell>
          <cell r="AE5050" t="str">
            <v>Core Contract</v>
          </cell>
          <cell r="AF5050" t="str">
            <v>Engineering &amp; Construction</v>
          </cell>
        </row>
        <row r="5051">
          <cell r="T5051">
            <v>999998484</v>
          </cell>
          <cell r="U5051" t="str">
            <v>Big Block Construction Corp.</v>
          </cell>
          <cell r="V5051">
            <v>293586</v>
          </cell>
          <cell r="W5051" t="str">
            <v>Big Block Construction Corp.</v>
          </cell>
          <cell r="X5051" t="str">
            <v>Existing Principal</v>
          </cell>
          <cell r="Y5051" t="str">
            <v>Exposure Below $1M; Do Not Score</v>
          </cell>
          <cell r="Z5051" t="str">
            <v>CONSTRUCTION</v>
          </cell>
          <cell r="AA5051" t="str">
            <v>Canada</v>
          </cell>
          <cell r="AB5051" t="str">
            <v>CAN1690</v>
          </cell>
          <cell r="AD5051">
            <v>293586</v>
          </cell>
          <cell r="AE5051" t="str">
            <v>Core Contract</v>
          </cell>
          <cell r="AF5051" t="str">
            <v>Engineering &amp; Construction</v>
          </cell>
        </row>
        <row r="5052">
          <cell r="T5052">
            <v>1000002052</v>
          </cell>
          <cell r="U5052" t="str">
            <v>Sensus Communication Solutions Inc.</v>
          </cell>
          <cell r="V5052">
            <v>293906</v>
          </cell>
          <cell r="W5052" t="str">
            <v>Sensus Communication Solutions Inc.</v>
          </cell>
          <cell r="X5052" t="str">
            <v>Existing Principal</v>
          </cell>
          <cell r="Y5052" t="str">
            <v>Exposure Below $1M; Do Not Score</v>
          </cell>
          <cell r="Z5052" t="str">
            <v>CONSTRUCTION</v>
          </cell>
          <cell r="AA5052" t="str">
            <v>Canada</v>
          </cell>
          <cell r="AB5052" t="str">
            <v>CAN1691</v>
          </cell>
          <cell r="AD5052">
            <v>293906</v>
          </cell>
          <cell r="AE5052" t="str">
            <v>Core Contract</v>
          </cell>
          <cell r="AF5052" t="str">
            <v>Engineering &amp; Construction</v>
          </cell>
        </row>
        <row r="5053">
          <cell r="T5053">
            <v>999963855</v>
          </cell>
          <cell r="U5053" t="str">
            <v>4220820 Canada Inc. o/a Saga Electric</v>
          </cell>
          <cell r="V5053">
            <v>290361</v>
          </cell>
          <cell r="W5053" t="str">
            <v>4220820 Canada Inc. o/a Saga Electric</v>
          </cell>
          <cell r="X5053" t="str">
            <v>Existing Principal</v>
          </cell>
          <cell r="Y5053" t="str">
            <v>Exposure Below $1M; Do Not Score</v>
          </cell>
          <cell r="Z5053" t="str">
            <v>CONSTRUCTION</v>
          </cell>
          <cell r="AA5053" t="str">
            <v>Canada</v>
          </cell>
          <cell r="AB5053" t="str">
            <v>CAN1717</v>
          </cell>
          <cell r="AD5053">
            <v>290361</v>
          </cell>
          <cell r="AE5053" t="str">
            <v>Core Contract</v>
          </cell>
          <cell r="AF5053" t="str">
            <v>Engineering &amp; Construction</v>
          </cell>
        </row>
        <row r="5054">
          <cell r="T5054">
            <v>999966299</v>
          </cell>
          <cell r="U5054" t="str">
            <v>Little Smoky Contracting Ltd.</v>
          </cell>
          <cell r="V5054">
            <v>290610</v>
          </cell>
          <cell r="W5054" t="str">
            <v>Little Smoky Contracting Ltd.</v>
          </cell>
          <cell r="X5054" t="str">
            <v>Existing Principal</v>
          </cell>
          <cell r="Y5054" t="str">
            <v>Exposure Below $1M; Do Not Score</v>
          </cell>
          <cell r="Z5054" t="str">
            <v>CONSTRUCTION</v>
          </cell>
          <cell r="AA5054" t="str">
            <v>Canada</v>
          </cell>
          <cell r="AB5054" t="str">
            <v>CAN1718</v>
          </cell>
          <cell r="AD5054">
            <v>290610</v>
          </cell>
          <cell r="AE5054" t="str">
            <v>Core Contract</v>
          </cell>
          <cell r="AF5054" t="str">
            <v>Engineering &amp; Construction</v>
          </cell>
        </row>
        <row r="5055">
          <cell r="T5055">
            <v>1000011906</v>
          </cell>
          <cell r="U5055" t="str">
            <v>D.F. Barnes Services Limited</v>
          </cell>
          <cell r="V5055">
            <v>294761</v>
          </cell>
          <cell r="W5055" t="str">
            <v>D.F. Barnes Services Limited</v>
          </cell>
          <cell r="X5055" t="str">
            <v>Existing Principal</v>
          </cell>
          <cell r="Y5055" t="str">
            <v>Exposure Below $1M; Do Not Score</v>
          </cell>
          <cell r="Z5055" t="str">
            <v>UTILITIES, GAS</v>
          </cell>
          <cell r="AA5055" t="str">
            <v>Canada</v>
          </cell>
          <cell r="AB5055" t="str">
            <v>CAN1719</v>
          </cell>
          <cell r="AD5055">
            <v>294761</v>
          </cell>
          <cell r="AE5055" t="str">
            <v>Core Contract</v>
          </cell>
          <cell r="AF5055" t="str">
            <v>Electric, Gas &amp; Water Utilities</v>
          </cell>
        </row>
        <row r="5056">
          <cell r="T5056">
            <v>1000005579</v>
          </cell>
          <cell r="U5056" t="str">
            <v>A-1 Machine &amp; Welding (1986) Ltd.</v>
          </cell>
          <cell r="V5056">
            <v>294229</v>
          </cell>
          <cell r="W5056" t="str">
            <v>A-1 Machine &amp; Welding (1986) Ltd.</v>
          </cell>
          <cell r="X5056" t="str">
            <v>Existing Principal</v>
          </cell>
          <cell r="Y5056" t="str">
            <v>Score it</v>
          </cell>
          <cell r="Z5056" t="str">
            <v>STEEL &amp; METAL PRODUCTS</v>
          </cell>
          <cell r="AA5056" t="str">
            <v>Canada</v>
          </cell>
          <cell r="AB5056" t="str">
            <v>CAN1720</v>
          </cell>
          <cell r="AD5056">
            <v>294229</v>
          </cell>
          <cell r="AE5056" t="str">
            <v>Core Contract</v>
          </cell>
          <cell r="AF5056" t="str">
            <v>Steel &amp; Metals Manufacturing</v>
          </cell>
        </row>
        <row r="5057">
          <cell r="T5057">
            <v>1000007332</v>
          </cell>
          <cell r="U5057" t="str">
            <v>Leahey's Landscaping and Contracting Limited</v>
          </cell>
          <cell r="V5057">
            <v>294375</v>
          </cell>
          <cell r="W5057" t="str">
            <v>Leahey's Landscaping and Contracting Limited</v>
          </cell>
          <cell r="X5057" t="str">
            <v>Existing Principal</v>
          </cell>
          <cell r="Y5057" t="str">
            <v>Exposure Below $1M; Do Not Score</v>
          </cell>
          <cell r="Z5057" t="str">
            <v>CONSUMER SERVICES</v>
          </cell>
          <cell r="AA5057" t="str">
            <v>Canada</v>
          </cell>
          <cell r="AB5057" t="str">
            <v>CAN1721</v>
          </cell>
          <cell r="AD5057">
            <v>294375</v>
          </cell>
          <cell r="AE5057" t="str">
            <v>Core Contract</v>
          </cell>
          <cell r="AF5057" t="str">
            <v>Retail</v>
          </cell>
        </row>
        <row r="5058">
          <cell r="T5058">
            <v>1000008618</v>
          </cell>
          <cell r="U5058" t="str">
            <v xml:space="preserve">Earth Max Construction Inc. </v>
          </cell>
          <cell r="V5058">
            <v>294489</v>
          </cell>
          <cell r="W5058" t="str">
            <v xml:space="preserve">Earth Max Construction Inc. </v>
          </cell>
          <cell r="X5058" t="str">
            <v>Existing Principal</v>
          </cell>
          <cell r="Y5058" t="str">
            <v>Exposure Below $1M; Do Not Score</v>
          </cell>
          <cell r="Z5058" t="str">
            <v>CONSTRUCTION</v>
          </cell>
          <cell r="AA5058" t="str">
            <v>Canada</v>
          </cell>
          <cell r="AB5058" t="str">
            <v>CAN1722</v>
          </cell>
          <cell r="AD5058">
            <v>294489</v>
          </cell>
          <cell r="AE5058" t="str">
            <v>Core Contract</v>
          </cell>
          <cell r="AF5058" t="str">
            <v>Engineering &amp; Construction</v>
          </cell>
        </row>
        <row r="5059">
          <cell r="T5059">
            <v>1000008697</v>
          </cell>
          <cell r="U5059" t="str">
            <v>Qualico Developments Canada Ltd.</v>
          </cell>
          <cell r="V5059">
            <v>294494</v>
          </cell>
          <cell r="W5059" t="str">
            <v>Qualico Developments Canada Ltd.</v>
          </cell>
          <cell r="X5059" t="str">
            <v>Existing Principal</v>
          </cell>
          <cell r="Y5059" t="str">
            <v>Exposure Below $1M; Do Not Score</v>
          </cell>
          <cell r="Z5059" t="str">
            <v>REAL ESTATE</v>
          </cell>
          <cell r="AA5059" t="str">
            <v>Canada</v>
          </cell>
          <cell r="AB5059" t="str">
            <v>CAN1723</v>
          </cell>
          <cell r="AD5059">
            <v>294494</v>
          </cell>
          <cell r="AE5059" t="str">
            <v>Core Contract</v>
          </cell>
          <cell r="AF5059" t="str">
            <v>Real Estate &amp; REITs</v>
          </cell>
        </row>
        <row r="5060">
          <cell r="T5060">
            <v>999932740</v>
          </cell>
          <cell r="U5060" t="str">
            <v>Sercon Refrigeration Ltd.</v>
          </cell>
          <cell r="V5060">
            <v>286988</v>
          </cell>
          <cell r="W5060" t="str">
            <v>Sercon Refrigeration Ltd.</v>
          </cell>
          <cell r="X5060" t="str">
            <v>Existing Principal</v>
          </cell>
          <cell r="Y5060" t="str">
            <v>Exposure Below $1M; Do Not Score</v>
          </cell>
          <cell r="Z5060" t="str">
            <v>MACHINERY &amp; EQUIPMENT</v>
          </cell>
          <cell r="AA5060" t="str">
            <v>Canada</v>
          </cell>
          <cell r="AB5060" t="str">
            <v>CAN1724</v>
          </cell>
          <cell r="AD5060">
            <v>286988</v>
          </cell>
          <cell r="AE5060" t="str">
            <v>Core Contract</v>
          </cell>
          <cell r="AF5060" t="str">
            <v>Machinery &amp; Industrial</v>
          </cell>
        </row>
        <row r="5061">
          <cell r="T5061">
            <v>1000006009</v>
          </cell>
          <cell r="U5061" t="str">
            <v>Outcome Consultants Inc.</v>
          </cell>
          <cell r="V5061">
            <v>294270</v>
          </cell>
          <cell r="W5061" t="str">
            <v>Outcome Consultants Inc.</v>
          </cell>
          <cell r="X5061" t="str">
            <v>Existing Principal</v>
          </cell>
          <cell r="Y5061" t="str">
            <v>Exposure Below $1M; Do Not Score</v>
          </cell>
          <cell r="Z5061" t="str">
            <v>CONSTRUCTION</v>
          </cell>
          <cell r="AA5061" t="str">
            <v>Canada</v>
          </cell>
          <cell r="AB5061" t="str">
            <v>CAN1725</v>
          </cell>
          <cell r="AD5061">
            <v>294270</v>
          </cell>
          <cell r="AE5061" t="str">
            <v>Core Contract</v>
          </cell>
          <cell r="AF5061" t="str">
            <v>Engineering &amp; Construction</v>
          </cell>
        </row>
        <row r="5062">
          <cell r="T5062">
            <v>1000010745</v>
          </cell>
          <cell r="U5062" t="str">
            <v>RS Technologies Inc.</v>
          </cell>
          <cell r="V5062">
            <v>294674</v>
          </cell>
          <cell r="W5062" t="str">
            <v>RS Technologies Inc.</v>
          </cell>
          <cell r="X5062" t="str">
            <v>Existing Principal</v>
          </cell>
          <cell r="Y5062" t="str">
            <v>Exposure Below $1M; Do Not Score</v>
          </cell>
          <cell r="Z5062" t="str">
            <v>BUSINESS PRODUCTS WHSL</v>
          </cell>
          <cell r="AA5062" t="str">
            <v>Canada</v>
          </cell>
          <cell r="AB5062" t="str">
            <v>CAN1726</v>
          </cell>
          <cell r="AD5062">
            <v>294674</v>
          </cell>
          <cell r="AE5062" t="str">
            <v>Core Contract</v>
          </cell>
          <cell r="AF5062" t="str">
            <v>Retail</v>
          </cell>
        </row>
        <row r="5063">
          <cell r="T5063">
            <v>1000007713</v>
          </cell>
          <cell r="U5063" t="str">
            <v>851791 NWT Ltd. o/a Rowe's Construction</v>
          </cell>
          <cell r="V5063">
            <v>294414</v>
          </cell>
          <cell r="W5063" t="str">
            <v>851791 NWT Ltd o/a Rowe's Construction</v>
          </cell>
          <cell r="X5063" t="str">
            <v>Existing Principal</v>
          </cell>
          <cell r="Y5063" t="str">
            <v>Exposure Below $1M; Do Not Score</v>
          </cell>
          <cell r="Z5063" t="str">
            <v>CONSTRUCTION</v>
          </cell>
          <cell r="AA5063" t="str">
            <v>Canada</v>
          </cell>
          <cell r="AB5063" t="str">
            <v>CAN1727</v>
          </cell>
          <cell r="AD5063">
            <v>294414</v>
          </cell>
          <cell r="AE5063" t="str">
            <v>Core Contract</v>
          </cell>
          <cell r="AF5063" t="str">
            <v>Engineering &amp; Construction</v>
          </cell>
        </row>
        <row r="5064">
          <cell r="T5064">
            <v>1000010148</v>
          </cell>
          <cell r="U5064" t="str">
            <v>Garcia &amp; Sons Transfer Ltd.</v>
          </cell>
          <cell r="V5064">
            <v>294621</v>
          </cell>
          <cell r="W5064" t="str">
            <v>Garcia &amp; Sons Transfer Ltd.</v>
          </cell>
          <cell r="X5064" t="str">
            <v>Existing Principal</v>
          </cell>
          <cell r="Y5064" t="str">
            <v>Exposure Below $1M; Do Not Score</v>
          </cell>
          <cell r="Z5064" t="str">
            <v>UTILITIES NEC</v>
          </cell>
          <cell r="AA5064" t="str">
            <v>Canada</v>
          </cell>
          <cell r="AB5064" t="str">
            <v>CAN1728</v>
          </cell>
          <cell r="AD5064">
            <v>294621</v>
          </cell>
          <cell r="AE5064" t="str">
            <v>Core Contract</v>
          </cell>
          <cell r="AF5064" t="str">
            <v>Electric, Gas &amp; Water Utilities</v>
          </cell>
        </row>
        <row r="5065">
          <cell r="T5065">
            <v>1000010727</v>
          </cell>
          <cell r="U5065" t="str">
            <v>Airfoam Industries Ltd.</v>
          </cell>
          <cell r="V5065">
            <v>294673</v>
          </cell>
          <cell r="W5065" t="str">
            <v>Airfoam Industries Ltd.</v>
          </cell>
          <cell r="X5065" t="str">
            <v>Existing Principal</v>
          </cell>
          <cell r="Y5065" t="str">
            <v>Exposure Below $1M; Do Not Score</v>
          </cell>
          <cell r="Z5065" t="str">
            <v>BUSINESS PRODUCTS WHSL</v>
          </cell>
          <cell r="AA5065" t="str">
            <v>Canada</v>
          </cell>
          <cell r="AB5065" t="str">
            <v>CAN1729</v>
          </cell>
          <cell r="AD5065">
            <v>294673</v>
          </cell>
          <cell r="AE5065" t="str">
            <v>Core Contract</v>
          </cell>
          <cell r="AF5065" t="str">
            <v>Retail</v>
          </cell>
        </row>
        <row r="5066">
          <cell r="T5066">
            <v>1000010891</v>
          </cell>
          <cell r="U5066" t="str">
            <v>Arpi's North Inc.</v>
          </cell>
          <cell r="V5066">
            <v>294689</v>
          </cell>
          <cell r="W5066" t="str">
            <v>Arpi's North Inc.</v>
          </cell>
          <cell r="X5066" t="str">
            <v>Existing Principal</v>
          </cell>
          <cell r="Y5066" t="str">
            <v>Exposure Below $1M; Do Not Score</v>
          </cell>
          <cell r="Z5066" t="str">
            <v>MACHINERY &amp; EQUIPMENT</v>
          </cell>
          <cell r="AA5066" t="str">
            <v>Canada</v>
          </cell>
          <cell r="AB5066" t="str">
            <v>CAN1730</v>
          </cell>
          <cell r="AD5066">
            <v>294689</v>
          </cell>
          <cell r="AE5066" t="str">
            <v>Core Contract</v>
          </cell>
          <cell r="AF5066" t="str">
            <v>Machinery &amp; Industrial</v>
          </cell>
        </row>
        <row r="5067">
          <cell r="T5067">
            <v>999932883</v>
          </cell>
          <cell r="U5067" t="str">
            <v>GTS Technology Solutions</v>
          </cell>
          <cell r="V5067">
            <v>286995</v>
          </cell>
          <cell r="W5067" t="str">
            <v>GTS Technology Solutions, Inc.</v>
          </cell>
          <cell r="X5067" t="str">
            <v>Existing Principal</v>
          </cell>
          <cell r="Y5067" t="str">
            <v>Exposure Below $1M; Do Not Score</v>
          </cell>
          <cell r="Z5067" t="str">
            <v>ELECTRONIC EQUIPMENT</v>
          </cell>
          <cell r="AA5067" t="str">
            <v>United States</v>
          </cell>
          <cell r="AB5067">
            <v>286995</v>
          </cell>
          <cell r="AD5067">
            <v>286995</v>
          </cell>
          <cell r="AE5067" t="str">
            <v>Core Commercial</v>
          </cell>
          <cell r="AF5067" t="str">
            <v>Electronics &amp; Semiconductor</v>
          </cell>
        </row>
        <row r="5068">
          <cell r="T5068">
            <v>999936475</v>
          </cell>
          <cell r="U5068" t="str">
            <v>Treasury Wine Estates Americas Company</v>
          </cell>
          <cell r="V5068">
            <v>287389</v>
          </cell>
          <cell r="W5068" t="str">
            <v>Treasury Americas, Inc.</v>
          </cell>
          <cell r="X5068" t="str">
            <v>Existing Principal</v>
          </cell>
          <cell r="Y5068" t="str">
            <v>Score it</v>
          </cell>
          <cell r="Z5068" t="str">
            <v>FOOD &amp; BEVERAGE RETL/WHSL</v>
          </cell>
          <cell r="AA5068" t="str">
            <v>United States</v>
          </cell>
          <cell r="AB5068">
            <v>287389</v>
          </cell>
          <cell r="AD5068">
            <v>287389</v>
          </cell>
          <cell r="AE5068" t="str">
            <v>Core Commercial</v>
          </cell>
          <cell r="AF5068" t="str">
            <v>Beverage Industry</v>
          </cell>
        </row>
        <row r="5069">
          <cell r="T5069">
            <v>999958344</v>
          </cell>
          <cell r="U5069" t="str">
            <v>Itafos</v>
          </cell>
          <cell r="V5069">
            <v>289695</v>
          </cell>
          <cell r="W5069" t="str">
            <v>Itafos Inc.</v>
          </cell>
          <cell r="X5069" t="str">
            <v>Existing Principal</v>
          </cell>
          <cell r="Y5069" t="str">
            <v>Public – Do Not Score</v>
          </cell>
          <cell r="Z5069" t="str">
            <v>MINING</v>
          </cell>
          <cell r="AA5069" t="str">
            <v>United States</v>
          </cell>
          <cell r="AB5069">
            <v>289695</v>
          </cell>
          <cell r="AC5069" t="str">
            <v>N19910</v>
          </cell>
          <cell r="AD5069">
            <v>289695</v>
          </cell>
          <cell r="AE5069" t="str">
            <v>Core Commercial</v>
          </cell>
          <cell r="AF5069" t="str">
            <v>Metals &amp; Mining Industry</v>
          </cell>
        </row>
        <row r="5070">
          <cell r="T5070">
            <v>999958344</v>
          </cell>
          <cell r="U5070" t="str">
            <v>Itafos</v>
          </cell>
          <cell r="V5070">
            <v>289695</v>
          </cell>
          <cell r="W5070" t="str">
            <v>Itafos Inc.</v>
          </cell>
          <cell r="X5070" t="str">
            <v>Existing Principal</v>
          </cell>
          <cell r="Y5070" t="str">
            <v>Public – Do Not Score</v>
          </cell>
          <cell r="Z5070" t="str">
            <v>MINING</v>
          </cell>
          <cell r="AA5070" t="str">
            <v>Canada</v>
          </cell>
          <cell r="AB5070">
            <v>289695</v>
          </cell>
          <cell r="AC5070" t="str">
            <v>N19910</v>
          </cell>
          <cell r="AD5070">
            <v>289695</v>
          </cell>
          <cell r="AE5070" t="str">
            <v>Core Commercial</v>
          </cell>
          <cell r="AF5070" t="str">
            <v>Metals &amp; Mining Industry</v>
          </cell>
        </row>
        <row r="5071">
          <cell r="T5071">
            <v>1000005808</v>
          </cell>
          <cell r="U5071" t="str">
            <v>Atlas Technical Consultants, Inc.</v>
          </cell>
          <cell r="V5071">
            <v>294253</v>
          </cell>
          <cell r="W5071" t="str">
            <v>Atlas Technical Consultants, Inc.</v>
          </cell>
          <cell r="X5071" t="str">
            <v>Existing Principal</v>
          </cell>
          <cell r="Y5071" t="str">
            <v>Public – Do Not Score</v>
          </cell>
          <cell r="Z5071" t="str">
            <v>CONSTRUCTION</v>
          </cell>
          <cell r="AA5071" t="str">
            <v>United States</v>
          </cell>
          <cell r="AB5071">
            <v>294253</v>
          </cell>
          <cell r="AD5071">
            <v>294253</v>
          </cell>
          <cell r="AE5071" t="str">
            <v>Core Commercial</v>
          </cell>
          <cell r="AF5071" t="str">
            <v>Engineering &amp; Construction</v>
          </cell>
        </row>
        <row r="5072">
          <cell r="T5072">
            <v>1000008269</v>
          </cell>
          <cell r="U5072" t="str">
            <v xml:space="preserve">Pohaku Pa'a, LLC and Subsidiaries </v>
          </cell>
          <cell r="V5072">
            <v>294465</v>
          </cell>
          <cell r="W5072" t="str">
            <v xml:space="preserve">Pohaku Pa'a, LLC and Subsidiaries </v>
          </cell>
          <cell r="X5072" t="str">
            <v>Existing Principal</v>
          </cell>
          <cell r="Y5072" t="str">
            <v>Exposure Below $1M; Do Not Score</v>
          </cell>
          <cell r="Z5072" t="str">
            <v>CONSTRUCTION</v>
          </cell>
          <cell r="AA5072" t="str">
            <v>United States</v>
          </cell>
          <cell r="AB5072">
            <v>294465</v>
          </cell>
          <cell r="AD5072">
            <v>294465</v>
          </cell>
          <cell r="AE5072" t="str">
            <v>Core Commercial</v>
          </cell>
          <cell r="AF5072" t="str">
            <v>Engineering &amp; Construction</v>
          </cell>
        </row>
        <row r="5073">
          <cell r="T5073">
            <v>1000008974</v>
          </cell>
          <cell r="U5073" t="str">
            <v xml:space="preserve">L&amp;R Distributors, Inc. and Subsidiaries </v>
          </cell>
          <cell r="V5073">
            <v>294510</v>
          </cell>
          <cell r="W5073" t="str">
            <v xml:space="preserve">L&amp;R Distributors, Inc. and Subsidiaries  </v>
          </cell>
          <cell r="X5073" t="str">
            <v>Existing Principal</v>
          </cell>
          <cell r="Y5073" t="str">
            <v>Exposure Below $1M; Do Not Score</v>
          </cell>
          <cell r="Z5073" t="str">
            <v>CONSUMER PRODUCTS RETL/WHSL</v>
          </cell>
          <cell r="AA5073" t="str">
            <v>United States</v>
          </cell>
          <cell r="AB5073">
            <v>294510</v>
          </cell>
          <cell r="AD5073">
            <v>294510</v>
          </cell>
          <cell r="AE5073" t="str">
            <v>Core Commercial</v>
          </cell>
          <cell r="AF5073" t="str">
            <v>Retail</v>
          </cell>
        </row>
        <row r="5074">
          <cell r="T5074">
            <v>1000011617</v>
          </cell>
          <cell r="U5074" t="str">
            <v>Adtalem Global Education</v>
          </cell>
          <cell r="V5074">
            <v>294741</v>
          </cell>
          <cell r="W5074" t="str">
            <v>Adtalem Global Education</v>
          </cell>
          <cell r="X5074" t="str">
            <v>Existing Principal</v>
          </cell>
          <cell r="Y5074" t="str">
            <v>Public – Do Not Score</v>
          </cell>
          <cell r="Z5074" t="str">
            <v>BUSINESS SERVICES</v>
          </cell>
          <cell r="AA5074" t="str">
            <v>United States</v>
          </cell>
          <cell r="AB5074">
            <v>294741</v>
          </cell>
          <cell r="AC5074">
            <v>251890</v>
          </cell>
          <cell r="AD5074">
            <v>294741</v>
          </cell>
          <cell r="AE5074" t="str">
            <v>Core Commercial</v>
          </cell>
          <cell r="AF5074" t="str">
            <v>Business Services</v>
          </cell>
        </row>
        <row r="5075">
          <cell r="T5075">
            <v>999976392</v>
          </cell>
          <cell r="U5075" t="str">
            <v>BMR Energy Limited</v>
          </cell>
          <cell r="V5075">
            <v>291598</v>
          </cell>
          <cell r="W5075" t="str">
            <v>BMR Energy Limited</v>
          </cell>
          <cell r="X5075" t="str">
            <v>Existing Principal</v>
          </cell>
          <cell r="Y5075" t="str">
            <v>Exposure Below $1M; Do Not Score</v>
          </cell>
          <cell r="Z5075" t="str">
            <v>CONSUMER SERVICES</v>
          </cell>
          <cell r="AA5075" t="str">
            <v>United States Virgin Islands</v>
          </cell>
          <cell r="AB5075">
            <v>291598</v>
          </cell>
          <cell r="AD5075">
            <v>291598</v>
          </cell>
          <cell r="AE5075" t="str">
            <v>Core Commercial</v>
          </cell>
          <cell r="AF5075" t="str">
            <v>Retail</v>
          </cell>
        </row>
        <row r="5076">
          <cell r="T5076">
            <v>1000006559</v>
          </cell>
          <cell r="U5076" t="str">
            <v xml:space="preserve">MANE, U.S.A., INC. AND SUBSIDIARIES </v>
          </cell>
          <cell r="V5076">
            <v>294314</v>
          </cell>
          <cell r="W5076" t="str">
            <v xml:space="preserve">MANE, U.S.A., INC. AND SUBSIDIARIES </v>
          </cell>
          <cell r="X5076" t="str">
            <v>Existing Principal</v>
          </cell>
          <cell r="Y5076" t="str">
            <v>Exposure Below $1M; Do Not Score</v>
          </cell>
          <cell r="Z5076" t="str">
            <v>CHEMICALS</v>
          </cell>
          <cell r="AA5076" t="str">
            <v>United States</v>
          </cell>
          <cell r="AB5076">
            <v>294314</v>
          </cell>
          <cell r="AD5076">
            <v>294314</v>
          </cell>
          <cell r="AE5076" t="str">
            <v>Core Commercial</v>
          </cell>
          <cell r="AF5076" t="str">
            <v>Chemical Industry</v>
          </cell>
        </row>
        <row r="5077">
          <cell r="T5077">
            <v>1000007603</v>
          </cell>
          <cell r="U5077" t="str">
            <v>Ramaco Resources</v>
          </cell>
          <cell r="V5077">
            <v>294401</v>
          </cell>
          <cell r="W5077" t="str">
            <v>Ramaco Resources</v>
          </cell>
          <cell r="X5077" t="str">
            <v>Existing Principal</v>
          </cell>
          <cell r="Y5077" t="str">
            <v>Exposure Below $1M; Do Not Score</v>
          </cell>
          <cell r="Z5077" t="str">
            <v>OIL, GAS &amp; COAL EXPL/PROD</v>
          </cell>
          <cell r="AA5077" t="str">
            <v>United States</v>
          </cell>
          <cell r="AB5077">
            <v>294401</v>
          </cell>
          <cell r="AD5077">
            <v>294401</v>
          </cell>
          <cell r="AE5077" t="str">
            <v>Core Commercial</v>
          </cell>
          <cell r="AF5077" t="str">
            <v>Petroleum E&amp;P</v>
          </cell>
        </row>
        <row r="5078">
          <cell r="T5078">
            <v>999892415</v>
          </cell>
          <cell r="U5078" t="str">
            <v>Mavenir</v>
          </cell>
          <cell r="V5078">
            <v>281830</v>
          </cell>
          <cell r="W5078" t="str">
            <v>Mavenir Private Holdings II Ltd.</v>
          </cell>
          <cell r="X5078" t="str">
            <v>Existing Principal</v>
          </cell>
          <cell r="Y5078" t="str">
            <v>Exposure Below $1M; Do Not Score</v>
          </cell>
          <cell r="Z5078" t="str">
            <v>UNASSIGNED</v>
          </cell>
          <cell r="AA5078" t="str">
            <v>United States</v>
          </cell>
          <cell r="AB5078">
            <v>281830</v>
          </cell>
          <cell r="AD5078">
            <v>281830</v>
          </cell>
          <cell r="AE5078" t="str">
            <v>Core Commercial</v>
          </cell>
          <cell r="AF5078" t="str">
            <v>Unassigned</v>
          </cell>
        </row>
        <row r="5079">
          <cell r="T5079">
            <v>1000001325</v>
          </cell>
          <cell r="U5079" t="str">
            <v>Avant Holding Company, Inc</v>
          </cell>
          <cell r="V5079">
            <v>293849</v>
          </cell>
          <cell r="W5079" t="str">
            <v>Avant Holding Company, Inc.</v>
          </cell>
          <cell r="X5079" t="str">
            <v>Existing Principal</v>
          </cell>
          <cell r="Y5079" t="str">
            <v>Exposure Below $1M; Do Not Score</v>
          </cell>
          <cell r="Z5079" t="str">
            <v>FINANCE COMPANIES</v>
          </cell>
          <cell r="AA5079" t="str">
            <v>United States</v>
          </cell>
          <cell r="AB5079">
            <v>293849</v>
          </cell>
          <cell r="AD5079">
            <v>293849</v>
          </cell>
          <cell r="AE5079" t="str">
            <v>Core Commercial</v>
          </cell>
          <cell r="AF5079" t="str">
            <v>Insurance &amp; Financial Services</v>
          </cell>
        </row>
        <row r="5080">
          <cell r="T5080">
            <v>1000009323</v>
          </cell>
          <cell r="U5080" t="str">
            <v>Lerch Bates, Inc.</v>
          </cell>
          <cell r="V5080">
            <v>294544</v>
          </cell>
          <cell r="W5080" t="str">
            <v>Lerch Bates, Inc.</v>
          </cell>
          <cell r="X5080" t="str">
            <v>Existing Principal</v>
          </cell>
          <cell r="Y5080" t="str">
            <v>Exposure Below $1M; Do Not Score</v>
          </cell>
          <cell r="Z5080" t="str">
            <v>MACHINERY &amp; EQUIPMENT</v>
          </cell>
          <cell r="AA5080" t="str">
            <v>United States</v>
          </cell>
          <cell r="AB5080">
            <v>294544</v>
          </cell>
          <cell r="AD5080">
            <v>294544</v>
          </cell>
          <cell r="AE5080" t="str">
            <v>Core Commercial</v>
          </cell>
          <cell r="AF5080" t="str">
            <v>Machinery &amp; Industrial</v>
          </cell>
        </row>
        <row r="5081">
          <cell r="T5081">
            <v>201821642</v>
          </cell>
          <cell r="U5081" t="str">
            <v>Centuri Construction Group, Inc.</v>
          </cell>
          <cell r="V5081">
            <v>201167</v>
          </cell>
          <cell r="W5081" t="str">
            <v>Centuri Construction Group, Inc.</v>
          </cell>
          <cell r="X5081" t="str">
            <v>Existing Principal</v>
          </cell>
          <cell r="Y5081" t="str">
            <v>Score It</v>
          </cell>
          <cell r="Z5081" t="str">
            <v>UNASSIGNED</v>
          </cell>
          <cell r="AA5081" t="str">
            <v>United States</v>
          </cell>
          <cell r="AB5081">
            <v>201167</v>
          </cell>
          <cell r="AD5081">
            <v>201167</v>
          </cell>
          <cell r="AE5081" t="str">
            <v>Core Commercial</v>
          </cell>
          <cell r="AF5081" t="str">
            <v>Unassigned</v>
          </cell>
        </row>
        <row r="5082">
          <cell r="T5082">
            <v>1000006472</v>
          </cell>
          <cell r="U5082" t="str">
            <v>Andritz AG</v>
          </cell>
          <cell r="V5082">
            <v>194864</v>
          </cell>
          <cell r="W5082" t="str">
            <v>Andritz Hydro Gmbh</v>
          </cell>
          <cell r="X5082" t="str">
            <v>Existing Principal</v>
          </cell>
          <cell r="Y5082" t="str">
            <v>Exposure Below $1M; Do Not Score</v>
          </cell>
          <cell r="Z5082" t="str">
            <v>UNASSIGNED</v>
          </cell>
          <cell r="AA5082" t="str">
            <v>Austria</v>
          </cell>
          <cell r="AB5082">
            <v>194864</v>
          </cell>
          <cell r="AD5082">
            <v>194864</v>
          </cell>
          <cell r="AE5082" t="str">
            <v>Specialty Commercial</v>
          </cell>
          <cell r="AF5082" t="str">
            <v>Unassigned</v>
          </cell>
        </row>
        <row r="5083">
          <cell r="T5083">
            <v>999866885</v>
          </cell>
          <cell r="U5083" t="str">
            <v>Anes Bauausführungen Berlin GmbH</v>
          </cell>
          <cell r="V5083">
            <v>259498</v>
          </cell>
          <cell r="W5083" t="str">
            <v>Anes Bauausführungen Berlin GmbH</v>
          </cell>
          <cell r="X5083" t="str">
            <v>Existing Principal</v>
          </cell>
          <cell r="Y5083" t="str">
            <v>Score It</v>
          </cell>
          <cell r="Z5083" t="str">
            <v>UNASSIGNED</v>
          </cell>
          <cell r="AA5083" t="str">
            <v>Germany</v>
          </cell>
          <cell r="AB5083" t="str">
            <v>EU1232</v>
          </cell>
          <cell r="AD5083">
            <v>301943</v>
          </cell>
          <cell r="AE5083" t="str">
            <v>Specialty Commercial</v>
          </cell>
          <cell r="AF5083" t="str">
            <v>Unassigned</v>
          </cell>
        </row>
        <row r="5084">
          <cell r="T5084">
            <v>999951251</v>
          </cell>
          <cell r="U5084" t="str">
            <v>Banco Caja social</v>
          </cell>
          <cell r="V5084">
            <v>288459</v>
          </cell>
          <cell r="W5084" t="str">
            <v xml:space="preserve">Fundacion grupo social </v>
          </cell>
          <cell r="X5084" t="str">
            <v>Existing Principal</v>
          </cell>
          <cell r="Y5084" t="str">
            <v>Exposure Below $1M; Do Not Score</v>
          </cell>
          <cell r="Z5084" t="str">
            <v>UNASSIGNED</v>
          </cell>
          <cell r="AA5084" t="str">
            <v>Colombia</v>
          </cell>
          <cell r="AB5084">
            <v>288459</v>
          </cell>
          <cell r="AD5084">
            <v>288459</v>
          </cell>
          <cell r="AE5084" t="str">
            <v>Specialty Commercial</v>
          </cell>
          <cell r="AF5084" t="str">
            <v>Unassigned</v>
          </cell>
        </row>
        <row r="5085">
          <cell r="T5085">
            <v>999994287</v>
          </cell>
          <cell r="U5085" t="str">
            <v>INDUSTRIAL CONCONCRETO S.A.S.</v>
          </cell>
          <cell r="V5085">
            <v>289074</v>
          </cell>
          <cell r="W5085" t="str">
            <v xml:space="preserve">Constructora Conconcreto </v>
          </cell>
          <cell r="X5085" t="str">
            <v>Existing Principal</v>
          </cell>
          <cell r="Y5085" t="str">
            <v>Exposure Below $1M; Do Not Score</v>
          </cell>
          <cell r="Z5085" t="str">
            <v>CONSTRUCTION</v>
          </cell>
          <cell r="AA5085" t="str">
            <v>Colombia</v>
          </cell>
          <cell r="AB5085">
            <v>289074</v>
          </cell>
          <cell r="AD5085">
            <v>289074</v>
          </cell>
          <cell r="AE5085" t="str">
            <v>Specialty Contract</v>
          </cell>
          <cell r="AF5085" t="str">
            <v>Engineering &amp; Construction</v>
          </cell>
        </row>
        <row r="5086">
          <cell r="T5086">
            <v>999989332</v>
          </cell>
          <cell r="U5086" t="str">
            <v>PETRO RIO S/A</v>
          </cell>
          <cell r="V5086">
            <v>292809</v>
          </cell>
          <cell r="W5086" t="str">
            <v>PETRO RIO S/A</v>
          </cell>
          <cell r="X5086" t="str">
            <v>Existing Principal</v>
          </cell>
          <cell r="Y5086" t="str">
            <v>Exposure Below $1M; Do Not Score</v>
          </cell>
          <cell r="Z5086" t="str">
            <v>UNASSIGNED</v>
          </cell>
          <cell r="AA5086" t="str">
            <v>Brazil</v>
          </cell>
          <cell r="AB5086" t="str">
            <v>BRZ1244</v>
          </cell>
          <cell r="AD5086">
            <v>292809</v>
          </cell>
          <cell r="AE5086" t="str">
            <v>Specialty Contract</v>
          </cell>
          <cell r="AF5086" t="str">
            <v>Unassigned</v>
          </cell>
        </row>
        <row r="5087">
          <cell r="T5087">
            <v>1000000562</v>
          </cell>
          <cell r="U5087" t="str">
            <v>Siemens Energy AG</v>
          </cell>
          <cell r="V5087">
            <v>293639</v>
          </cell>
          <cell r="W5087" t="str">
            <v>Siemens Energy AG</v>
          </cell>
          <cell r="X5087" t="str">
            <v>Existing Principal</v>
          </cell>
          <cell r="Y5087" t="str">
            <v>Public – Do Not Score</v>
          </cell>
          <cell r="Z5087" t="str">
            <v>UNASSIGNED</v>
          </cell>
          <cell r="AA5087" t="str">
            <v>Germany</v>
          </cell>
          <cell r="AB5087">
            <v>293639</v>
          </cell>
          <cell r="AC5087" t="str">
            <v>B05331</v>
          </cell>
          <cell r="AD5087">
            <v>293639</v>
          </cell>
          <cell r="AE5087" t="str">
            <v>Specialty Commercial</v>
          </cell>
          <cell r="AF5087" t="str">
            <v>Unassigned</v>
          </cell>
        </row>
        <row r="5088">
          <cell r="T5088">
            <v>999999342</v>
          </cell>
          <cell r="U5088" t="str">
            <v>BGIS Global Integrated Solutions Canada LP</v>
          </cell>
          <cell r="V5088">
            <v>293670</v>
          </cell>
          <cell r="W5088" t="str">
            <v>BGIS Global Integrated Solutions Canada LP</v>
          </cell>
          <cell r="X5088" t="str">
            <v>Existing Principal</v>
          </cell>
          <cell r="Y5088" t="str">
            <v>Exposure Below $1M; Do Not Score</v>
          </cell>
          <cell r="Z5088" t="str">
            <v>REAL ESTATE</v>
          </cell>
          <cell r="AA5088" t="str">
            <v>Canada</v>
          </cell>
          <cell r="AB5088" t="str">
            <v>CAN1731</v>
          </cell>
          <cell r="AD5088">
            <v>293670</v>
          </cell>
          <cell r="AE5088" t="str">
            <v>Specialty Commercial</v>
          </cell>
          <cell r="AF5088" t="str">
            <v>Real Estate &amp; REITs</v>
          </cell>
        </row>
        <row r="5089">
          <cell r="T5089">
            <v>1000005773</v>
          </cell>
          <cell r="U5089" t="str">
            <v>Coosalud Entidad Promotora de Salud S.A</v>
          </cell>
          <cell r="V5089">
            <v>294252</v>
          </cell>
          <cell r="W5089" t="str">
            <v>Coosalud Entidad Promotora de Salud S.A</v>
          </cell>
          <cell r="X5089" t="str">
            <v>Existing Principal</v>
          </cell>
          <cell r="Y5089" t="str">
            <v>Exposure Below $1M; Do Not Score</v>
          </cell>
          <cell r="Z5089" t="str">
            <v>MEDICAL SERVICES</v>
          </cell>
          <cell r="AA5089" t="str">
            <v>Colombia</v>
          </cell>
          <cell r="AB5089">
            <v>294252</v>
          </cell>
          <cell r="AD5089">
            <v>294252</v>
          </cell>
          <cell r="AE5089" t="str">
            <v>Specialty Commercial</v>
          </cell>
          <cell r="AF5089" t="str">
            <v>Hospital &amp; Medical Services</v>
          </cell>
        </row>
        <row r="5090">
          <cell r="T5090">
            <v>1000007728</v>
          </cell>
          <cell r="U5090" t="str">
            <v xml:space="preserve">SKY AIRLINE S.A. </v>
          </cell>
          <cell r="V5090">
            <v>294417</v>
          </cell>
          <cell r="W5090" t="str">
            <v xml:space="preserve">SKY AIRLINE S.A. </v>
          </cell>
          <cell r="X5090" t="str">
            <v>Existing Principal</v>
          </cell>
          <cell r="Y5090" t="str">
            <v>Exposure Below $1M; Do Not Score</v>
          </cell>
          <cell r="Z5090" t="str">
            <v>BUSINESS PRODUCTS WHSL</v>
          </cell>
          <cell r="AA5090" t="str">
            <v>Chile</v>
          </cell>
          <cell r="AB5090" t="str">
            <v>CHL1368</v>
          </cell>
          <cell r="AD5090">
            <v>294417</v>
          </cell>
          <cell r="AE5090" t="str">
            <v>Specialty Commercial</v>
          </cell>
          <cell r="AF5090" t="str">
            <v>Retail</v>
          </cell>
        </row>
        <row r="5091">
          <cell r="T5091">
            <v>1000005217</v>
          </cell>
          <cell r="U5091" t="str">
            <v>ENON Gesellschaft mbH &amp; Co. KG</v>
          </cell>
          <cell r="V5091">
            <v>294189</v>
          </cell>
          <cell r="W5091" t="str">
            <v>ENON Gesellschaft mbH &amp; Co. KG</v>
          </cell>
          <cell r="X5091" t="str">
            <v>Existing Principal</v>
          </cell>
          <cell r="Y5091" t="str">
            <v>Score it</v>
          </cell>
          <cell r="Z5091" t="str">
            <v>TRUCKING</v>
          </cell>
          <cell r="AA5091" t="str">
            <v>Germany</v>
          </cell>
          <cell r="AB5091" t="str">
            <v>EU1452</v>
          </cell>
          <cell r="AD5091">
            <v>294189</v>
          </cell>
          <cell r="AE5091" t="str">
            <v>Specialty Contract</v>
          </cell>
          <cell r="AF5091" t="str">
            <v>Rail, Trucking &amp; Transport Services</v>
          </cell>
        </row>
        <row r="5092">
          <cell r="T5092">
            <v>1000005760</v>
          </cell>
          <cell r="U5092" t="str">
            <v>Eiffage Infrastructures</v>
          </cell>
          <cell r="V5092">
            <v>294247</v>
          </cell>
          <cell r="W5092" t="str">
            <v>Eiffage Infrastructures</v>
          </cell>
          <cell r="X5092" t="str">
            <v>Existing Principal</v>
          </cell>
          <cell r="Y5092" t="str">
            <v>Exposure Below $1M; Do Not Score</v>
          </cell>
          <cell r="Z5092" t="str">
            <v>CONSTRUCTION</v>
          </cell>
          <cell r="AA5092" t="str">
            <v>France</v>
          </cell>
          <cell r="AB5092">
            <v>294247</v>
          </cell>
          <cell r="AD5092">
            <v>294247</v>
          </cell>
          <cell r="AE5092" t="str">
            <v>Specialty Contract</v>
          </cell>
          <cell r="AF5092" t="str">
            <v>Engineering &amp; Construction</v>
          </cell>
        </row>
        <row r="5093">
          <cell r="T5093">
            <v>1000005871</v>
          </cell>
          <cell r="U5093" t="str">
            <v xml:space="preserve">GRUPO LANTANIA S.A. </v>
          </cell>
          <cell r="V5093">
            <v>294258</v>
          </cell>
          <cell r="W5093" t="str">
            <v xml:space="preserve">GRUPO LANTANIA S.L. </v>
          </cell>
          <cell r="X5093" t="str">
            <v>Existing Principal</v>
          </cell>
          <cell r="Y5093" t="str">
            <v>Score it</v>
          </cell>
          <cell r="Z5093" t="str">
            <v>CONSTRUCTION</v>
          </cell>
          <cell r="AA5093" t="str">
            <v>Spain</v>
          </cell>
          <cell r="AB5093" t="str">
            <v>AIS1114</v>
          </cell>
          <cell r="AD5093">
            <v>294258</v>
          </cell>
          <cell r="AE5093" t="str">
            <v>Specialty Contract</v>
          </cell>
          <cell r="AF5093" t="str">
            <v>Engineering &amp; Construction</v>
          </cell>
        </row>
        <row r="5094">
          <cell r="T5094">
            <v>1000009064</v>
          </cell>
          <cell r="U5094" t="str">
            <v>Siemens S.A.</v>
          </cell>
          <cell r="V5094">
            <v>294517</v>
          </cell>
          <cell r="W5094" t="str">
            <v>Siemens S.A.</v>
          </cell>
          <cell r="X5094" t="str">
            <v>Existing Principal</v>
          </cell>
          <cell r="Y5094" t="str">
            <v>Public – Do Not Score</v>
          </cell>
          <cell r="Z5094" t="str">
            <v>CONSTRUCTION</v>
          </cell>
          <cell r="AA5094" t="str">
            <v>Colombia</v>
          </cell>
          <cell r="AB5094">
            <v>294517</v>
          </cell>
          <cell r="AC5094" t="str">
            <v>B05331</v>
          </cell>
          <cell r="AD5094">
            <v>294517</v>
          </cell>
          <cell r="AE5094" t="str">
            <v>Specialty Commercial</v>
          </cell>
          <cell r="AF5094" t="str">
            <v>Engineering &amp; Construction</v>
          </cell>
        </row>
        <row r="5095">
          <cell r="T5095">
            <v>1000009066</v>
          </cell>
          <cell r="U5095" t="str">
            <v>Yunex S.A.S.</v>
          </cell>
          <cell r="V5095">
            <v>294517</v>
          </cell>
          <cell r="W5095" t="str">
            <v>Siemens S.A.</v>
          </cell>
          <cell r="X5095" t="str">
            <v>Existing Principal</v>
          </cell>
          <cell r="Y5095" t="str">
            <v>Public – Do Not Score</v>
          </cell>
          <cell r="Z5095" t="str">
            <v>UNASSIGNED</v>
          </cell>
          <cell r="AA5095" t="str">
            <v>Colombia</v>
          </cell>
          <cell r="AB5095">
            <v>294517</v>
          </cell>
          <cell r="AC5095" t="str">
            <v>B05331</v>
          </cell>
          <cell r="AD5095">
            <v>294517</v>
          </cell>
          <cell r="AE5095" t="str">
            <v>Specialty Commercial</v>
          </cell>
          <cell r="AF5095" t="str">
            <v>Unassigned</v>
          </cell>
        </row>
        <row r="5096">
          <cell r="T5096">
            <v>1000007681</v>
          </cell>
          <cell r="U5096" t="str">
            <v>GIA Colombia S.A.S</v>
          </cell>
          <cell r="V5096">
            <v>294409</v>
          </cell>
          <cell r="W5096" t="str">
            <v>Constructora y Edificadora GIA+A S.A.</v>
          </cell>
          <cell r="X5096" t="str">
            <v>Existing Principal</v>
          </cell>
          <cell r="Y5096" t="str">
            <v>Exposure Below $1M; Do Not Score</v>
          </cell>
          <cell r="Z5096" t="str">
            <v>CONSTRUCTION</v>
          </cell>
          <cell r="AA5096" t="str">
            <v>Colombia</v>
          </cell>
          <cell r="AB5096">
            <v>294409</v>
          </cell>
          <cell r="AD5096">
            <v>294409</v>
          </cell>
          <cell r="AE5096" t="str">
            <v>Specialty Commercial</v>
          </cell>
          <cell r="AF5096" t="str">
            <v>Engineering &amp; Construction</v>
          </cell>
        </row>
        <row r="5097">
          <cell r="T5097">
            <v>1000007764</v>
          </cell>
          <cell r="U5097" t="str">
            <v>Termobarranquilla S.A</v>
          </cell>
          <cell r="V5097">
            <v>294422</v>
          </cell>
          <cell r="W5097" t="str">
            <v>Termobarranquilla S.A</v>
          </cell>
          <cell r="X5097" t="str">
            <v>Existing Principal</v>
          </cell>
          <cell r="Y5097" t="str">
            <v>Exposure Below $1M; Do Not Score</v>
          </cell>
          <cell r="Z5097" t="str">
            <v>ELECTRICAL EQUIPMENT</v>
          </cell>
          <cell r="AA5097" t="str">
            <v>Colombia</v>
          </cell>
          <cell r="AB5097">
            <v>294422</v>
          </cell>
          <cell r="AD5097">
            <v>294422</v>
          </cell>
          <cell r="AE5097" t="str">
            <v>Specialty Commercial</v>
          </cell>
          <cell r="AF5097" t="str">
            <v>Electrical Equipment</v>
          </cell>
        </row>
        <row r="5098">
          <cell r="T5098">
            <v>1000007861</v>
          </cell>
          <cell r="U5098" t="str">
            <v>BESCO SAC</v>
          </cell>
          <cell r="V5098">
            <v>294424</v>
          </cell>
          <cell r="W5098" t="str">
            <v>BESCO SAC</v>
          </cell>
          <cell r="X5098" t="str">
            <v>Existing Principal</v>
          </cell>
          <cell r="Y5098" t="str">
            <v>Exposure Below $1M; Do Not Score</v>
          </cell>
          <cell r="Z5098" t="str">
            <v>CONSTRUCTION</v>
          </cell>
          <cell r="AA5098" t="str">
            <v>Peru</v>
          </cell>
          <cell r="AB5098" t="str">
            <v>AIS1114</v>
          </cell>
          <cell r="AD5098">
            <v>294424</v>
          </cell>
          <cell r="AE5098" t="str">
            <v>Specialty Contract</v>
          </cell>
          <cell r="AF5098" t="str">
            <v>Engineering &amp; Construction</v>
          </cell>
        </row>
        <row r="5099">
          <cell r="T5099">
            <v>1000007806</v>
          </cell>
          <cell r="U5099" t="str">
            <v>SKY AIRLINE PERU S.A.C.</v>
          </cell>
          <cell r="V5099">
            <v>294417</v>
          </cell>
          <cell r="W5099" t="str">
            <v xml:space="preserve">SKY AIRLINE S.A. </v>
          </cell>
          <cell r="X5099" t="str">
            <v>Existing Principal</v>
          </cell>
          <cell r="Y5099" t="str">
            <v>Exposure Below $1M; Do Not Score</v>
          </cell>
          <cell r="Z5099" t="str">
            <v>UNASSIGNED</v>
          </cell>
          <cell r="AA5099" t="str">
            <v>Peru</v>
          </cell>
          <cell r="AB5099" t="str">
            <v>AIS1116</v>
          </cell>
          <cell r="AD5099">
            <v>294417</v>
          </cell>
          <cell r="AE5099" t="str">
            <v>Specialty Commercial</v>
          </cell>
          <cell r="AF5099" t="str">
            <v>Unassigned</v>
          </cell>
        </row>
        <row r="5100">
          <cell r="T5100">
            <v>1000002068</v>
          </cell>
          <cell r="U5100" t="str">
            <v>Dan Company for Public Transportation LTD</v>
          </cell>
          <cell r="V5100">
            <v>293909</v>
          </cell>
          <cell r="W5100" t="str">
            <v>Dan Company for Public Transportation LTD</v>
          </cell>
          <cell r="X5100" t="str">
            <v>Existing Principal</v>
          </cell>
          <cell r="Y5100" t="str">
            <v>Exposure Below $1M; Do Not Score</v>
          </cell>
          <cell r="Z5100" t="str">
            <v>TRANSPORTATION</v>
          </cell>
          <cell r="AA5100" t="str">
            <v>Israel</v>
          </cell>
          <cell r="AB5100" t="str">
            <v>EU1453</v>
          </cell>
          <cell r="AD5100">
            <v>293909</v>
          </cell>
          <cell r="AE5100" t="str">
            <v>Specialty Commercial</v>
          </cell>
          <cell r="AF5100" t="str">
            <v>Rail, Trucking &amp; Transport Services</v>
          </cell>
        </row>
        <row r="5101">
          <cell r="T5101">
            <v>1000010451</v>
          </cell>
          <cell r="U5101" t="str">
            <v>Woolworths Group Limited</v>
          </cell>
          <cell r="V5101">
            <v>294649</v>
          </cell>
          <cell r="W5101" t="str">
            <v>Woolworths Group Limited</v>
          </cell>
          <cell r="X5101" t="str">
            <v>Existing Principal</v>
          </cell>
          <cell r="Y5101" t="str">
            <v>Public – Do Not Score</v>
          </cell>
          <cell r="Z5101" t="str">
            <v>FOOD &amp; BEVERAGE RETL/WHSL</v>
          </cell>
          <cell r="AA5101" t="str">
            <v>Australia</v>
          </cell>
          <cell r="AB5101" t="str">
            <v>EU1093</v>
          </cell>
          <cell r="AC5101" t="str">
            <v>G10431</v>
          </cell>
          <cell r="AD5101">
            <v>300093</v>
          </cell>
          <cell r="AE5101" t="str">
            <v>Specialty Contract</v>
          </cell>
          <cell r="AF5101" t="str">
            <v>Beverage Industry</v>
          </cell>
        </row>
        <row r="5102">
          <cell r="T5102">
            <v>1000010431</v>
          </cell>
          <cell r="U5102" t="str">
            <v>ICEIN Ingenieros Constructores SAS</v>
          </cell>
          <cell r="V5102">
            <v>294646</v>
          </cell>
          <cell r="W5102" t="str">
            <v>ICEIN Ingenieros Constructores SAS</v>
          </cell>
          <cell r="X5102" t="str">
            <v>Existing Principal</v>
          </cell>
          <cell r="Y5102" t="str">
            <v>Exposure Below $1M; Do Not Score</v>
          </cell>
          <cell r="Z5102" t="str">
            <v>CONSTRUCTION</v>
          </cell>
          <cell r="AA5102" t="str">
            <v>Colombia</v>
          </cell>
          <cell r="AB5102">
            <v>294646</v>
          </cell>
          <cell r="AD5102">
            <v>294646</v>
          </cell>
          <cell r="AE5102" t="str">
            <v>Specialty Commercial</v>
          </cell>
          <cell r="AF5102" t="str">
            <v>Engineering &amp; Construction</v>
          </cell>
        </row>
        <row r="5103">
          <cell r="T5103">
            <v>1000010888</v>
          </cell>
          <cell r="U5103" t="str">
            <v>Cintra Infraestructures SE</v>
          </cell>
          <cell r="V5103">
            <v>294688</v>
          </cell>
          <cell r="W5103" t="str">
            <v>Cintra Infraestructures SE</v>
          </cell>
          <cell r="X5103" t="str">
            <v>Existing Principal</v>
          </cell>
          <cell r="Y5103" t="str">
            <v>Exposure Below $1M; Do Not Score</v>
          </cell>
          <cell r="Z5103" t="str">
            <v>CONSTRUCTION</v>
          </cell>
          <cell r="AA5103" t="str">
            <v>Colombia</v>
          </cell>
          <cell r="AB5103">
            <v>294688</v>
          </cell>
          <cell r="AD5103">
            <v>294688</v>
          </cell>
          <cell r="AE5103" t="str">
            <v>Specialty Commercial</v>
          </cell>
          <cell r="AF5103" t="str">
            <v>Engineering &amp; Construction</v>
          </cell>
        </row>
        <row r="5104">
          <cell r="T5104">
            <v>1000011049</v>
          </cell>
          <cell r="U5104" t="str">
            <v>Mirvac Group Limited</v>
          </cell>
          <cell r="V5104">
            <v>294695</v>
          </cell>
          <cell r="W5104" t="str">
            <v>Mirvac Group Limited</v>
          </cell>
          <cell r="X5104" t="str">
            <v>Existing Principal</v>
          </cell>
          <cell r="Y5104" t="str">
            <v>Score it</v>
          </cell>
          <cell r="Z5104" t="str">
            <v>CONSTRUCTION</v>
          </cell>
          <cell r="AA5104" t="str">
            <v>Australia</v>
          </cell>
          <cell r="AB5104" t="str">
            <v>APAC1111</v>
          </cell>
          <cell r="AD5104">
            <v>294695</v>
          </cell>
          <cell r="AE5104" t="str">
            <v>Specialty Contract</v>
          </cell>
          <cell r="AF5104" t="str">
            <v>Engineering &amp; Construction</v>
          </cell>
        </row>
        <row r="5105">
          <cell r="T5105">
            <v>1000011652</v>
          </cell>
          <cell r="U5105" t="str">
            <v>Rembos Inc.</v>
          </cell>
          <cell r="V5105">
            <v>294744</v>
          </cell>
          <cell r="W5105" t="str">
            <v>Rembos Inc.</v>
          </cell>
          <cell r="X5105" t="str">
            <v>Existing Principal</v>
          </cell>
          <cell r="Y5105" t="str">
            <v>Exposure Below $1M; Do Not Score</v>
          </cell>
          <cell r="Z5105" t="str">
            <v>LUMBER &amp; FORESTRY</v>
          </cell>
          <cell r="AA5105" t="str">
            <v>Canada</v>
          </cell>
          <cell r="AB5105" t="str">
            <v>CAN1732</v>
          </cell>
          <cell r="AD5105">
            <v>294744</v>
          </cell>
          <cell r="AE5105" t="str">
            <v>Specialty Commercial</v>
          </cell>
          <cell r="AF5105" t="str">
            <v>Packaging Container &amp; Forest Products</v>
          </cell>
        </row>
        <row r="5106">
          <cell r="T5106">
            <v>999880417</v>
          </cell>
          <cell r="U5106" t="str">
            <v>PCM RAIL.ONE AG</v>
          </cell>
          <cell r="V5106">
            <v>260689</v>
          </cell>
          <cell r="W5106" t="str">
            <v>PCM RAIL.ONE AG</v>
          </cell>
          <cell r="X5106" t="str">
            <v>Existing Principal</v>
          </cell>
          <cell r="Y5106" t="str">
            <v>Score It</v>
          </cell>
          <cell r="Z5106" t="str">
            <v>CONSTRUCTION</v>
          </cell>
          <cell r="AA5106" t="str">
            <v>Germany</v>
          </cell>
          <cell r="AB5106" t="str">
            <v>EU1376</v>
          </cell>
          <cell r="AD5106">
            <v>260689</v>
          </cell>
          <cell r="AE5106" t="str">
            <v>Core Contract</v>
          </cell>
          <cell r="AF5106" t="str">
            <v>Engineering &amp; Construction</v>
          </cell>
        </row>
        <row r="5107">
          <cell r="T5107">
            <v>999916728</v>
          </cell>
          <cell r="U5107" t="str">
            <v>Mark-A. Krüger Bauunternehmung GmbH</v>
          </cell>
          <cell r="V5107">
            <v>285185</v>
          </cell>
          <cell r="W5107" t="str">
            <v>Mark-A. Krüger Bauunternehmung GmbH</v>
          </cell>
          <cell r="X5107" t="str">
            <v>Existing Principal</v>
          </cell>
          <cell r="Y5107" t="str">
            <v>Score It</v>
          </cell>
          <cell r="Z5107" t="str">
            <v>CONSTRUCTION</v>
          </cell>
          <cell r="AA5107" t="str">
            <v>Germany</v>
          </cell>
          <cell r="AB5107" t="str">
            <v>EU1368</v>
          </cell>
          <cell r="AD5107">
            <v>285185</v>
          </cell>
          <cell r="AE5107" t="str">
            <v>Core Contract</v>
          </cell>
          <cell r="AF5107" t="str">
            <v>Engineering &amp; Construction</v>
          </cell>
        </row>
        <row r="5108">
          <cell r="T5108">
            <v>999943393</v>
          </cell>
          <cell r="U5108" t="str">
            <v>Nordic Seeding GmbH ---- Catella_Project_Management_GmbH</v>
          </cell>
          <cell r="V5108">
            <v>288111</v>
          </cell>
          <cell r="W5108" t="str">
            <v>Catella Project Capital GmbH</v>
          </cell>
          <cell r="X5108" t="str">
            <v>Existing Principal</v>
          </cell>
          <cell r="Y5108" t="str">
            <v>Score it</v>
          </cell>
          <cell r="Z5108" t="str">
            <v>CONSTRUCTION</v>
          </cell>
          <cell r="AA5108" t="str">
            <v>Germany</v>
          </cell>
          <cell r="AB5108" t="str">
            <v>EU1325</v>
          </cell>
          <cell r="AD5108">
            <v>288111</v>
          </cell>
          <cell r="AE5108" t="str">
            <v>Core Contract</v>
          </cell>
          <cell r="AF5108" t="str">
            <v>Engineering &amp; Construction</v>
          </cell>
        </row>
        <row r="5109">
          <cell r="T5109">
            <v>999943312</v>
          </cell>
          <cell r="U5109" t="str">
            <v>Garbe Industrial Real Estate</v>
          </cell>
          <cell r="V5109">
            <v>288103</v>
          </cell>
          <cell r="W5109" t="str">
            <v>Garbe Industrial Real Estate</v>
          </cell>
          <cell r="X5109" t="str">
            <v>Existing Principal</v>
          </cell>
          <cell r="Y5109" t="str">
            <v>Score It</v>
          </cell>
          <cell r="Z5109" t="str">
            <v>CONSTRUCTION</v>
          </cell>
          <cell r="AA5109" t="str">
            <v>Germany</v>
          </cell>
          <cell r="AB5109" t="str">
            <v>EU1358</v>
          </cell>
          <cell r="AD5109">
            <v>288103</v>
          </cell>
          <cell r="AE5109" t="str">
            <v>Core Contract</v>
          </cell>
          <cell r="AF5109" t="str">
            <v>Engineering &amp; Construction</v>
          </cell>
        </row>
        <row r="5110">
          <cell r="T5110">
            <v>999930348</v>
          </cell>
          <cell r="U5110" t="str">
            <v>Acciona Infrastructure Canada Inc.</v>
          </cell>
          <cell r="V5110">
            <v>286760</v>
          </cell>
          <cell r="W5110" t="str">
            <v>Acciona Infrastructure Canada Inc.</v>
          </cell>
          <cell r="X5110" t="str">
            <v>Existing Principal</v>
          </cell>
          <cell r="Y5110" t="str">
            <v>Score it</v>
          </cell>
          <cell r="Z5110" t="str">
            <v>CONSTRUCTION</v>
          </cell>
          <cell r="AA5110" t="str">
            <v>Canada</v>
          </cell>
          <cell r="AB5110" t="str">
            <v>CAN1049</v>
          </cell>
          <cell r="AD5110">
            <v>110938</v>
          </cell>
          <cell r="AE5110" t="str">
            <v>Specialty Contract</v>
          </cell>
          <cell r="AF5110" t="str">
            <v>Engineering &amp; Construction</v>
          </cell>
        </row>
        <row r="5111">
          <cell r="T5111">
            <v>1000013264</v>
          </cell>
          <cell r="U5111" t="str">
            <v>Demers, Manufacturier d'Ambulances Inc.</v>
          </cell>
          <cell r="V5111">
            <v>294864</v>
          </cell>
          <cell r="W5111" t="str">
            <v>Demers Ambulances</v>
          </cell>
          <cell r="X5111" t="str">
            <v>Existing Principal</v>
          </cell>
          <cell r="Y5111" t="str">
            <v>Exposure Below $1M; Do Not Score</v>
          </cell>
          <cell r="Z5111" t="str">
            <v>BUSINESS PRODUCTS WHSL</v>
          </cell>
          <cell r="AA5111" t="str">
            <v>Canada</v>
          </cell>
          <cell r="AB5111" t="str">
            <v>CAN1734</v>
          </cell>
          <cell r="AD5111">
            <v>294864</v>
          </cell>
          <cell r="AE5111" t="str">
            <v>Specialty Contract</v>
          </cell>
          <cell r="AF5111" t="str">
            <v>Retail</v>
          </cell>
        </row>
        <row r="5112">
          <cell r="T5112">
            <v>1000014241</v>
          </cell>
          <cell r="U5112" t="str">
            <v>2828046 Ontario Ltd.</v>
          </cell>
          <cell r="V5112">
            <v>294943</v>
          </cell>
          <cell r="W5112" t="str">
            <v>2828046 Ontario Ltd.</v>
          </cell>
          <cell r="X5112" t="str">
            <v>Existing Principal</v>
          </cell>
          <cell r="Y5112" t="str">
            <v>Exposure Below $1M; Do Not Score</v>
          </cell>
          <cell r="Z5112" t="str">
            <v>CONSTRUCTION</v>
          </cell>
          <cell r="AA5112" t="str">
            <v>Canada</v>
          </cell>
          <cell r="AB5112" t="str">
            <v>CAN1735</v>
          </cell>
          <cell r="AD5112">
            <v>294943</v>
          </cell>
          <cell r="AE5112" t="str">
            <v>Core Contract</v>
          </cell>
          <cell r="AF5112" t="str">
            <v>Engineering &amp; Construction</v>
          </cell>
        </row>
        <row r="5113">
          <cell r="T5113">
            <v>999941269</v>
          </cell>
          <cell r="U5113" t="str">
            <v>IDACORP</v>
          </cell>
          <cell r="V5113">
            <v>287891</v>
          </cell>
          <cell r="W5113" t="str">
            <v>Idacorp, Inc. dba Idaho Power</v>
          </cell>
          <cell r="X5113" t="str">
            <v>Existing Principal</v>
          </cell>
          <cell r="Y5113" t="str">
            <v>Exposure Below $1M; Do Not Score</v>
          </cell>
          <cell r="Z5113" t="str">
            <v>UTILITIES, ELECTRIC</v>
          </cell>
          <cell r="AA5113" t="str">
            <v>United States</v>
          </cell>
          <cell r="AB5113">
            <v>287891</v>
          </cell>
          <cell r="AD5113">
            <v>287891</v>
          </cell>
          <cell r="AE5113" t="str">
            <v>Core Commercial</v>
          </cell>
          <cell r="AF5113" t="str">
            <v>Electric, Gas &amp; Water Utilities</v>
          </cell>
        </row>
        <row r="5114">
          <cell r="T5114">
            <v>1000000452</v>
          </cell>
          <cell r="U5114" t="str">
            <v>Fabcon Holding Corporation</v>
          </cell>
          <cell r="V5114">
            <v>293795</v>
          </cell>
          <cell r="W5114" t="str">
            <v>Fabcon Holding Corporation</v>
          </cell>
          <cell r="X5114" t="str">
            <v>Existing Principal</v>
          </cell>
          <cell r="Y5114" t="str">
            <v>Exposure Below $1M; Do Not Score</v>
          </cell>
          <cell r="Z5114" t="str">
            <v>BUSINESS PRODUCTS WHSL</v>
          </cell>
          <cell r="AA5114" t="str">
            <v>United States</v>
          </cell>
          <cell r="AB5114">
            <v>293795</v>
          </cell>
          <cell r="AD5114">
            <v>293795</v>
          </cell>
          <cell r="AE5114" t="str">
            <v>Core Commercial</v>
          </cell>
          <cell r="AF5114" t="str">
            <v>Retail</v>
          </cell>
        </row>
        <row r="5115">
          <cell r="T5115">
            <v>999958345</v>
          </cell>
          <cell r="U5115" t="str">
            <v xml:space="preserve">Peroton Holdings Inc. </v>
          </cell>
          <cell r="V5115">
            <v>289696</v>
          </cell>
          <cell r="W5115" t="str">
            <v>Peraton Holding Corp.</v>
          </cell>
          <cell r="X5115" t="str">
            <v>Existing Principal</v>
          </cell>
          <cell r="Y5115" t="str">
            <v>Score it</v>
          </cell>
          <cell r="Z5115" t="str">
            <v>COMPUTER SOFTWARE</v>
          </cell>
          <cell r="AA5115" t="str">
            <v>United States</v>
          </cell>
          <cell r="AB5115">
            <v>289696</v>
          </cell>
          <cell r="AD5115">
            <v>289696</v>
          </cell>
          <cell r="AE5115" t="str">
            <v>Core Commercial</v>
          </cell>
          <cell r="AF5115" t="str">
            <v>Computer Hardware, Software</v>
          </cell>
        </row>
        <row r="5116">
          <cell r="T5116">
            <v>1000005501</v>
          </cell>
          <cell r="U5116" t="str">
            <v>Maplebear Inc.</v>
          </cell>
          <cell r="V5116">
            <v>294217</v>
          </cell>
          <cell r="W5116" t="str">
            <v>Maplebear Inc.</v>
          </cell>
          <cell r="X5116" t="str">
            <v>Existing Principal</v>
          </cell>
          <cell r="Y5116" t="str">
            <v>Score it</v>
          </cell>
          <cell r="Z5116" t="str">
            <v>CONSUMER SERVICES</v>
          </cell>
          <cell r="AA5116" t="str">
            <v>United States</v>
          </cell>
          <cell r="AB5116">
            <v>294217</v>
          </cell>
          <cell r="AD5116">
            <v>294217</v>
          </cell>
          <cell r="AE5116" t="str">
            <v>Core Commercial</v>
          </cell>
          <cell r="AF5116" t="str">
            <v>Retail</v>
          </cell>
        </row>
        <row r="5117">
          <cell r="T5117">
            <v>232103442</v>
          </cell>
          <cell r="U5117" t="str">
            <v>Phoenix RA Parent Holdings, Inc.</v>
          </cell>
          <cell r="V5117">
            <v>208865</v>
          </cell>
          <cell r="W5117" t="str">
            <v>Phoenix RA Parent Holdings, Inc.</v>
          </cell>
          <cell r="X5117" t="str">
            <v>Existing Principal</v>
          </cell>
          <cell r="Y5117" t="str">
            <v>Exposure Below $1M; Do Not Score</v>
          </cell>
          <cell r="Z5117" t="str">
            <v>UNASSIGNED</v>
          </cell>
          <cell r="AA5117" t="str">
            <v>United States</v>
          </cell>
          <cell r="AB5117">
            <v>208865</v>
          </cell>
          <cell r="AD5117">
            <v>208865</v>
          </cell>
          <cell r="AE5117" t="str">
            <v>Core Commercial</v>
          </cell>
          <cell r="AF5117" t="str">
            <v>Unassigned</v>
          </cell>
        </row>
        <row r="5118">
          <cell r="T5118">
            <v>1000015409</v>
          </cell>
          <cell r="U5118" t="str">
            <v>Southwestern Energy Company</v>
          </cell>
          <cell r="V5118">
            <v>295037</v>
          </cell>
          <cell r="W5118" t="str">
            <v>Southwestern Energy Company</v>
          </cell>
          <cell r="X5118" t="str">
            <v>Existing Principal</v>
          </cell>
          <cell r="Y5118" t="str">
            <v>Public – Do Not Score</v>
          </cell>
          <cell r="Z5118" t="str">
            <v>OIL, GAS &amp; COAL EXPL/PROD</v>
          </cell>
          <cell r="AA5118" t="str">
            <v>United States</v>
          </cell>
          <cell r="AB5118">
            <v>295037</v>
          </cell>
          <cell r="AC5118">
            <v>845467</v>
          </cell>
          <cell r="AD5118">
            <v>295037</v>
          </cell>
          <cell r="AE5118" t="str">
            <v>Core Commercial</v>
          </cell>
          <cell r="AF5118" t="str">
            <v>Petroleum E&amp;P</v>
          </cell>
        </row>
        <row r="5119">
          <cell r="T5119">
            <v>1000012977</v>
          </cell>
          <cell r="U5119" t="str">
            <v>COSAPI S.A.</v>
          </cell>
          <cell r="X5119" t="str">
            <v>Existing Principal</v>
          </cell>
          <cell r="Y5119" t="str">
            <v>Exposure Below $1M; Do Not Score</v>
          </cell>
          <cell r="Z5119" t="str">
            <v>CONSTRUCTION</v>
          </cell>
          <cell r="AA5119" t="str">
            <v>Peru</v>
          </cell>
          <cell r="AB5119" t="str">
            <v>AIS1117</v>
          </cell>
          <cell r="AD5119">
            <v>1000012977</v>
          </cell>
          <cell r="AE5119" t="str">
            <v>Specialty Contract</v>
          </cell>
          <cell r="AF5119" t="str">
            <v>Engineering &amp; Construction</v>
          </cell>
        </row>
        <row r="5120">
          <cell r="T5120">
            <v>1000013548</v>
          </cell>
          <cell r="U5120" t="str">
            <v>METALURGICA GERDAU SOCIEDADE ANONIMA</v>
          </cell>
          <cell r="V5120">
            <v>190554</v>
          </cell>
          <cell r="W5120" t="str">
            <v>GERDAU S.A</v>
          </cell>
          <cell r="X5120" t="str">
            <v>Existing Principal</v>
          </cell>
          <cell r="Y5120" t="str">
            <v>Public – Do Not Score</v>
          </cell>
          <cell r="Z5120" t="str">
            <v>STEEL &amp; METAL PRODUCTS</v>
          </cell>
          <cell r="AA5120" t="str">
            <v>Brazil</v>
          </cell>
          <cell r="AB5120" t="str">
            <v>BRZ1252</v>
          </cell>
          <cell r="AC5120" t="str">
            <v>W00668 </v>
          </cell>
          <cell r="AD5120">
            <v>190554</v>
          </cell>
          <cell r="AE5120" t="str">
            <v>Specialty Commercial</v>
          </cell>
          <cell r="AF5120" t="str">
            <v>Steel &amp; Metals Manufacturing</v>
          </cell>
        </row>
        <row r="5121">
          <cell r="T5121">
            <v>334567252</v>
          </cell>
          <cell r="U5121" t="str">
            <v>Heinrich Würfel Metallbau GmbH &amp; Co. Betriebs KG - Hauptrahmen</v>
          </cell>
          <cell r="V5121">
            <v>211705</v>
          </cell>
          <cell r="W5121" t="str">
            <v>Heinrich Würfel Metallbau GmbH &amp; Co. Betriebs KG</v>
          </cell>
          <cell r="X5121" t="str">
            <v>Existing Principal</v>
          </cell>
          <cell r="Y5121" t="str">
            <v>Score it</v>
          </cell>
          <cell r="Z5121" t="str">
            <v>CONSTRUCTION</v>
          </cell>
          <cell r="AA5121" t="str">
            <v>Germany</v>
          </cell>
          <cell r="AB5121" t="str">
            <v>EU1283</v>
          </cell>
          <cell r="AD5121">
            <v>303794</v>
          </cell>
          <cell r="AE5121" t="str">
            <v>Specialty Contract</v>
          </cell>
          <cell r="AF5121" t="str">
            <v>Engineering &amp; Construction</v>
          </cell>
        </row>
        <row r="5122">
          <cell r="T5122">
            <v>1000012683</v>
          </cell>
          <cell r="U5122" t="str">
            <v>VINCI Highways</v>
          </cell>
          <cell r="V5122">
            <v>294815</v>
          </cell>
          <cell r="W5122" t="str">
            <v>VINCI Highways</v>
          </cell>
          <cell r="X5122" t="str">
            <v>Existing Principal</v>
          </cell>
          <cell r="Y5122" t="str">
            <v>Exposure Below $1M; Do Not Score</v>
          </cell>
          <cell r="Z5122" t="str">
            <v>CONSTRUCTION</v>
          </cell>
          <cell r="AA5122" t="str">
            <v>France</v>
          </cell>
          <cell r="AB5122">
            <v>294815</v>
          </cell>
          <cell r="AD5122">
            <v>68281</v>
          </cell>
          <cell r="AE5122" t="str">
            <v>Specialty Commercial</v>
          </cell>
          <cell r="AF5122" t="str">
            <v>Engineering &amp; Construction</v>
          </cell>
        </row>
        <row r="5123">
          <cell r="T5123">
            <v>1000013671</v>
          </cell>
          <cell r="U5123" t="str">
            <v>Saipem SpA</v>
          </cell>
          <cell r="V5123">
            <v>294898</v>
          </cell>
          <cell r="W5123" t="str">
            <v>Saipem SpA</v>
          </cell>
          <cell r="X5123" t="str">
            <v>Existing Principal</v>
          </cell>
          <cell r="Y5123" t="str">
            <v>Public – Do Not Score</v>
          </cell>
          <cell r="Z5123" t="str">
            <v>CONSTRUCTION</v>
          </cell>
          <cell r="AA5123" t="str">
            <v>Italy</v>
          </cell>
          <cell r="AB5123" t="str">
            <v>EU1221</v>
          </cell>
          <cell r="AC5123" t="str">
            <v>G10514</v>
          </cell>
          <cell r="AD5123">
            <v>301378</v>
          </cell>
          <cell r="AE5123" t="str">
            <v>Specialty Contract</v>
          </cell>
          <cell r="AF5123" t="str">
            <v>Engineering &amp; Construction</v>
          </cell>
        </row>
        <row r="5124">
          <cell r="T5124">
            <v>1000014336</v>
          </cell>
          <cell r="U5124" t="str">
            <v>Empresas Publicas de Medellin ESP</v>
          </cell>
          <cell r="V5124">
            <v>294945</v>
          </cell>
          <cell r="W5124" t="str">
            <v>Empresas Publicas de Medellin ESP</v>
          </cell>
          <cell r="X5124" t="str">
            <v>Existing Principal</v>
          </cell>
          <cell r="Y5124" t="str">
            <v>Exposure Below $1M; Do Not Score</v>
          </cell>
          <cell r="Z5124" t="str">
            <v>CONSUMER SERVICES</v>
          </cell>
          <cell r="AA5124" t="str">
            <v>Colombia</v>
          </cell>
          <cell r="AB5124">
            <v>294945</v>
          </cell>
          <cell r="AD5124">
            <v>294945</v>
          </cell>
          <cell r="AE5124" t="str">
            <v>Specialty Commercial</v>
          </cell>
          <cell r="AF5124" t="str">
            <v>Retail</v>
          </cell>
        </row>
        <row r="5125">
          <cell r="T5125">
            <v>1000015430</v>
          </cell>
          <cell r="U5125" t="str">
            <v>Soletanche Bachy Colombia SAS</v>
          </cell>
          <cell r="V5125">
            <v>295038</v>
          </cell>
          <cell r="W5125" t="str">
            <v>Soletanche Bachy Colombia SAS</v>
          </cell>
          <cell r="X5125" t="str">
            <v>Existing Principal</v>
          </cell>
          <cell r="Y5125" t="str">
            <v>Exposure Below $1M; Do Not Score</v>
          </cell>
          <cell r="Z5125" t="str">
            <v>CONSTRUCTION</v>
          </cell>
          <cell r="AA5125" t="str">
            <v>Colombia</v>
          </cell>
          <cell r="AB5125">
            <v>295038</v>
          </cell>
          <cell r="AD5125">
            <v>295038</v>
          </cell>
          <cell r="AE5125" t="str">
            <v>Specialty Commercial</v>
          </cell>
          <cell r="AF5125" t="str">
            <v>Engineering &amp; Construction</v>
          </cell>
        </row>
        <row r="5126">
          <cell r="T5126">
            <v>1000014990</v>
          </cell>
          <cell r="U5126" t="str">
            <v>Fast Pack S.A</v>
          </cell>
          <cell r="V5126">
            <v>294998</v>
          </cell>
          <cell r="W5126" t="str">
            <v>Fast Pack S.A</v>
          </cell>
          <cell r="X5126" t="str">
            <v>Existing Principal</v>
          </cell>
          <cell r="Y5126" t="str">
            <v>Exposure Below $1M; Do Not Score</v>
          </cell>
          <cell r="Z5126" t="str">
            <v>BUSINESS PRODUCTS WHSL</v>
          </cell>
          <cell r="AA5126" t="str">
            <v>Chile</v>
          </cell>
          <cell r="AB5126" t="str">
            <v>CHL1373</v>
          </cell>
          <cell r="AD5126">
            <v>294998</v>
          </cell>
          <cell r="AE5126" t="str">
            <v>Core Commercial</v>
          </cell>
          <cell r="AF5126" t="str">
            <v>Retail</v>
          </cell>
        </row>
        <row r="5127">
          <cell r="T5127">
            <v>1000015956</v>
          </cell>
          <cell r="U5127" t="str">
            <v>Laboratorios Legrand S.A</v>
          </cell>
          <cell r="V5127">
            <v>295087</v>
          </cell>
          <cell r="W5127" t="str">
            <v>Laboratorios Legrand S.A</v>
          </cell>
          <cell r="X5127" t="str">
            <v>Existing Principal</v>
          </cell>
          <cell r="Y5127" t="str">
            <v>Exposure Below $1M; Do Not Score</v>
          </cell>
          <cell r="Z5127" t="str">
            <v>MEDICAL EQUIPMENT</v>
          </cell>
          <cell r="AA5127" t="str">
            <v>Colombia</v>
          </cell>
          <cell r="AB5127">
            <v>295087</v>
          </cell>
          <cell r="AD5127">
            <v>295087</v>
          </cell>
          <cell r="AE5127" t="str">
            <v>Specialty Commercial</v>
          </cell>
          <cell r="AF5127" t="str">
            <v>Machinery &amp; Industrial</v>
          </cell>
        </row>
        <row r="5128">
          <cell r="T5128">
            <v>1000015999</v>
          </cell>
          <cell r="U5128" t="str">
            <v>Compañia Contractual Minera Ojos del Salado</v>
          </cell>
          <cell r="V5128">
            <v>295089</v>
          </cell>
          <cell r="W5128" t="str">
            <v>Lundin Mining Chile</v>
          </cell>
          <cell r="X5128" t="str">
            <v>Existing Principal</v>
          </cell>
          <cell r="Y5128" t="str">
            <v>Exposure Below $1M; Do Not Score</v>
          </cell>
          <cell r="Z5128" t="str">
            <v>MINING</v>
          </cell>
          <cell r="AA5128" t="str">
            <v>Chile</v>
          </cell>
          <cell r="AB5128" t="str">
            <v>CHL1374</v>
          </cell>
          <cell r="AD5128">
            <v>295089</v>
          </cell>
          <cell r="AE5128" t="str">
            <v>Specialty Commercial</v>
          </cell>
          <cell r="AF5128" t="str">
            <v>Metals &amp; Mining Industry</v>
          </cell>
        </row>
        <row r="5129">
          <cell r="T5129">
            <v>1000018932</v>
          </cell>
          <cell r="U5129" t="str">
            <v>Majestic Bridge Building Inc.</v>
          </cell>
          <cell r="V5129">
            <v>295314</v>
          </cell>
          <cell r="W5129" t="str">
            <v>Majestic Bridge Building Inc.</v>
          </cell>
          <cell r="X5129" t="str">
            <v>Existing Principal</v>
          </cell>
          <cell r="Y5129" t="str">
            <v>Exposure Below $1M; Do Not Score</v>
          </cell>
          <cell r="Z5129" t="str">
            <v>STEEL &amp; METAL PRODUCTS</v>
          </cell>
          <cell r="AA5129" t="str">
            <v>Canada</v>
          </cell>
          <cell r="AB5129" t="str">
            <v>CAN1742</v>
          </cell>
          <cell r="AD5129">
            <v>295314</v>
          </cell>
          <cell r="AE5129" t="str">
            <v>Core Contract</v>
          </cell>
          <cell r="AF5129" t="str">
            <v>Steel &amp; Metals Manufacturing</v>
          </cell>
        </row>
        <row r="5130">
          <cell r="T5130">
            <v>1000021270</v>
          </cell>
          <cell r="U5130" t="str">
            <v>Structure SBL Inc.</v>
          </cell>
          <cell r="V5130">
            <v>295503</v>
          </cell>
          <cell r="W5130" t="str">
            <v>SBL</v>
          </cell>
          <cell r="X5130" t="str">
            <v>Existing Principal</v>
          </cell>
          <cell r="Y5130" t="str">
            <v>Exposure Below $1M; Do Not Score</v>
          </cell>
          <cell r="Z5130" t="str">
            <v>STEEL &amp; METAL PRODUCTS</v>
          </cell>
          <cell r="AA5130" t="str">
            <v>Canada</v>
          </cell>
          <cell r="AB5130" t="str">
            <v>CAN1738</v>
          </cell>
          <cell r="AD5130">
            <v>295503</v>
          </cell>
          <cell r="AE5130" t="str">
            <v>Core Contract</v>
          </cell>
          <cell r="AF5130" t="str">
            <v>Steel &amp; Metals Manufacturing</v>
          </cell>
        </row>
        <row r="5131">
          <cell r="T5131">
            <v>1000017939</v>
          </cell>
          <cell r="U5131" t="str">
            <v>Eddie's Gravel Supply Ltd.</v>
          </cell>
          <cell r="V5131">
            <v>295247</v>
          </cell>
          <cell r="W5131" t="str">
            <v>Eddie's Gravel Supply Ltd.</v>
          </cell>
          <cell r="X5131" t="str">
            <v>Existing Principal</v>
          </cell>
          <cell r="Y5131" t="str">
            <v>Exposure Below $1M; Do Not Score</v>
          </cell>
          <cell r="Z5131" t="str">
            <v>CONSTRUCTION</v>
          </cell>
          <cell r="AA5131" t="str">
            <v>Canada</v>
          </cell>
          <cell r="AB5131" t="str">
            <v>CAN1736</v>
          </cell>
          <cell r="AD5131">
            <v>295247</v>
          </cell>
          <cell r="AE5131" t="str">
            <v>Core Contract</v>
          </cell>
          <cell r="AF5131" t="str">
            <v>Engineering &amp; Construction</v>
          </cell>
        </row>
        <row r="5132">
          <cell r="T5132">
            <v>1000019250</v>
          </cell>
          <cell r="U5132" t="str">
            <v>F&amp;M Installations Ltd.</v>
          </cell>
          <cell r="V5132">
            <v>295343</v>
          </cell>
          <cell r="W5132" t="str">
            <v>F&amp;M Installations Ltd.</v>
          </cell>
          <cell r="X5132" t="str">
            <v>Existing Principal</v>
          </cell>
          <cell r="Y5132" t="str">
            <v>Exposure Below $1M; Do Not Score</v>
          </cell>
          <cell r="Z5132" t="str">
            <v>ELECTRICAL EQUIPMENT</v>
          </cell>
          <cell r="AA5132" t="str">
            <v>Canada</v>
          </cell>
          <cell r="AB5132" t="str">
            <v>CAN1737</v>
          </cell>
          <cell r="AD5132">
            <v>295343</v>
          </cell>
          <cell r="AE5132" t="str">
            <v>Core Contract</v>
          </cell>
          <cell r="AF5132" t="str">
            <v>Electrical Equipment</v>
          </cell>
        </row>
        <row r="5133">
          <cell r="T5133">
            <v>1000020910</v>
          </cell>
          <cell r="U5133" t="str">
            <v>Alpine Electric Ltd.</v>
          </cell>
          <cell r="V5133">
            <v>295484</v>
          </cell>
          <cell r="W5133" t="str">
            <v>Alpine Electric Ltd.</v>
          </cell>
          <cell r="X5133" t="str">
            <v>Existing Principal</v>
          </cell>
          <cell r="Y5133" t="str">
            <v>Exposure Below $1M; Do Not Score</v>
          </cell>
          <cell r="Z5133" t="str">
            <v>ELECTRICAL EQUIPMENT</v>
          </cell>
          <cell r="AA5133" t="str">
            <v>Canada</v>
          </cell>
          <cell r="AB5133" t="str">
            <v>CAN1743</v>
          </cell>
          <cell r="AD5133">
            <v>295484</v>
          </cell>
          <cell r="AE5133" t="str">
            <v>Core Contract</v>
          </cell>
          <cell r="AF5133" t="str">
            <v>Electrical Equipment</v>
          </cell>
        </row>
        <row r="5134">
          <cell r="T5134">
            <v>1000022943</v>
          </cell>
          <cell r="U5134" t="str">
            <v>AltaStream Energy Inc.</v>
          </cell>
          <cell r="V5134">
            <v>295631</v>
          </cell>
          <cell r="W5134" t="str">
            <v>AltaStream Energy Inc.</v>
          </cell>
          <cell r="X5134" t="str">
            <v>Existing Principal</v>
          </cell>
          <cell r="Y5134" t="str">
            <v>Exposure Below $1M; Do Not Score</v>
          </cell>
          <cell r="Z5134" t="str">
            <v>ELECTRICAL EQUIPMENT</v>
          </cell>
          <cell r="AA5134" t="str">
            <v>Canada</v>
          </cell>
          <cell r="AB5134" t="str">
            <v>CAN1744</v>
          </cell>
          <cell r="AD5134">
            <v>295631</v>
          </cell>
          <cell r="AE5134" t="str">
            <v>Core Contract</v>
          </cell>
          <cell r="AF5134" t="str">
            <v>Electrical Equipment</v>
          </cell>
        </row>
        <row r="5135">
          <cell r="T5135">
            <v>999881466</v>
          </cell>
          <cell r="U5135" t="str">
            <v>YKK AP America Inc.</v>
          </cell>
          <cell r="V5135">
            <v>260788</v>
          </cell>
          <cell r="W5135" t="str">
            <v xml:space="preserve">YKK AP America Inc. </v>
          </cell>
          <cell r="X5135" t="str">
            <v>Existing Principal</v>
          </cell>
          <cell r="Y5135" t="str">
            <v>Exposure Below $1M; Do Not Score</v>
          </cell>
          <cell r="Z5135" t="str">
            <v>CONSTRUCTION MATERIALS</v>
          </cell>
          <cell r="AA5135" t="str">
            <v>United States</v>
          </cell>
          <cell r="AB5135">
            <v>260788</v>
          </cell>
          <cell r="AD5135">
            <v>260788</v>
          </cell>
          <cell r="AE5135" t="str">
            <v>Core Commercial</v>
          </cell>
          <cell r="AF5135" t="str">
            <v>Building Materials</v>
          </cell>
        </row>
        <row r="5136">
          <cell r="T5136">
            <v>999904810</v>
          </cell>
          <cell r="U5136" t="str">
            <v xml:space="preserve">Paxos Trust Company, LLC dba itBit dba Paxos </v>
          </cell>
          <cell r="V5136">
            <v>283303</v>
          </cell>
          <cell r="W5136" t="str">
            <v>Paxos Trust Company, LLC (d/b/a itBit)</v>
          </cell>
          <cell r="X5136" t="str">
            <v>Existing Principal</v>
          </cell>
          <cell r="Y5136" t="str">
            <v>Exposure Below $1M; Do Not Score</v>
          </cell>
          <cell r="Z5136" t="str">
            <v>FINANCE COMPANIES</v>
          </cell>
          <cell r="AA5136" t="str">
            <v>United States</v>
          </cell>
          <cell r="AB5136">
            <v>283303</v>
          </cell>
          <cell r="AD5136">
            <v>283303</v>
          </cell>
          <cell r="AE5136" t="str">
            <v>Core Commercial</v>
          </cell>
          <cell r="AF5136" t="str">
            <v>Insurance &amp; Financial Services</v>
          </cell>
        </row>
        <row r="5137">
          <cell r="T5137">
            <v>999896475</v>
          </cell>
          <cell r="U5137" t="str">
            <v>SVP- Singer Holdings LP</v>
          </cell>
          <cell r="V5137">
            <v>282286</v>
          </cell>
          <cell r="W5137" t="str">
            <v>SVP- Singer Holdings LP</v>
          </cell>
          <cell r="X5137" t="str">
            <v>Existing Principal</v>
          </cell>
          <cell r="Y5137" t="str">
            <v>Exposure Below $1M; Do Not Score</v>
          </cell>
          <cell r="Z5137" t="str">
            <v>CONSUMER PRODUCTS</v>
          </cell>
          <cell r="AA5137" t="str">
            <v>United States</v>
          </cell>
          <cell r="AB5137">
            <v>282286</v>
          </cell>
          <cell r="AD5137">
            <v>282286</v>
          </cell>
          <cell r="AE5137" t="str">
            <v>Core Commercial</v>
          </cell>
          <cell r="AF5137" t="str">
            <v>Retail</v>
          </cell>
        </row>
        <row r="5138">
          <cell r="T5138">
            <v>999976840</v>
          </cell>
          <cell r="U5138" t="str">
            <v>Kyndryl Holdings, Inc.</v>
          </cell>
          <cell r="V5138">
            <v>291642</v>
          </cell>
          <cell r="W5138" t="str">
            <v>Kyndryl Holdings, Inc.</v>
          </cell>
          <cell r="X5138" t="str">
            <v>Existing Principal</v>
          </cell>
          <cell r="Y5138" t="str">
            <v>Exposure Below $1M; Do Not Score</v>
          </cell>
          <cell r="Z5138" t="str">
            <v>COMPUTER SOFTWARE</v>
          </cell>
          <cell r="AA5138" t="str">
            <v>United States</v>
          </cell>
          <cell r="AB5138">
            <v>291642</v>
          </cell>
          <cell r="AD5138">
            <v>291642</v>
          </cell>
          <cell r="AE5138" t="str">
            <v>Core Commercial</v>
          </cell>
          <cell r="AF5138" t="str">
            <v>Computer Hardware, Software</v>
          </cell>
        </row>
        <row r="5139">
          <cell r="T5139">
            <v>1000010099</v>
          </cell>
          <cell r="U5139" t="str">
            <v>Minnesota Life Insurance Company</v>
          </cell>
          <cell r="V5139">
            <v>294617</v>
          </cell>
          <cell r="W5139" t="str">
            <v>Minnesota Life Insurance Company</v>
          </cell>
          <cell r="X5139" t="str">
            <v>Existing Principal</v>
          </cell>
          <cell r="Y5139" t="str">
            <v>Exposure Below $1M; Do Not Score</v>
          </cell>
          <cell r="Z5139" t="str">
            <v>INSURANCE - PROP/CAS/HEALTH</v>
          </cell>
          <cell r="AA5139" t="str">
            <v>United States</v>
          </cell>
          <cell r="AB5139">
            <v>294617</v>
          </cell>
          <cell r="AD5139">
            <v>294617</v>
          </cell>
          <cell r="AE5139" t="str">
            <v>Core Commercial</v>
          </cell>
          <cell r="AF5139" t="str">
            <v>Insurance &amp; Financial Services</v>
          </cell>
        </row>
        <row r="5140">
          <cell r="T5140">
            <v>1000016449</v>
          </cell>
          <cell r="U5140" t="str">
            <v>Creekstone Holding Corp</v>
          </cell>
          <cell r="V5140">
            <v>295123</v>
          </cell>
          <cell r="W5140" t="str">
            <v>Creekstone Holding Corp</v>
          </cell>
          <cell r="X5140" t="str">
            <v>Existing Principal</v>
          </cell>
          <cell r="Y5140" t="str">
            <v>Exposure Below $1M; Do Not Score</v>
          </cell>
          <cell r="Z5140" t="str">
            <v>AGRICULTURE</v>
          </cell>
          <cell r="AA5140" t="str">
            <v>United States</v>
          </cell>
          <cell r="AB5140">
            <v>295123</v>
          </cell>
          <cell r="AD5140">
            <v>295123</v>
          </cell>
          <cell r="AE5140" t="str">
            <v>Core Commercial</v>
          </cell>
          <cell r="AF5140" t="str">
            <v>Food Processing &amp; Distribution</v>
          </cell>
        </row>
        <row r="5141">
          <cell r="T5141">
            <v>1000019163</v>
          </cell>
          <cell r="U5141" t="str">
            <v>Endeavor Energy</v>
          </cell>
          <cell r="V5141">
            <v>295337</v>
          </cell>
          <cell r="W5141" t="str">
            <v>Endeavor Energy Resources, L.P.</v>
          </cell>
          <cell r="X5141" t="str">
            <v>Existing Principal</v>
          </cell>
          <cell r="Y5141" t="str">
            <v>Exposure Below $1M; Do Not Score</v>
          </cell>
          <cell r="Z5141" t="str">
            <v>OIL, GAS &amp; COAL EXPL/PROD</v>
          </cell>
          <cell r="AA5141" t="str">
            <v>United States</v>
          </cell>
          <cell r="AB5141">
            <v>295337</v>
          </cell>
          <cell r="AD5141">
            <v>295337</v>
          </cell>
          <cell r="AE5141" t="str">
            <v>Core Commercial</v>
          </cell>
          <cell r="AF5141" t="str">
            <v>Petroleum E&amp;P</v>
          </cell>
        </row>
        <row r="5142">
          <cell r="T5142">
            <v>1000022048</v>
          </cell>
          <cell r="U5142" t="str">
            <v>Clark County Washington</v>
          </cell>
          <cell r="V5142">
            <v>295559</v>
          </cell>
          <cell r="W5142" t="str">
            <v>Clark County Washington</v>
          </cell>
          <cell r="X5142" t="str">
            <v>Existing Principal</v>
          </cell>
          <cell r="Y5142" t="str">
            <v>Exposure Below $1M; Do Not Score</v>
          </cell>
          <cell r="Z5142" t="str">
            <v>BUSINESS SERVICES</v>
          </cell>
          <cell r="AA5142" t="str">
            <v>United States</v>
          </cell>
          <cell r="AB5142">
            <v>295559</v>
          </cell>
          <cell r="AD5142">
            <v>295559</v>
          </cell>
          <cell r="AE5142" t="str">
            <v>Core Commercial</v>
          </cell>
          <cell r="AF5142" t="str">
            <v>Business Services</v>
          </cell>
        </row>
        <row r="5143">
          <cell r="T5143">
            <v>1000016521</v>
          </cell>
          <cell r="U5143" t="str">
            <v>Prospect Medical Holdings, Inc.</v>
          </cell>
          <cell r="V5143">
            <v>295131</v>
          </cell>
          <cell r="W5143" t="str">
            <v>Prospect Medical Holdings, Inc.</v>
          </cell>
          <cell r="X5143" t="str">
            <v>Existing Principal</v>
          </cell>
          <cell r="Y5143" t="str">
            <v>Public – Do Not Score</v>
          </cell>
          <cell r="Z5143" t="str">
            <v>MEDICAL SERVICES</v>
          </cell>
          <cell r="AA5143" t="str">
            <v>United States</v>
          </cell>
          <cell r="AB5143">
            <v>295131</v>
          </cell>
          <cell r="AC5143" t="str">
            <v>N11082 </v>
          </cell>
          <cell r="AD5143">
            <v>295131</v>
          </cell>
          <cell r="AE5143" t="str">
            <v>Core Commercial</v>
          </cell>
          <cell r="AF5143" t="str">
            <v>Hospital &amp; Medical Services</v>
          </cell>
        </row>
        <row r="5144">
          <cell r="T5144">
            <v>1000023174</v>
          </cell>
          <cell r="U5144" t="str">
            <v>JND Holdings LLC</v>
          </cell>
          <cell r="V5144">
            <v>295649</v>
          </cell>
          <cell r="W5144" t="str">
            <v>JND Holdings LLC</v>
          </cell>
          <cell r="X5144" t="str">
            <v>Existing Principal</v>
          </cell>
          <cell r="Y5144" t="str">
            <v>Exposure Below $1M; Do Not Score</v>
          </cell>
          <cell r="Z5144" t="str">
            <v>BUSINESS SERVICES</v>
          </cell>
          <cell r="AA5144" t="str">
            <v>United States</v>
          </cell>
          <cell r="AB5144">
            <v>295649</v>
          </cell>
          <cell r="AD5144">
            <v>295649</v>
          </cell>
          <cell r="AE5144" t="str">
            <v>Core Commercial</v>
          </cell>
          <cell r="AF5144" t="str">
            <v>Business Services</v>
          </cell>
        </row>
        <row r="5145">
          <cell r="T5145">
            <v>1000020126</v>
          </cell>
          <cell r="U5145" t="str">
            <v>P.M.I. Services North America</v>
          </cell>
          <cell r="V5145">
            <v>295418</v>
          </cell>
          <cell r="W5145" t="str">
            <v>P.M.I. Services North America</v>
          </cell>
          <cell r="X5145" t="str">
            <v>Existing Principal</v>
          </cell>
          <cell r="Y5145" t="str">
            <v>Exposure Below $1M; Do Not Score</v>
          </cell>
          <cell r="Z5145" t="str">
            <v>OIL REFINING</v>
          </cell>
          <cell r="AA5145" t="str">
            <v>United States</v>
          </cell>
          <cell r="AB5145">
            <v>295418</v>
          </cell>
          <cell r="AD5145">
            <v>295418</v>
          </cell>
          <cell r="AE5145" t="str">
            <v>Core Commercial</v>
          </cell>
          <cell r="AF5145" t="str">
            <v>Refining &amp; Marketing</v>
          </cell>
        </row>
        <row r="5146">
          <cell r="T5146">
            <v>1000022536</v>
          </cell>
          <cell r="U5146" t="str">
            <v>DRW Commodities, LLC</v>
          </cell>
          <cell r="V5146">
            <v>295597</v>
          </cell>
          <cell r="W5146" t="str">
            <v>DRW Commodities, LLC</v>
          </cell>
          <cell r="X5146" t="str">
            <v>Existing Principal</v>
          </cell>
          <cell r="Y5146" t="str">
            <v>Exposure Below $1M; Do Not Score</v>
          </cell>
          <cell r="Z5146" t="str">
            <v>FINANCE COMPANIES</v>
          </cell>
          <cell r="AA5146" t="str">
            <v>United States</v>
          </cell>
          <cell r="AB5146">
            <v>295597</v>
          </cell>
          <cell r="AD5146">
            <v>295597</v>
          </cell>
          <cell r="AE5146" t="str">
            <v>Core Commercial</v>
          </cell>
          <cell r="AF5146" t="str">
            <v>Insurance &amp; Financial Services</v>
          </cell>
        </row>
        <row r="5147">
          <cell r="T5147">
            <v>999930304</v>
          </cell>
          <cell r="U5147" t="str">
            <v>Schindler Elevator Corporation</v>
          </cell>
          <cell r="V5147">
            <v>286754</v>
          </cell>
          <cell r="W5147" t="str">
            <v>Schindler Elevator Corporation</v>
          </cell>
          <cell r="X5147" t="str">
            <v>Existing Principal</v>
          </cell>
          <cell r="Y5147" t="str">
            <v>Public – Do Not Score</v>
          </cell>
          <cell r="Z5147" t="str">
            <v>MACHINERY &amp; EQUIPMENT</v>
          </cell>
          <cell r="AA5147" t="str">
            <v>United States</v>
          </cell>
          <cell r="AB5147">
            <v>286754</v>
          </cell>
          <cell r="AC5147" t="str">
            <v>G10655 </v>
          </cell>
          <cell r="AD5147">
            <v>286754</v>
          </cell>
          <cell r="AE5147" t="str">
            <v>Core Commercial</v>
          </cell>
          <cell r="AF5147" t="str">
            <v>Machinery &amp; Industrial</v>
          </cell>
        </row>
        <row r="5148">
          <cell r="T5148">
            <v>999999226</v>
          </cell>
          <cell r="U5148" t="str">
            <v>Spirit AeroSystems Holdings, Inc.</v>
          </cell>
          <cell r="V5148">
            <v>293658</v>
          </cell>
          <cell r="W5148" t="str">
            <v>Spirit AeroSystems Holdings, Inc.</v>
          </cell>
          <cell r="X5148" t="str">
            <v>Existing Principal</v>
          </cell>
          <cell r="Y5148" t="str">
            <v>Public – Do Not Score</v>
          </cell>
          <cell r="Z5148" t="str">
            <v>AEROSPACE &amp; DEFENSE</v>
          </cell>
          <cell r="AA5148" t="str">
            <v>United States</v>
          </cell>
          <cell r="AB5148">
            <v>293658</v>
          </cell>
          <cell r="AC5148" t="str">
            <v>N12066</v>
          </cell>
          <cell r="AD5148">
            <v>293658</v>
          </cell>
          <cell r="AE5148" t="str">
            <v>Core Commercial</v>
          </cell>
          <cell r="AF5148" t="str">
            <v>Aerospace / Defense</v>
          </cell>
        </row>
        <row r="5149">
          <cell r="T5149">
            <v>1000016345</v>
          </cell>
          <cell r="U5149" t="str">
            <v>Vinci Construction Major Projects</v>
          </cell>
          <cell r="V5149">
            <v>68281</v>
          </cell>
          <cell r="W5149" t="str">
            <v>Vinci Construction Grand Projects</v>
          </cell>
          <cell r="X5149" t="str">
            <v>Existing Principal</v>
          </cell>
          <cell r="Y5149" t="str">
            <v>Score It</v>
          </cell>
          <cell r="Z5149" t="str">
            <v>CONSTRUCTION</v>
          </cell>
          <cell r="AA5149" t="str">
            <v>France</v>
          </cell>
          <cell r="AB5149" t="str">
            <v>NB1475</v>
          </cell>
          <cell r="AD5149">
            <v>68281</v>
          </cell>
          <cell r="AE5149" t="str">
            <v>Specialty Contract</v>
          </cell>
          <cell r="AF5149" t="str">
            <v>Engineering &amp; Construction</v>
          </cell>
        </row>
        <row r="5150">
          <cell r="T5150">
            <v>1000022452</v>
          </cell>
          <cell r="U5150" t="str">
            <v>Grupo Empresarial San José, S.A.</v>
          </cell>
          <cell r="V5150">
            <v>208514</v>
          </cell>
          <cell r="W5150" t="str">
            <v>Grupo Empresarial San José, S.A.</v>
          </cell>
          <cell r="X5150" t="str">
            <v>Existing Principal</v>
          </cell>
          <cell r="Y5150" t="str">
            <v>Public – Do Not Score</v>
          </cell>
          <cell r="Z5150" t="str">
            <v>CONSTRUCTION</v>
          </cell>
          <cell r="AA5150" t="str">
            <v>Spain</v>
          </cell>
          <cell r="AB5150">
            <v>208514</v>
          </cell>
          <cell r="AC5150" t="str">
            <v>W47495</v>
          </cell>
          <cell r="AD5150">
            <v>208514</v>
          </cell>
          <cell r="AE5150" t="str">
            <v>Specialty Contract</v>
          </cell>
          <cell r="AF5150" t="str">
            <v>Engineering &amp; Construction</v>
          </cell>
        </row>
        <row r="5151">
          <cell r="T5151">
            <v>284566652</v>
          </cell>
          <cell r="U5151" t="str">
            <v>Danya Cebus Ltd</v>
          </cell>
          <cell r="V5151">
            <v>211572</v>
          </cell>
          <cell r="W5151" t="str">
            <v>Danya Cebus Ltd</v>
          </cell>
          <cell r="X5151" t="str">
            <v>Existing Principal</v>
          </cell>
          <cell r="Y5151" t="str">
            <v>Public – Do Not Score</v>
          </cell>
          <cell r="Z5151" t="str">
            <v>CONSTRUCTION</v>
          </cell>
          <cell r="AA5151" t="str">
            <v>Israel</v>
          </cell>
          <cell r="AB5151" t="str">
            <v>EU1463</v>
          </cell>
          <cell r="AC5151" t="str">
            <v>W46088</v>
          </cell>
          <cell r="AD5151">
            <v>211572</v>
          </cell>
          <cell r="AE5151" t="str">
            <v>Specialty Contract</v>
          </cell>
          <cell r="AF5151" t="str">
            <v>Engineering &amp; Construction</v>
          </cell>
        </row>
        <row r="5152">
          <cell r="T5152">
            <v>1000020876</v>
          </cell>
          <cell r="U5152" t="str">
            <v>Readie Management Limited</v>
          </cell>
          <cell r="V5152">
            <v>212003</v>
          </cell>
          <cell r="W5152" t="str">
            <v>Readie Management Limited</v>
          </cell>
          <cell r="X5152" t="str">
            <v>Existing Principal</v>
          </cell>
          <cell r="Y5152" t="str">
            <v>Exposure Below $1M; Do Not Score</v>
          </cell>
          <cell r="Z5152" t="str">
            <v>UNASSIGNED</v>
          </cell>
          <cell r="AA5152" t="str">
            <v>United Kingdom</v>
          </cell>
          <cell r="AB5152" t="str">
            <v>EU1396</v>
          </cell>
          <cell r="AD5152">
            <v>212003</v>
          </cell>
          <cell r="AE5152" t="str">
            <v>Specialty Contract</v>
          </cell>
          <cell r="AF5152" t="str">
            <v>Unassigned</v>
          </cell>
        </row>
        <row r="5153">
          <cell r="T5153">
            <v>144571652</v>
          </cell>
          <cell r="U5153" t="str">
            <v>Steiner AG</v>
          </cell>
          <cell r="V5153">
            <v>212127</v>
          </cell>
          <cell r="W5153" t="str">
            <v>Steiner AG</v>
          </cell>
          <cell r="X5153" t="str">
            <v>Existing Principal</v>
          </cell>
          <cell r="Y5153" t="str">
            <v>Exposure Below $1M; Do Not Score</v>
          </cell>
          <cell r="Z5153" t="str">
            <v>CONSTRUCTION</v>
          </cell>
          <cell r="AA5153" t="str">
            <v>Switzerland</v>
          </cell>
          <cell r="AB5153" t="str">
            <v>EU1197</v>
          </cell>
          <cell r="AD5153">
            <v>301041</v>
          </cell>
          <cell r="AE5153" t="str">
            <v>Specialty Commercial</v>
          </cell>
          <cell r="AF5153" t="str">
            <v>Engineering &amp; Construction</v>
          </cell>
        </row>
        <row r="5154">
          <cell r="T5154">
            <v>184571052</v>
          </cell>
          <cell r="U5154" t="str">
            <v>Zauner Anlagetechnik GmbH</v>
          </cell>
          <cell r="V5154">
            <v>212240</v>
          </cell>
          <cell r="W5154" t="str">
            <v>ZAUNERGROUP Holding GmbH</v>
          </cell>
          <cell r="X5154" t="str">
            <v>Existing Principal</v>
          </cell>
          <cell r="Y5154" t="str">
            <v>Score It</v>
          </cell>
          <cell r="Z5154" t="str">
            <v>TELEPHONE</v>
          </cell>
          <cell r="AA5154" t="str">
            <v>Austria</v>
          </cell>
          <cell r="AB5154" t="str">
            <v>EU1381</v>
          </cell>
          <cell r="AD5154">
            <v>212240</v>
          </cell>
          <cell r="AE5154" t="str">
            <v>Specialty Contract</v>
          </cell>
          <cell r="AF5154" t="str">
            <v>Telecom Equipment &amp; Utility Services</v>
          </cell>
        </row>
        <row r="5155">
          <cell r="T5155">
            <v>1000022490</v>
          </cell>
          <cell r="U5155" t="str">
            <v>Iluminaciones de la Frontrera S.A.S</v>
          </cell>
          <cell r="V5155">
            <v>260985</v>
          </cell>
          <cell r="W5155" t="str">
            <v xml:space="preserve">Grupo Ethuss </v>
          </cell>
          <cell r="X5155" t="str">
            <v>Existing Principal</v>
          </cell>
          <cell r="Y5155" t="str">
            <v>Exposure Below $1M; Do Not Score</v>
          </cell>
          <cell r="Z5155" t="str">
            <v>CONSTRUCTION</v>
          </cell>
          <cell r="AA5155" t="str">
            <v>Colombia</v>
          </cell>
          <cell r="AB5155">
            <v>260985</v>
          </cell>
          <cell r="AD5155">
            <v>260985</v>
          </cell>
          <cell r="AE5155" t="str">
            <v>Specialty Contract</v>
          </cell>
          <cell r="AF5155" t="str">
            <v>Engineering &amp; Construction</v>
          </cell>
        </row>
        <row r="5156">
          <cell r="T5156">
            <v>999962774</v>
          </cell>
          <cell r="U5156" t="str">
            <v>TEKNO S A INDUSTRIA E COMERCIO</v>
          </cell>
          <cell r="V5156">
            <v>290221</v>
          </cell>
          <cell r="W5156" t="str">
            <v>TEKNO S A INDUSTRIA E COMERCIO</v>
          </cell>
          <cell r="X5156" t="str">
            <v>Existing Principal</v>
          </cell>
          <cell r="Y5156" t="str">
            <v>Exposure Below $1M; Do Not Score</v>
          </cell>
          <cell r="Z5156" t="str">
            <v>CONSTRUCTION MATERIALS</v>
          </cell>
          <cell r="AA5156" t="str">
            <v>Brazil</v>
          </cell>
          <cell r="AB5156" t="str">
            <v>BRZ1253</v>
          </cell>
          <cell r="AD5156">
            <v>290221</v>
          </cell>
          <cell r="AE5156" t="str">
            <v>Specialty Contract</v>
          </cell>
          <cell r="AF5156" t="str">
            <v>Building Materials</v>
          </cell>
        </row>
        <row r="5157">
          <cell r="T5157">
            <v>1000019870</v>
          </cell>
          <cell r="U5157" t="str">
            <v>Applus Services, S.A. and Subsidiaries</v>
          </cell>
          <cell r="V5157">
            <v>290602</v>
          </cell>
          <cell r="W5157" t="str">
            <v>Applus Services, S.A. and  Subsidiaries</v>
          </cell>
          <cell r="X5157" t="str">
            <v>Existing Principal</v>
          </cell>
          <cell r="Y5157" t="str">
            <v>Public – Do Not Score</v>
          </cell>
          <cell r="Z5157" t="str">
            <v>BUSINESS SERVICES</v>
          </cell>
          <cell r="AA5157" t="str">
            <v>Spain</v>
          </cell>
          <cell r="AB5157">
            <v>290602</v>
          </cell>
          <cell r="AC5157" t="str">
            <v>W61398</v>
          </cell>
          <cell r="AD5157">
            <v>290602</v>
          </cell>
          <cell r="AE5157" t="str">
            <v>Specialty Commercial</v>
          </cell>
          <cell r="AF5157" t="str">
            <v>Business Services</v>
          </cell>
        </row>
        <row r="5158">
          <cell r="T5158">
            <v>999970846</v>
          </cell>
          <cell r="U5158" t="str">
            <v>TABLEROS Y PUENTES S.A.</v>
          </cell>
          <cell r="V5158">
            <v>291078</v>
          </cell>
          <cell r="W5158" t="str">
            <v>TABLEROS Y PUENTES S.A.</v>
          </cell>
          <cell r="X5158" t="str">
            <v>Existing Principal</v>
          </cell>
          <cell r="Y5158" t="str">
            <v>Score It</v>
          </cell>
          <cell r="Z5158" t="str">
            <v>CONSTRUCTION</v>
          </cell>
          <cell r="AA5158" t="str">
            <v>Spain</v>
          </cell>
          <cell r="AB5158">
            <v>291078</v>
          </cell>
          <cell r="AD5158">
            <v>291078</v>
          </cell>
          <cell r="AE5158" t="str">
            <v>Specialty Commercial</v>
          </cell>
          <cell r="AF5158" t="str">
            <v>Engineering &amp; Construction</v>
          </cell>
        </row>
        <row r="5159">
          <cell r="T5159">
            <v>1000016094</v>
          </cell>
          <cell r="U5159" t="str">
            <v>Above Food Corp.</v>
          </cell>
          <cell r="V5159">
            <v>295094</v>
          </cell>
          <cell r="W5159" t="str">
            <v>Above Food Corp.</v>
          </cell>
          <cell r="X5159" t="str">
            <v>Existing Principal</v>
          </cell>
          <cell r="Y5159" t="str">
            <v>Exposure Below $1M; Do Not Score</v>
          </cell>
          <cell r="Z5159" t="str">
            <v>AGRICULTURE</v>
          </cell>
          <cell r="AA5159" t="str">
            <v>Canada</v>
          </cell>
          <cell r="AB5159" t="str">
            <v>CAN1739</v>
          </cell>
          <cell r="AD5159">
            <v>295094</v>
          </cell>
          <cell r="AE5159" t="str">
            <v>Specialty Commercial</v>
          </cell>
          <cell r="AF5159" t="str">
            <v>Food Processing &amp; Distribution</v>
          </cell>
        </row>
        <row r="5160">
          <cell r="T5160">
            <v>1000016319</v>
          </cell>
          <cell r="U5160" t="str">
            <v>Constructora Capital Bogota SAS</v>
          </cell>
          <cell r="V5160">
            <v>295114</v>
          </cell>
          <cell r="W5160" t="str">
            <v>Constructora Capital Bogota SAS</v>
          </cell>
          <cell r="X5160" t="str">
            <v>Existing Principal</v>
          </cell>
          <cell r="Y5160" t="str">
            <v>Exposure Below $1M; Do Not Score</v>
          </cell>
          <cell r="Z5160" t="str">
            <v>CONSTRUCTION</v>
          </cell>
          <cell r="AA5160" t="str">
            <v>Colombia</v>
          </cell>
          <cell r="AB5160">
            <v>295114</v>
          </cell>
          <cell r="AD5160">
            <v>295114</v>
          </cell>
          <cell r="AE5160" t="str">
            <v>Specialty Commercial</v>
          </cell>
          <cell r="AF5160" t="str">
            <v>Engineering &amp; Construction</v>
          </cell>
        </row>
        <row r="5161">
          <cell r="T5161">
            <v>1000016831</v>
          </cell>
          <cell r="U5161" t="str">
            <v>VINCI Concessions</v>
          </cell>
          <cell r="V5161">
            <v>295154</v>
          </cell>
          <cell r="W5161" t="str">
            <v>VINCI Concessions</v>
          </cell>
          <cell r="X5161" t="str">
            <v>Existing Principal</v>
          </cell>
          <cell r="Y5161" t="str">
            <v>Exposure Below $1M; Do Not Score</v>
          </cell>
          <cell r="Z5161" t="str">
            <v>CONSTRUCTION</v>
          </cell>
          <cell r="AA5161" t="str">
            <v>France</v>
          </cell>
          <cell r="AB5161">
            <v>295154</v>
          </cell>
          <cell r="AD5161">
            <v>295154</v>
          </cell>
          <cell r="AE5161" t="str">
            <v>Specialty Commercial</v>
          </cell>
          <cell r="AF5161" t="str">
            <v>Engineering &amp; Construction</v>
          </cell>
        </row>
        <row r="5162">
          <cell r="T5162">
            <v>1000017292</v>
          </cell>
          <cell r="U5162" t="str">
            <v>Faurecia Emissions Control Technologies Canada, Ltd.</v>
          </cell>
          <cell r="V5162">
            <v>295204</v>
          </cell>
          <cell r="W5162" t="str">
            <v>Faurecia USA Holdings, Inc</v>
          </cell>
          <cell r="X5162" t="str">
            <v>Existing Principal</v>
          </cell>
          <cell r="Y5162" t="str">
            <v>Exposure Below $1M; Do Not Score</v>
          </cell>
          <cell r="Z5162" t="str">
            <v>AUTOMOTIVE</v>
          </cell>
          <cell r="AA5162" t="str">
            <v>United States</v>
          </cell>
          <cell r="AB5162" t="str">
            <v>CAN1740</v>
          </cell>
          <cell r="AD5162">
            <v>295204</v>
          </cell>
          <cell r="AE5162" t="str">
            <v>Specialty Commercial</v>
          </cell>
          <cell r="AF5162" t="str">
            <v>Automotive / Auto Parts MFG</v>
          </cell>
        </row>
        <row r="5163">
          <cell r="T5163">
            <v>1000018943</v>
          </cell>
          <cell r="U5163" t="str">
            <v xml:space="preserve">ABN Group Pty Limited </v>
          </cell>
          <cell r="V5163">
            <v>295317</v>
          </cell>
          <cell r="W5163" t="str">
            <v>ABN Group Pty Limited</v>
          </cell>
          <cell r="X5163" t="str">
            <v>Existing Principal</v>
          </cell>
          <cell r="Y5163" t="str">
            <v>Exposure Below $1M; Do Not Score</v>
          </cell>
          <cell r="Z5163" t="str">
            <v>CONSTRUCTION</v>
          </cell>
          <cell r="AA5163" t="str">
            <v>Australia</v>
          </cell>
          <cell r="AB5163" t="str">
            <v>APAC1112</v>
          </cell>
          <cell r="AD5163">
            <v>295317</v>
          </cell>
          <cell r="AE5163" t="str">
            <v>Specialty Contract</v>
          </cell>
          <cell r="AF5163" t="str">
            <v>Engineering &amp; Construction</v>
          </cell>
        </row>
        <row r="5164">
          <cell r="T5164">
            <v>1000019302</v>
          </cell>
          <cell r="U5164" t="str">
            <v>Ingredion Colombia S.A</v>
          </cell>
          <cell r="V5164">
            <v>295347</v>
          </cell>
          <cell r="W5164" t="str">
            <v>Ingredion Colombia S.A</v>
          </cell>
          <cell r="X5164" t="str">
            <v>Existing Principal</v>
          </cell>
          <cell r="Y5164" t="str">
            <v>Exposure Below $1M; Do Not Score</v>
          </cell>
          <cell r="Z5164" t="str">
            <v>FOOD &amp; BEVERAGE</v>
          </cell>
          <cell r="AA5164" t="str">
            <v>Colombia</v>
          </cell>
          <cell r="AB5164">
            <v>295347</v>
          </cell>
          <cell r="AD5164">
            <v>295347</v>
          </cell>
          <cell r="AE5164" t="str">
            <v>Specialty Commercial</v>
          </cell>
          <cell r="AF5164" t="str">
            <v>Food Processing &amp; Distribution</v>
          </cell>
        </row>
        <row r="5165">
          <cell r="T5165">
            <v>1000020344</v>
          </cell>
          <cell r="U5165" t="str">
            <v>Bis Industries Limited</v>
          </cell>
          <cell r="V5165">
            <v>295440</v>
          </cell>
          <cell r="W5165" t="str">
            <v>Bis Industries Limited</v>
          </cell>
          <cell r="X5165" t="str">
            <v>Existing Principal</v>
          </cell>
          <cell r="Y5165" t="str">
            <v>Exposure Below $1M; Do Not Score</v>
          </cell>
          <cell r="Z5165" t="str">
            <v>MINING</v>
          </cell>
          <cell r="AA5165" t="str">
            <v>Australia</v>
          </cell>
          <cell r="AB5165" t="str">
            <v>APAC1113</v>
          </cell>
          <cell r="AD5165">
            <v>295440</v>
          </cell>
          <cell r="AE5165" t="str">
            <v>Specialty Commercial</v>
          </cell>
          <cell r="AF5165" t="str">
            <v>Metals &amp; Mining Industry</v>
          </cell>
        </row>
        <row r="5166">
          <cell r="T5166">
            <v>1000018082</v>
          </cell>
          <cell r="U5166" t="str">
            <v>NTCONSULT TECNOLOGIA E CONSULTORIA LTDA</v>
          </cell>
          <cell r="V5166">
            <v>295261</v>
          </cell>
          <cell r="W5166" t="str">
            <v>NTCONSULT TECNOLOGIA E CONSULTORIA LTDA</v>
          </cell>
          <cell r="X5166" t="str">
            <v>Existing Principal</v>
          </cell>
          <cell r="Y5166" t="str">
            <v>Exposure Below $1M; Do Not Score</v>
          </cell>
          <cell r="Z5166" t="str">
            <v>CONSTRUCTION</v>
          </cell>
          <cell r="AA5166" t="str">
            <v>Brazil</v>
          </cell>
          <cell r="AB5166" t="str">
            <v>AIS1117</v>
          </cell>
          <cell r="AD5166">
            <v>295261</v>
          </cell>
          <cell r="AE5166" t="str">
            <v>Specialty Commercial</v>
          </cell>
          <cell r="AF5166" t="str">
            <v>Engineering &amp; Construction</v>
          </cell>
        </row>
        <row r="5167">
          <cell r="T5167">
            <v>1000019216</v>
          </cell>
          <cell r="U5167" t="str">
            <v>PROMOCIONES HABITAT SA</v>
          </cell>
          <cell r="V5167">
            <v>295356</v>
          </cell>
          <cell r="W5167" t="str">
            <v>PROMOCIONES HABITAT SA</v>
          </cell>
          <cell r="X5167" t="str">
            <v>Existing Principal</v>
          </cell>
          <cell r="Y5167" t="str">
            <v>Exposure Below $1M; Do Not Score</v>
          </cell>
          <cell r="Z5167" t="str">
            <v>CONSTRUCTION</v>
          </cell>
          <cell r="AA5167" t="str">
            <v>Spain</v>
          </cell>
          <cell r="AB5167" t="str">
            <v>AIS1121</v>
          </cell>
          <cell r="AD5167">
            <v>295356</v>
          </cell>
          <cell r="AE5167" t="str">
            <v>Specialty Commercial</v>
          </cell>
          <cell r="AF5167" t="str">
            <v>Engineering &amp; Construction</v>
          </cell>
        </row>
        <row r="5168">
          <cell r="T5168">
            <v>1000020463</v>
          </cell>
          <cell r="U5168" t="str">
            <v>Tecno Fast S.A</v>
          </cell>
          <cell r="V5168">
            <v>295448</v>
          </cell>
          <cell r="W5168" t="str">
            <v>Tecno Fast S.A</v>
          </cell>
          <cell r="X5168" t="str">
            <v>Existing Principal</v>
          </cell>
          <cell r="Y5168" t="str">
            <v>Exposure Below $1M; Do Not Score</v>
          </cell>
          <cell r="Z5168" t="str">
            <v>CONSTRUCTION</v>
          </cell>
          <cell r="AA5168" t="str">
            <v>Chile</v>
          </cell>
          <cell r="AB5168">
            <v>295448</v>
          </cell>
          <cell r="AD5168">
            <v>295448</v>
          </cell>
          <cell r="AE5168" t="str">
            <v>Specialty Commercial</v>
          </cell>
          <cell r="AF5168" t="str">
            <v>Engineering &amp; Construction</v>
          </cell>
        </row>
        <row r="5169">
          <cell r="T5169">
            <v>1000021943</v>
          </cell>
          <cell r="U5169" t="str">
            <v>Disico S.A</v>
          </cell>
          <cell r="V5169">
            <v>295553</v>
          </cell>
          <cell r="W5169" t="str">
            <v>Disico S.A</v>
          </cell>
          <cell r="X5169" t="str">
            <v>Existing Principal</v>
          </cell>
          <cell r="Y5169" t="str">
            <v>Exposure Below $1M; Do Not Score</v>
          </cell>
          <cell r="Z5169" t="str">
            <v>ELECTRICAL EQUIPMENT</v>
          </cell>
          <cell r="AA5169" t="str">
            <v>Colombia</v>
          </cell>
          <cell r="AB5169">
            <v>295553</v>
          </cell>
          <cell r="AD5169">
            <v>295553</v>
          </cell>
          <cell r="AE5169" t="str">
            <v>Specialty Commercial</v>
          </cell>
          <cell r="AF5169" t="str">
            <v>Electrical Equipment</v>
          </cell>
        </row>
        <row r="5170">
          <cell r="T5170">
            <v>1000016398</v>
          </cell>
          <cell r="U5170" t="str">
            <v>Korhani of Canada Inc.</v>
          </cell>
          <cell r="V5170">
            <v>295119</v>
          </cell>
          <cell r="W5170" t="str">
            <v>Korhani Group of Companies</v>
          </cell>
          <cell r="X5170" t="str">
            <v>Existing Principal</v>
          </cell>
          <cell r="Y5170" t="str">
            <v>Exposure Below $1M; Do Not Score</v>
          </cell>
          <cell r="Z5170" t="str">
            <v>BUSINESS SERVICES</v>
          </cell>
          <cell r="AA5170" t="str">
            <v>Canada</v>
          </cell>
          <cell r="AB5170" t="str">
            <v>CAN1741</v>
          </cell>
          <cell r="AD5170">
            <v>295119</v>
          </cell>
          <cell r="AE5170" t="str">
            <v>Specialty Commercial</v>
          </cell>
          <cell r="AF5170" t="str">
            <v>Business Services</v>
          </cell>
        </row>
        <row r="5171">
          <cell r="T5171">
            <v>1000020725</v>
          </cell>
          <cell r="U5171" t="str">
            <v>TECNOEDIL S.A. CONSTRUCTORA</v>
          </cell>
          <cell r="V5171">
            <v>295471</v>
          </cell>
          <cell r="W5171" t="str">
            <v>TECNOEDIL S.A. CONSTRUCTORA</v>
          </cell>
          <cell r="X5171" t="str">
            <v>Existing Principal</v>
          </cell>
          <cell r="Y5171" t="str">
            <v>Exposure Below $1M; Do Not Score</v>
          </cell>
          <cell r="Z5171" t="str">
            <v>CONSTRUCTION</v>
          </cell>
          <cell r="AA5171" t="str">
            <v>Paraguay</v>
          </cell>
          <cell r="AB5171" t="str">
            <v>AIS1118</v>
          </cell>
          <cell r="AD5171">
            <v>295471</v>
          </cell>
          <cell r="AE5171" t="str">
            <v>Specialty Contract</v>
          </cell>
          <cell r="AF5171" t="str">
            <v>Engineering &amp; Construction</v>
          </cell>
        </row>
        <row r="5172">
          <cell r="T5172">
            <v>1000017835</v>
          </cell>
          <cell r="U5172" t="str">
            <v xml:space="preserve">LICUAS, S.A. </v>
          </cell>
          <cell r="V5172">
            <v>295240</v>
          </cell>
          <cell r="W5172" t="str">
            <v xml:space="preserve">LICUAS, S.A. </v>
          </cell>
          <cell r="X5172" t="str">
            <v>Existing Principal</v>
          </cell>
          <cell r="Y5172" t="str">
            <v>Exposure Below $1M; Do Not Score</v>
          </cell>
          <cell r="Z5172" t="str">
            <v>CONSTRUCTION</v>
          </cell>
          <cell r="AA5172" t="str">
            <v>Spain</v>
          </cell>
          <cell r="AB5172" t="str">
            <v>AIS1122</v>
          </cell>
          <cell r="AD5172">
            <v>295240</v>
          </cell>
          <cell r="AE5172" t="str">
            <v>Specialty Contract</v>
          </cell>
          <cell r="AF5172" t="str">
            <v>Engineering &amp; Construction</v>
          </cell>
        </row>
        <row r="5173">
          <cell r="T5173">
            <v>1000018704</v>
          </cell>
          <cell r="U5173" t="str">
            <v>Sonda S.A</v>
          </cell>
          <cell r="V5173">
            <v>295289</v>
          </cell>
          <cell r="W5173" t="str">
            <v>Sonda S.A</v>
          </cell>
          <cell r="X5173" t="str">
            <v>Existing Principal</v>
          </cell>
          <cell r="Y5173" t="str">
            <v>Exposure Below $1M; Do Not Score</v>
          </cell>
          <cell r="Z5173" t="str">
            <v>COMPUTER SOFTWARE</v>
          </cell>
          <cell r="AA5173" t="str">
            <v>Colombia</v>
          </cell>
          <cell r="AB5173">
            <v>295289</v>
          </cell>
          <cell r="AD5173">
            <v>295289</v>
          </cell>
          <cell r="AE5173" t="str">
            <v>Core Commercial</v>
          </cell>
          <cell r="AF5173" t="str">
            <v>Computer Hardware, Software</v>
          </cell>
        </row>
        <row r="5174">
          <cell r="T5174">
            <v>1000018941</v>
          </cell>
          <cell r="U5174" t="str">
            <v>SAVIA PERU SA</v>
          </cell>
          <cell r="V5174">
            <v>295402</v>
          </cell>
          <cell r="W5174" t="str">
            <v>SAVIA PERU SA</v>
          </cell>
          <cell r="X5174" t="str">
            <v>Existing Principal</v>
          </cell>
          <cell r="Y5174" t="str">
            <v>Exposure Below $1M; Do Not Score</v>
          </cell>
          <cell r="Z5174" t="str">
            <v>CONSTRUCTION</v>
          </cell>
          <cell r="AA5174" t="str">
            <v>Peru</v>
          </cell>
          <cell r="AB5174" t="str">
            <v>AIS1119</v>
          </cell>
          <cell r="AD5174">
            <v>295402</v>
          </cell>
          <cell r="AE5174" t="str">
            <v>Specialty Contract</v>
          </cell>
          <cell r="AF5174" t="str">
            <v>Engineering &amp; Construction</v>
          </cell>
        </row>
        <row r="5175">
          <cell r="T5175">
            <v>1000022373</v>
          </cell>
          <cell r="U5175" t="str">
            <v>Winner Group S.A</v>
          </cell>
          <cell r="V5175">
            <v>295581</v>
          </cell>
          <cell r="W5175" t="str">
            <v>Winner Group S.A</v>
          </cell>
          <cell r="X5175" t="str">
            <v>Existing Principal</v>
          </cell>
          <cell r="Y5175" t="str">
            <v>Exposure Below $1M; Do Not Score</v>
          </cell>
          <cell r="Z5175" t="str">
            <v>FINANCE COMPANIES</v>
          </cell>
          <cell r="AA5175" t="str">
            <v>Colombia</v>
          </cell>
          <cell r="AB5175">
            <v>295581</v>
          </cell>
          <cell r="AD5175">
            <v>295581</v>
          </cell>
          <cell r="AE5175" t="str">
            <v>Specialty Commercial</v>
          </cell>
          <cell r="AF5175" t="str">
            <v>Insurance &amp; Financial Services</v>
          </cell>
        </row>
        <row r="5176">
          <cell r="T5176">
            <v>1000022401</v>
          </cell>
          <cell r="U5176" t="str">
            <v>Endeavour Group Limited</v>
          </cell>
          <cell r="V5176">
            <v>295585</v>
          </cell>
          <cell r="W5176" t="str">
            <v>Endeavour Group Limited</v>
          </cell>
          <cell r="X5176" t="str">
            <v>Existing Principal</v>
          </cell>
          <cell r="Y5176" t="str">
            <v>Exposure Below $1M; Do Not Score</v>
          </cell>
          <cell r="Z5176" t="str">
            <v>FOOD &amp; BEVERAGE RETL/WHSL</v>
          </cell>
          <cell r="AA5176" t="str">
            <v>Australia</v>
          </cell>
          <cell r="AB5176" t="str">
            <v>APAC1114</v>
          </cell>
          <cell r="AD5176">
            <v>295585</v>
          </cell>
          <cell r="AE5176" t="str">
            <v>Specialty Commercial</v>
          </cell>
          <cell r="AF5176" t="str">
            <v>Beverage Industry</v>
          </cell>
        </row>
        <row r="5177">
          <cell r="T5177">
            <v>1000023276</v>
          </cell>
          <cell r="U5177" t="str">
            <v>Caja de Compensación Familiar CAFAM</v>
          </cell>
          <cell r="V5177">
            <v>295660</v>
          </cell>
          <cell r="W5177" t="str">
            <v>CAFAM</v>
          </cell>
          <cell r="X5177" t="str">
            <v>Existing Principal</v>
          </cell>
          <cell r="Y5177" t="str">
            <v>Exposure Below $1M; Do Not Score</v>
          </cell>
          <cell r="Z5177" t="str">
            <v>CONSUMER SERVICES</v>
          </cell>
          <cell r="AA5177" t="str">
            <v>Colombia</v>
          </cell>
          <cell r="AB5177">
            <v>295660</v>
          </cell>
          <cell r="AD5177">
            <v>295660</v>
          </cell>
          <cell r="AE5177" t="str">
            <v>Specialty Commercial</v>
          </cell>
          <cell r="AF5177" t="str">
            <v>Retail</v>
          </cell>
        </row>
        <row r="5178">
          <cell r="T5178">
            <v>1000023151</v>
          </cell>
          <cell r="U5178" t="str">
            <v>Disfarma GC S.A.S</v>
          </cell>
          <cell r="V5178">
            <v>295646</v>
          </cell>
          <cell r="W5178" t="str">
            <v>Disfarma GC S.A.S</v>
          </cell>
          <cell r="X5178" t="str">
            <v>Existing Principal</v>
          </cell>
          <cell r="Y5178" t="str">
            <v>Exposure Below $1M; Do Not Score</v>
          </cell>
          <cell r="Z5178" t="str">
            <v>MEDICAL EQUIPMENT</v>
          </cell>
          <cell r="AA5178" t="str">
            <v>Colombia</v>
          </cell>
          <cell r="AB5178">
            <v>295646</v>
          </cell>
          <cell r="AD5178">
            <v>295646</v>
          </cell>
          <cell r="AE5178" t="str">
            <v>Specialty Commercial</v>
          </cell>
          <cell r="AF5178" t="str">
            <v>Machinery &amp; Industrial</v>
          </cell>
        </row>
        <row r="5179">
          <cell r="T5179">
            <v>1000021394</v>
          </cell>
          <cell r="U5179" t="str">
            <v xml:space="preserve">Les Nouveaux Constructeurs </v>
          </cell>
          <cell r="V5179">
            <v>295511</v>
          </cell>
          <cell r="W5179" t="str">
            <v>Bassac S.A.</v>
          </cell>
          <cell r="X5179" t="str">
            <v>Existing Principal</v>
          </cell>
          <cell r="Y5179" t="str">
            <v>Exposure Below $1M; Do Not Score</v>
          </cell>
          <cell r="Z5179" t="str">
            <v>CONSTRUCTION</v>
          </cell>
          <cell r="AA5179" t="str">
            <v>France</v>
          </cell>
          <cell r="AB5179" t="str">
            <v>EU1464</v>
          </cell>
          <cell r="AD5179">
            <v>295511</v>
          </cell>
          <cell r="AE5179" t="str">
            <v>Specialty Contract</v>
          </cell>
          <cell r="AF5179" t="str">
            <v>Engineering &amp; Construction</v>
          </cell>
        </row>
        <row r="5180">
          <cell r="T5180">
            <v>1000022103</v>
          </cell>
          <cell r="U5180" t="str">
            <v>STILER S.A. SUCURSAL DEL PERU</v>
          </cell>
          <cell r="V5180">
            <v>295563</v>
          </cell>
          <cell r="W5180" t="str">
            <v>STILER S.A. SUCURSAL DEL PERU</v>
          </cell>
          <cell r="X5180" t="str">
            <v>Existing Principal</v>
          </cell>
          <cell r="Y5180" t="str">
            <v>Exposure Below $1M; Do Not Score</v>
          </cell>
          <cell r="Z5180" t="str">
            <v>CONSTRUCTION</v>
          </cell>
          <cell r="AA5180" t="str">
            <v>Peru</v>
          </cell>
          <cell r="AB5180" t="str">
            <v>AIS1120</v>
          </cell>
          <cell r="AD5180">
            <v>295563</v>
          </cell>
          <cell r="AE5180" t="str">
            <v>Specialty Contract</v>
          </cell>
          <cell r="AF5180" t="str">
            <v>Engineering &amp; Construction</v>
          </cell>
        </row>
        <row r="5181">
          <cell r="T5181">
            <v>1000023028</v>
          </cell>
          <cell r="U5181" t="str">
            <v>EVE Distribuciones S.A.S</v>
          </cell>
          <cell r="V5181">
            <v>295641</v>
          </cell>
          <cell r="W5181" t="str">
            <v>EVE Distribuciones S.A.S</v>
          </cell>
          <cell r="X5181" t="str">
            <v>Existing Principal</v>
          </cell>
          <cell r="Y5181" t="str">
            <v>Exposure Below $1M; Do Not Score</v>
          </cell>
          <cell r="Z5181" t="str">
            <v>MEDICAL EQUIPMENT</v>
          </cell>
          <cell r="AA5181" t="str">
            <v>Colombia</v>
          </cell>
          <cell r="AB5181">
            <v>295641</v>
          </cell>
          <cell r="AD5181">
            <v>295641</v>
          </cell>
          <cell r="AE5181" t="str">
            <v>Specialty Commercial</v>
          </cell>
          <cell r="AF5181" t="str">
            <v>Machinery &amp; Industrial</v>
          </cell>
        </row>
        <row r="5182">
          <cell r="T5182">
            <v>1000023160</v>
          </cell>
          <cell r="U5182" t="str">
            <v>Compañía Minera del Pacifico S.A</v>
          </cell>
          <cell r="V5182">
            <v>295647</v>
          </cell>
          <cell r="W5182" t="str">
            <v>CAP</v>
          </cell>
          <cell r="X5182" t="str">
            <v>Existing Principal</v>
          </cell>
          <cell r="Y5182" t="str">
            <v>Exposure Below $1M; Do Not Score</v>
          </cell>
          <cell r="Z5182" t="str">
            <v>MINING</v>
          </cell>
          <cell r="AA5182" t="str">
            <v>Chile</v>
          </cell>
          <cell r="AB5182" t="str">
            <v>CHL1375</v>
          </cell>
          <cell r="AD5182">
            <v>295647</v>
          </cell>
          <cell r="AE5182" t="str">
            <v>Specialty Commercial</v>
          </cell>
          <cell r="AF5182" t="str">
            <v>Metals &amp; Mining Industry</v>
          </cell>
        </row>
        <row r="5183">
          <cell r="T5183">
            <v>1000021416</v>
          </cell>
          <cell r="U5183" t="str">
            <v xml:space="preserve">Acciona Energias Renovables S.A. </v>
          </cell>
          <cell r="V5183">
            <v>295513</v>
          </cell>
          <cell r="W5183" t="str">
            <v xml:space="preserve">Acciona Energias Renovables S.A. </v>
          </cell>
          <cell r="X5183" t="str">
            <v>Existing Principal</v>
          </cell>
          <cell r="Y5183" t="str">
            <v>Exposure Below $1M; Do Not Score</v>
          </cell>
          <cell r="Z5183" t="str">
            <v>CONSTRUCTION</v>
          </cell>
          <cell r="AA5183" t="str">
            <v>Spain</v>
          </cell>
          <cell r="AB5183">
            <v>295513</v>
          </cell>
          <cell r="AD5183">
            <v>295513</v>
          </cell>
          <cell r="AE5183" t="str">
            <v>Specialty Contract</v>
          </cell>
          <cell r="AF5183" t="str">
            <v>Engineering &amp; Construction</v>
          </cell>
        </row>
        <row r="5184">
          <cell r="T5184">
            <v>999953606</v>
          </cell>
          <cell r="U5184" t="str">
            <v>HeiterBlick Straßenbahnen GmbH</v>
          </cell>
          <cell r="V5184">
            <v>289052</v>
          </cell>
          <cell r="W5184" t="str">
            <v>HeiterBlick Straßenbahnen GmbH</v>
          </cell>
          <cell r="X5184" t="str">
            <v>Existing Principal</v>
          </cell>
          <cell r="Y5184" t="str">
            <v>Exposure Below $1M; Do Not Score</v>
          </cell>
          <cell r="Z5184" t="str">
            <v>BUSINESS PRODUCTS WHSL</v>
          </cell>
          <cell r="AA5184" t="str">
            <v>Germany</v>
          </cell>
          <cell r="AB5184" t="str">
            <v>EU1268</v>
          </cell>
          <cell r="AD5184">
            <v>303252</v>
          </cell>
          <cell r="AE5184" t="str">
            <v>Core Contract</v>
          </cell>
          <cell r="AF5184" t="str">
            <v>Retail</v>
          </cell>
        </row>
        <row r="5185">
          <cell r="T5185">
            <v>999973916</v>
          </cell>
          <cell r="U5185" t="str">
            <v>JCC Part Holdings Inc.</v>
          </cell>
          <cell r="V5185">
            <v>202114</v>
          </cell>
          <cell r="W5185" t="str">
            <v>JCC Part Holdings Inc.</v>
          </cell>
          <cell r="X5185" t="str">
            <v>Existing Principal</v>
          </cell>
          <cell r="Y5185" t="str">
            <v>Score it</v>
          </cell>
          <cell r="Z5185" t="str">
            <v>BUSINESS PRODUCTS WHSL</v>
          </cell>
          <cell r="AA5185" t="str">
            <v>Canada</v>
          </cell>
          <cell r="AE5185" t="str">
            <v>Specialty Commercial</v>
          </cell>
          <cell r="AF5185" t="str">
            <v>Retail</v>
          </cell>
        </row>
        <row r="5186">
          <cell r="T5186">
            <v>999896314</v>
          </cell>
          <cell r="U5186" t="str">
            <v>Andiamo Electric Ltd.</v>
          </cell>
          <cell r="V5186">
            <v>282271</v>
          </cell>
          <cell r="W5186" t="str">
            <v>Andiamo Electric Ltd.</v>
          </cell>
          <cell r="X5186" t="str">
            <v>Existing Principal</v>
          </cell>
          <cell r="Y5186" t="str">
            <v>Exposure Below $1M; Do Not Score</v>
          </cell>
          <cell r="Z5186" t="str">
            <v>CONSTRUCTION</v>
          </cell>
          <cell r="AA5186" t="str">
            <v>Canada</v>
          </cell>
          <cell r="AE5186" t="str">
            <v>Core Contract</v>
          </cell>
          <cell r="AF5186" t="str">
            <v>Engineering &amp; Construction</v>
          </cell>
        </row>
        <row r="5187">
          <cell r="T5187">
            <v>999910397</v>
          </cell>
          <cell r="U5187" t="str">
            <v>Contemporary Office Interiors Ltd.</v>
          </cell>
          <cell r="V5187">
            <v>284319</v>
          </cell>
          <cell r="W5187" t="str">
            <v>Contemporary Office Interiors Ltd.</v>
          </cell>
          <cell r="X5187" t="str">
            <v>Existing Principal</v>
          </cell>
          <cell r="Y5187" t="str">
            <v>Exposure Below $1M; Do Not Score</v>
          </cell>
          <cell r="Z5187" t="str">
            <v>CONSTRUCTION</v>
          </cell>
          <cell r="AA5187" t="str">
            <v>Canada</v>
          </cell>
          <cell r="AE5187" t="str">
            <v>Core Contract</v>
          </cell>
          <cell r="AF5187" t="str">
            <v>Engineering &amp; Construction</v>
          </cell>
        </row>
        <row r="5188">
          <cell r="T5188">
            <v>999974082</v>
          </cell>
          <cell r="U5188" t="str">
            <v>Hi-Drive Contracting Ltd.</v>
          </cell>
          <cell r="V5188">
            <v>291373</v>
          </cell>
          <cell r="W5188" t="str">
            <v>Hi-Drive Contracting Ltd.</v>
          </cell>
          <cell r="X5188" t="str">
            <v>Existing Principal</v>
          </cell>
          <cell r="Y5188" t="str">
            <v>Exposure Below $1M; Do Not Score</v>
          </cell>
          <cell r="Z5188" t="str">
            <v>CONSTRUCTION</v>
          </cell>
          <cell r="AA5188" t="str">
            <v>Canada</v>
          </cell>
          <cell r="AE5188" t="str">
            <v>Core Contract</v>
          </cell>
          <cell r="AF5188" t="str">
            <v>Engineering &amp; Construction</v>
          </cell>
        </row>
        <row r="5189">
          <cell r="T5189">
            <v>1000026554</v>
          </cell>
          <cell r="U5189" t="str">
            <v>Karlen-Elecom Ltd.</v>
          </cell>
          <cell r="V5189">
            <v>295923</v>
          </cell>
          <cell r="W5189" t="str">
            <v>Karlen-Elecom Ltd.</v>
          </cell>
          <cell r="X5189" t="str">
            <v>Existing Principal</v>
          </cell>
          <cell r="Y5189" t="str">
            <v>Exposure Below $1M; Do Not Score</v>
          </cell>
          <cell r="Z5189" t="str">
            <v>ELECTRICAL EQUIPMENT</v>
          </cell>
          <cell r="AA5189" t="str">
            <v>Canada</v>
          </cell>
          <cell r="AE5189" t="str">
            <v>Core Contract</v>
          </cell>
          <cell r="AF5189" t="str">
            <v>Electrical Equipment</v>
          </cell>
        </row>
        <row r="5190">
          <cell r="T5190">
            <v>1000026649</v>
          </cell>
          <cell r="U5190" t="str">
            <v>OCL Group Inc.</v>
          </cell>
          <cell r="V5190">
            <v>295938</v>
          </cell>
          <cell r="W5190" t="str">
            <v>OCL Group Inc.</v>
          </cell>
          <cell r="X5190" t="str">
            <v>Existing Principal</v>
          </cell>
          <cell r="Y5190" t="str">
            <v>Exposure Below $1M; Do Not Score</v>
          </cell>
          <cell r="Z5190" t="str">
            <v>MACHINERY &amp; EQUIPMENT</v>
          </cell>
          <cell r="AA5190" t="str">
            <v>Canada</v>
          </cell>
          <cell r="AE5190" t="str">
            <v>Core Contract</v>
          </cell>
          <cell r="AF5190" t="str">
            <v>Machinery &amp; Industrial</v>
          </cell>
        </row>
        <row r="5191">
          <cell r="T5191">
            <v>1000023417</v>
          </cell>
          <cell r="U5191" t="str">
            <v>Cobalt Industries Ltd.</v>
          </cell>
          <cell r="V5191">
            <v>295675</v>
          </cell>
          <cell r="W5191" t="str">
            <v>Cobalt Industries Ltd.</v>
          </cell>
          <cell r="X5191" t="str">
            <v>Existing Principal</v>
          </cell>
          <cell r="Y5191" t="str">
            <v>Exposure Below $1M; Do Not Score</v>
          </cell>
          <cell r="Z5191" t="str">
            <v>STEEL &amp; METAL PRODUCTS</v>
          </cell>
          <cell r="AA5191" t="str">
            <v>Canada</v>
          </cell>
          <cell r="AE5191" t="str">
            <v>Core Contract</v>
          </cell>
          <cell r="AF5191" t="str">
            <v>Steel &amp; Metals Manufacturing</v>
          </cell>
        </row>
        <row r="5192">
          <cell r="T5192">
            <v>1000023984</v>
          </cell>
          <cell r="U5192" t="str">
            <v>AIM Group Holdings Inc.</v>
          </cell>
          <cell r="V5192">
            <v>295720</v>
          </cell>
          <cell r="W5192" t="str">
            <v>AIM Group Holdings Inc.</v>
          </cell>
          <cell r="X5192" t="str">
            <v>Existing Principal</v>
          </cell>
          <cell r="Y5192" t="str">
            <v>Exposure Below $1M; Do Not Score</v>
          </cell>
          <cell r="Z5192" t="str">
            <v>CONSTRUCTION</v>
          </cell>
          <cell r="AA5192" t="str">
            <v>Canada</v>
          </cell>
          <cell r="AE5192" t="str">
            <v>Core Contract</v>
          </cell>
          <cell r="AF5192" t="str">
            <v>Engineering &amp; Construction</v>
          </cell>
        </row>
        <row r="5193">
          <cell r="T5193">
            <v>1000026906</v>
          </cell>
          <cell r="U5193" t="str">
            <v>Mass Construction Ltd.</v>
          </cell>
          <cell r="V5193">
            <v>295954</v>
          </cell>
          <cell r="W5193" t="str">
            <v>Mass Construction Ltd.</v>
          </cell>
          <cell r="X5193" t="str">
            <v>Existing Principal</v>
          </cell>
          <cell r="Y5193" t="str">
            <v>Exposure Below $1M; Do Not Score</v>
          </cell>
          <cell r="Z5193" t="str">
            <v>CONSTRUCTION</v>
          </cell>
          <cell r="AA5193" t="str">
            <v>Canada</v>
          </cell>
          <cell r="AE5193" t="str">
            <v>Core Contract</v>
          </cell>
          <cell r="AF5193" t="str">
            <v>Engineering &amp; Construction</v>
          </cell>
        </row>
        <row r="5194">
          <cell r="T5194">
            <v>1000023304</v>
          </cell>
          <cell r="U5194" t="str">
            <v>Maple Reinders Group Ltd.</v>
          </cell>
          <cell r="V5194">
            <v>295662</v>
          </cell>
          <cell r="W5194" t="str">
            <v>Maple Reinders Group Ltd.</v>
          </cell>
          <cell r="X5194" t="str">
            <v>Existing Principal</v>
          </cell>
          <cell r="Y5194" t="str">
            <v>Exposure Below $1M; Do Not Score</v>
          </cell>
          <cell r="Z5194" t="str">
            <v>CONSTRUCTION</v>
          </cell>
          <cell r="AA5194" t="str">
            <v>Canada</v>
          </cell>
          <cell r="AE5194" t="str">
            <v>Core Contract</v>
          </cell>
          <cell r="AF5194" t="str">
            <v>Engineering &amp; Construction</v>
          </cell>
        </row>
        <row r="5195">
          <cell r="T5195">
            <v>1000007693</v>
          </cell>
          <cell r="U5195" t="str">
            <v>International Wine &amp; Spirits LLC</v>
          </cell>
          <cell r="V5195">
            <v>294411</v>
          </cell>
          <cell r="W5195" t="str">
            <v>International Wine &amp; Spirits LLC</v>
          </cell>
          <cell r="X5195" t="str">
            <v>Existing Principal</v>
          </cell>
          <cell r="Y5195" t="str">
            <v>Score it</v>
          </cell>
          <cell r="Z5195" t="str">
            <v>FOOD &amp; BEVERAGE RETL/WHSL</v>
          </cell>
          <cell r="AA5195" t="str">
            <v>United States</v>
          </cell>
          <cell r="AE5195" t="str">
            <v>Core Commercial</v>
          </cell>
          <cell r="AF5195" t="str">
            <v>Beverage Industry</v>
          </cell>
        </row>
        <row r="5196">
          <cell r="T5196">
            <v>1000023542</v>
          </cell>
          <cell r="U5196" t="str">
            <v>Vertex Aerospace Service Corp.</v>
          </cell>
          <cell r="V5196">
            <v>295686</v>
          </cell>
          <cell r="W5196" t="str">
            <v>Vertex Aerospace Service Corp.</v>
          </cell>
          <cell r="X5196" t="str">
            <v>Existing Principal</v>
          </cell>
          <cell r="Y5196" t="str">
            <v>Exposure Below $1M; Do Not Score</v>
          </cell>
          <cell r="Z5196" t="str">
            <v>AEROSPACE &amp; DEFENSE</v>
          </cell>
          <cell r="AA5196" t="str">
            <v>United States</v>
          </cell>
          <cell r="AE5196" t="str">
            <v>Core Commercial</v>
          </cell>
          <cell r="AF5196" t="str">
            <v>Aerospace / Defense</v>
          </cell>
        </row>
        <row r="5197">
          <cell r="T5197">
            <v>111175400</v>
          </cell>
          <cell r="U5197" t="str">
            <v>Export Finance &amp; Insurance Corp</v>
          </cell>
          <cell r="V5197">
            <v>60218</v>
          </cell>
          <cell r="W5197" t="str">
            <v>Export Finance &amp; Insurance Corp</v>
          </cell>
          <cell r="X5197" t="str">
            <v>Existing Principal</v>
          </cell>
          <cell r="Y5197" t="str">
            <v>Exposure Below $1M; Do Not Score</v>
          </cell>
          <cell r="Z5197" t="str">
            <v>FINANCE COMPANIES</v>
          </cell>
          <cell r="AA5197" t="str">
            <v>Australia</v>
          </cell>
          <cell r="AE5197" t="str">
            <v>Specialty Contract</v>
          </cell>
          <cell r="AF5197" t="str">
            <v>Insurance &amp; Financial Services</v>
          </cell>
        </row>
        <row r="5198">
          <cell r="T5198">
            <v>285285221</v>
          </cell>
          <cell r="U5198" t="str">
            <v>APi Group, Inc.</v>
          </cell>
          <cell r="V5198">
            <v>82130</v>
          </cell>
          <cell r="W5198" t="str">
            <v xml:space="preserve">APi Group Corporation </v>
          </cell>
          <cell r="X5198" t="str">
            <v>Existing Principal</v>
          </cell>
          <cell r="Y5198" t="str">
            <v>Public – Do Not Score</v>
          </cell>
          <cell r="Z5198" t="str">
            <v>CONSTRUCTION</v>
          </cell>
          <cell r="AA5198" t="str">
            <v>United States</v>
          </cell>
          <cell r="AC5198" t="str">
            <v>B04177 </v>
          </cell>
          <cell r="AE5198" t="str">
            <v>Specialty Contract</v>
          </cell>
          <cell r="AF5198" t="str">
            <v>Engineering &amp; Construction</v>
          </cell>
        </row>
        <row r="5199">
          <cell r="T5199">
            <v>1000021545</v>
          </cell>
          <cell r="U5199" t="str">
            <v>CSN MINERACAO S/A</v>
          </cell>
          <cell r="V5199">
            <v>212723</v>
          </cell>
          <cell r="W5199" t="str">
            <v>Companhia Siderurgica Nacional - CSN</v>
          </cell>
          <cell r="X5199" t="str">
            <v>Existing Principal</v>
          </cell>
          <cell r="Y5199" t="str">
            <v>Public – Do Not Score</v>
          </cell>
          <cell r="Z5199" t="str">
            <v>STEEL &amp; METAL PRODUCTS</v>
          </cell>
          <cell r="AA5199" t="str">
            <v>Brazil</v>
          </cell>
          <cell r="AC5199" t="str">
            <v>W00697 </v>
          </cell>
          <cell r="AE5199" t="str">
            <v>Specialty Commercial</v>
          </cell>
          <cell r="AF5199" t="str">
            <v>Steel &amp; Metals Manufacturing</v>
          </cell>
        </row>
        <row r="5200">
          <cell r="T5200">
            <v>1000027802</v>
          </cell>
          <cell r="U5200" t="str">
            <v>Compañía Contractual Minera Candelaria</v>
          </cell>
          <cell r="V5200">
            <v>295089</v>
          </cell>
          <cell r="W5200" t="str">
            <v>Lundin Mining Chile</v>
          </cell>
          <cell r="X5200" t="str">
            <v>Existing Principal</v>
          </cell>
          <cell r="Y5200" t="str">
            <v>Exposure Below $1M; Do Not Score</v>
          </cell>
          <cell r="Z5200" t="str">
            <v>MINING</v>
          </cell>
          <cell r="AA5200" t="str">
            <v>Chile</v>
          </cell>
          <cell r="AE5200" t="str">
            <v>Specialty Commercial</v>
          </cell>
          <cell r="AF5200" t="str">
            <v>Metals &amp; Mining Industry</v>
          </cell>
        </row>
        <row r="5201">
          <cell r="T5201">
            <v>1000023553</v>
          </cell>
          <cell r="U5201" t="str">
            <v>Interaseo S.A.S E.S.P</v>
          </cell>
          <cell r="V5201">
            <v>295688</v>
          </cell>
          <cell r="W5201" t="str">
            <v>Interaseo S.A.S E.S.P</v>
          </cell>
          <cell r="X5201" t="str">
            <v>Existing Principal</v>
          </cell>
          <cell r="Y5201" t="str">
            <v>Exposure Below $1M; Do Not Score</v>
          </cell>
          <cell r="Z5201" t="str">
            <v>CONSUMER SERVICES</v>
          </cell>
          <cell r="AA5201" t="str">
            <v>Colombia</v>
          </cell>
          <cell r="AE5201" t="str">
            <v>Specialty Commercial</v>
          </cell>
          <cell r="AF5201" t="str">
            <v>Retail</v>
          </cell>
        </row>
        <row r="5202">
          <cell r="T5202">
            <v>1000023732</v>
          </cell>
          <cell r="U5202" t="str">
            <v>CALZADA CONSTRUCCIONES SA DE C V SUCURSAL COLOMBIA</v>
          </cell>
          <cell r="V5202">
            <v>295697</v>
          </cell>
          <cell r="W5202" t="str">
            <v xml:space="preserve">Grupo Hycsa </v>
          </cell>
          <cell r="X5202" t="str">
            <v>Existing Principal</v>
          </cell>
          <cell r="Y5202" t="str">
            <v>Exposure Below $1M; Do Not Score</v>
          </cell>
          <cell r="Z5202" t="str">
            <v>CONSTRUCTION</v>
          </cell>
          <cell r="AA5202" t="str">
            <v>Colombia</v>
          </cell>
          <cell r="AE5202" t="str">
            <v>Specialty Commercial</v>
          </cell>
          <cell r="AF5202" t="str">
            <v>Engineering &amp; Construction</v>
          </cell>
        </row>
        <row r="5203">
          <cell r="T5203">
            <v>1000024492</v>
          </cell>
          <cell r="U5203" t="str">
            <v>HMM Co., Ltd.</v>
          </cell>
          <cell r="V5203">
            <v>295757</v>
          </cell>
          <cell r="W5203" t="str">
            <v>HMM Co., Ltd.</v>
          </cell>
          <cell r="X5203" t="str">
            <v>Existing Principal</v>
          </cell>
          <cell r="Y5203" t="str">
            <v>Public – Do Not Score</v>
          </cell>
          <cell r="Z5203" t="str">
            <v>TRANSPORTATION</v>
          </cell>
          <cell r="AA5203" t="str">
            <v>South Korea</v>
          </cell>
          <cell r="AC5203" t="str">
            <v>W12344 </v>
          </cell>
          <cell r="AE5203" t="str">
            <v>Specialty Contract</v>
          </cell>
          <cell r="AF5203" t="str">
            <v>Rail, Trucking &amp; Transport Services</v>
          </cell>
        </row>
        <row r="5204">
          <cell r="T5204">
            <v>1000024843</v>
          </cell>
          <cell r="U5204" t="str">
            <v>United Energy Trading, LLC</v>
          </cell>
          <cell r="V5204">
            <v>295785</v>
          </cell>
          <cell r="W5204" t="str">
            <v>United Energy Trading, LLC</v>
          </cell>
          <cell r="X5204" t="str">
            <v>Existing Principal</v>
          </cell>
          <cell r="Y5204" t="str">
            <v>Exposure Below $1M; Do Not Score</v>
          </cell>
          <cell r="Z5204" t="str">
            <v>OIL REFINING</v>
          </cell>
          <cell r="AA5204" t="str">
            <v>United States</v>
          </cell>
          <cell r="AE5204" t="str">
            <v>Specialty Commercial</v>
          </cell>
          <cell r="AF5204" t="str">
            <v>Refining &amp; Marketing</v>
          </cell>
        </row>
        <row r="5205">
          <cell r="T5205">
            <v>1000026515</v>
          </cell>
          <cell r="U5205" t="str">
            <v>Fibras Opticas de Mexico S.A de CV</v>
          </cell>
          <cell r="V5205">
            <v>295915</v>
          </cell>
          <cell r="W5205" t="str">
            <v>Fibras Opticas de Mexico S.A de CV</v>
          </cell>
          <cell r="X5205" t="str">
            <v>Existing Principal</v>
          </cell>
          <cell r="Y5205" t="str">
            <v>Exposure Below $1M; Do Not Score</v>
          </cell>
          <cell r="Z5205" t="str">
            <v>TELEPHONE</v>
          </cell>
          <cell r="AA5205" t="str">
            <v>Mexico</v>
          </cell>
          <cell r="AE5205" t="str">
            <v>Specialty Commercial</v>
          </cell>
          <cell r="AF5205" t="str">
            <v>Telecom Equipment &amp; Utility Services</v>
          </cell>
        </row>
        <row r="5206">
          <cell r="T5206">
            <v>1000027261</v>
          </cell>
          <cell r="U5206" t="str">
            <v>Oceanos S.A.S</v>
          </cell>
          <cell r="V5206">
            <v>295984</v>
          </cell>
          <cell r="W5206" t="str">
            <v>Oceanos S.A.S</v>
          </cell>
          <cell r="X5206" t="str">
            <v>Existing Principal</v>
          </cell>
          <cell r="Y5206" t="str">
            <v>Exposure Below $1M; Do Not Score</v>
          </cell>
          <cell r="Z5206" t="str">
            <v>CONSUMER PRODUCTS</v>
          </cell>
          <cell r="AA5206" t="str">
            <v>Colombia</v>
          </cell>
          <cell r="AE5206" t="str">
            <v>Specialty Commercial</v>
          </cell>
          <cell r="AF5206" t="str">
            <v>Retail</v>
          </cell>
        </row>
        <row r="5207">
          <cell r="T5207">
            <v>1000027747</v>
          </cell>
          <cell r="U5207" t="str">
            <v>Tecno Fast S.A</v>
          </cell>
          <cell r="V5207">
            <v>296016</v>
          </cell>
          <cell r="W5207" t="str">
            <v>Tecno Fast S.A</v>
          </cell>
          <cell r="X5207" t="str">
            <v>Existing Principal</v>
          </cell>
          <cell r="Y5207" t="str">
            <v>Exposure Below $1M; Do Not Score</v>
          </cell>
          <cell r="Z5207" t="str">
            <v>CONSTRUCTION</v>
          </cell>
          <cell r="AA5207" t="str">
            <v>Chile</v>
          </cell>
          <cell r="AE5207" t="str">
            <v>Specialty Contract</v>
          </cell>
          <cell r="AF5207" t="str">
            <v>Engineering &amp; Construction</v>
          </cell>
        </row>
        <row r="5208">
          <cell r="T5208">
            <v>1000028607</v>
          </cell>
          <cell r="U5208" t="str">
            <v>Indra Colombia SAS</v>
          </cell>
          <cell r="V5208">
            <v>296065</v>
          </cell>
          <cell r="W5208" t="str">
            <v>Indra Colombia SAS</v>
          </cell>
          <cell r="X5208" t="str">
            <v>Existing Principal</v>
          </cell>
          <cell r="Y5208" t="str">
            <v>Exposure Below $1M; Do Not Score</v>
          </cell>
          <cell r="Z5208" t="str">
            <v>ELECTRONIC EQUIPMENT</v>
          </cell>
          <cell r="AA5208" t="str">
            <v>Colombia</v>
          </cell>
          <cell r="AE5208" t="str">
            <v>Specialty Commercial</v>
          </cell>
          <cell r="AF5208" t="str">
            <v>Electronics &amp; Semiconductor</v>
          </cell>
        </row>
        <row r="5209">
          <cell r="T5209">
            <v>999994471</v>
          </cell>
          <cell r="U5209" t="str">
            <v>Kibe Construcciones Generales S.A.C.</v>
          </cell>
          <cell r="V5209">
            <v>293247</v>
          </cell>
          <cell r="W5209" t="str">
            <v>Kibe Construcciones Generales S.A.C.</v>
          </cell>
          <cell r="X5209" t="str">
            <v>Existing Principal</v>
          </cell>
          <cell r="Y5209" t="str">
            <v>Exposure Below $1M; Do Not Score</v>
          </cell>
          <cell r="Z5209" t="str">
            <v>CONSTRUCTION</v>
          </cell>
          <cell r="AA5209" t="str">
            <v>Peru</v>
          </cell>
          <cell r="AE5209" t="str">
            <v>Specialty Contract</v>
          </cell>
          <cell r="AF5209" t="str">
            <v>Engineering &amp; Construction</v>
          </cell>
        </row>
        <row r="5210">
          <cell r="T5210">
            <v>1000026627</v>
          </cell>
          <cell r="U5210" t="str">
            <v>COMSA CORPORACION DE INFRAESTRUCTURAS</v>
          </cell>
          <cell r="V5210">
            <v>295935</v>
          </cell>
          <cell r="W5210" t="str">
            <v>COMSA CORPORACION DE INFRAESTRUCTURAS</v>
          </cell>
          <cell r="X5210" t="str">
            <v>Existing Principal</v>
          </cell>
          <cell r="Y5210" t="str">
            <v>Exposure Below $1M; Do Not Score</v>
          </cell>
          <cell r="Z5210" t="str">
            <v>CONSTRUCTION</v>
          </cell>
          <cell r="AA5210" t="str">
            <v>Spain</v>
          </cell>
          <cell r="AE5210" t="str">
            <v>Specialty Contract</v>
          </cell>
          <cell r="AF5210" t="str">
            <v>Engineering &amp; Construction</v>
          </cell>
        </row>
        <row r="5211">
          <cell r="T5211">
            <v>1000027044</v>
          </cell>
          <cell r="U5211" t="str">
            <v>Superpolo S.A.S</v>
          </cell>
          <cell r="V5211">
            <v>295973</v>
          </cell>
          <cell r="W5211" t="str">
            <v>Superpolo S.A.S</v>
          </cell>
          <cell r="X5211" t="str">
            <v>Existing Principal</v>
          </cell>
          <cell r="Y5211" t="str">
            <v>Exposure Below $1M; Do Not Score</v>
          </cell>
          <cell r="Z5211" t="str">
            <v>AUTOMOTIVE</v>
          </cell>
          <cell r="AA5211" t="str">
            <v>Colombia</v>
          </cell>
          <cell r="AE5211" t="str">
            <v>Specialty Commercial</v>
          </cell>
          <cell r="AF5211" t="str">
            <v>Automotive / Auto Parts MFG</v>
          </cell>
        </row>
        <row r="5212">
          <cell r="T5212">
            <v>1000020369</v>
          </cell>
          <cell r="U5212" t="str">
            <v>TOTSA TOTALENERGIES TRADING SA</v>
          </cell>
          <cell r="V5212">
            <v>295443</v>
          </cell>
          <cell r="W5212" t="str">
            <v>TOTSA TOTALENERGIES TRADING SA</v>
          </cell>
          <cell r="X5212" t="str">
            <v>Existing Principal</v>
          </cell>
          <cell r="Y5212" t="str">
            <v>Exposure Below $1M; Do Not Score</v>
          </cell>
          <cell r="Z5212" t="str">
            <v>UTILITIES, GAS</v>
          </cell>
          <cell r="AA5212" t="str">
            <v>Switzerland</v>
          </cell>
          <cell r="AE5212" t="str">
            <v>Specialty Contract</v>
          </cell>
          <cell r="AF5212" t="str">
            <v>Electric, Gas &amp; Water Utilities</v>
          </cell>
        </row>
        <row r="5213">
          <cell r="T5213">
            <v>1000023664</v>
          </cell>
          <cell r="U5213" t="str">
            <v>Hycolcom S.A.S</v>
          </cell>
          <cell r="V5213">
            <v>295697</v>
          </cell>
          <cell r="W5213" t="str">
            <v xml:space="preserve">Grupo Hycsa </v>
          </cell>
          <cell r="X5213" t="str">
            <v>Existing Principal</v>
          </cell>
          <cell r="Y5213" t="str">
            <v>Exposure Below $1M; Do Not Score</v>
          </cell>
          <cell r="Z5213" t="str">
            <v>CONSTRUCTION</v>
          </cell>
          <cell r="AA5213" t="str">
            <v>Colombia</v>
          </cell>
          <cell r="AE5213" t="str">
            <v>Specialty Commercial</v>
          </cell>
          <cell r="AF5213" t="str">
            <v>Engineering &amp; Construction</v>
          </cell>
        </row>
        <row r="5214">
          <cell r="T5214">
            <v>1000025165</v>
          </cell>
          <cell r="U5214" t="str">
            <v>GENERADORES MEXICANOS, S.A. DE C.V.</v>
          </cell>
          <cell r="V5214">
            <v>295806</v>
          </cell>
          <cell r="W5214" t="str">
            <v>GENERADORES MEXICANOS, S.A. DE C.V.</v>
          </cell>
          <cell r="X5214" t="str">
            <v>Existing Principal</v>
          </cell>
          <cell r="Y5214" t="str">
            <v>Exposure Below $1M; Do Not Score</v>
          </cell>
          <cell r="Z5214" t="str">
            <v>CONSTRUCTION</v>
          </cell>
          <cell r="AA5214" t="str">
            <v>Mexico</v>
          </cell>
          <cell r="AE5214" t="str">
            <v>Specialty Contract</v>
          </cell>
          <cell r="AF5214" t="str">
            <v>Engineering &amp; Construction</v>
          </cell>
        </row>
        <row r="5215">
          <cell r="T5215">
            <v>1000026337</v>
          </cell>
          <cell r="U5215" t="str">
            <v>Compañía de Minas Buenaventura S.A.A.</v>
          </cell>
          <cell r="V5215">
            <v>295899</v>
          </cell>
          <cell r="W5215" t="str">
            <v>COMPAÑÍA DE MINAS BUENAVENTURA S.A.A.</v>
          </cell>
          <cell r="X5215" t="str">
            <v>Existing Principal</v>
          </cell>
          <cell r="Y5215" t="str">
            <v>Public – Do Not Score</v>
          </cell>
          <cell r="Z5215" t="str">
            <v>MINING</v>
          </cell>
          <cell r="AA5215" t="str">
            <v>Peru</v>
          </cell>
          <cell r="AC5215" t="str">
            <v>W07571 </v>
          </cell>
          <cell r="AE5215" t="str">
            <v>Specialty Commercial</v>
          </cell>
          <cell r="AF5215" t="str">
            <v>Metals &amp; Mining Industry</v>
          </cell>
        </row>
        <row r="5216">
          <cell r="T5216">
            <v>1000027838</v>
          </cell>
          <cell r="U5216" t="str">
            <v>Compañía Minera Coimolache S.A</v>
          </cell>
          <cell r="V5216">
            <v>295899</v>
          </cell>
          <cell r="W5216" t="str">
            <v>COMPAÑÍA DE MINAS BUENAVENTURA S.A.A.</v>
          </cell>
          <cell r="X5216" t="str">
            <v>Existing Principal</v>
          </cell>
          <cell r="Y5216" t="str">
            <v>Public – Do Not Score</v>
          </cell>
          <cell r="Z5216" t="str">
            <v>MINING</v>
          </cell>
          <cell r="AA5216" t="str">
            <v>Peru</v>
          </cell>
          <cell r="AC5216" t="str">
            <v>W07571 </v>
          </cell>
          <cell r="AE5216" t="str">
            <v>Specialty Commercial</v>
          </cell>
          <cell r="AF5216" t="str">
            <v>Metals &amp; Mining Industry</v>
          </cell>
        </row>
        <row r="5217">
          <cell r="T5217">
            <v>1000028509</v>
          </cell>
          <cell r="U5217" t="str">
            <v>Nevasa AGF S.A</v>
          </cell>
          <cell r="V5217">
            <v>296061</v>
          </cell>
          <cell r="W5217" t="str">
            <v>Nevasa AGF</v>
          </cell>
          <cell r="X5217" t="str">
            <v>Existing Principal</v>
          </cell>
          <cell r="Y5217" t="str">
            <v>Exposure Below $1M; Do Not Score</v>
          </cell>
          <cell r="Z5217" t="str">
            <v>FINANCE COMPANIES</v>
          </cell>
          <cell r="AA5217" t="str">
            <v>Chile</v>
          </cell>
          <cell r="AE5217" t="str">
            <v>Specialty Commercial</v>
          </cell>
          <cell r="AF5217" t="str">
            <v>Insurance &amp; Financial Services</v>
          </cell>
        </row>
        <row r="5218">
          <cell r="T5218">
            <v>1000025834</v>
          </cell>
          <cell r="U5218" t="str">
            <v>TECNITALIA S.A.C.</v>
          </cell>
          <cell r="V5218">
            <v>295859</v>
          </cell>
          <cell r="W5218" t="str">
            <v>TECNITALIA S.A.C.</v>
          </cell>
          <cell r="X5218" t="str">
            <v>Existing Principal</v>
          </cell>
          <cell r="Y5218" t="str">
            <v>Exposure Below $1M; Do Not Score</v>
          </cell>
          <cell r="Z5218" t="str">
            <v>BUSINESS SERVICES</v>
          </cell>
          <cell r="AA5218" t="str">
            <v>Peru</v>
          </cell>
          <cell r="AE5218" t="str">
            <v>Core Commercial</v>
          </cell>
          <cell r="AF5218" t="str">
            <v>Business Services</v>
          </cell>
        </row>
        <row r="5219">
          <cell r="T5219">
            <v>1000020739</v>
          </cell>
          <cell r="U5219" t="str">
            <v>TÜV Rheinland AG</v>
          </cell>
          <cell r="V5219">
            <v>295474</v>
          </cell>
          <cell r="W5219" t="str">
            <v>TÜV Rheinland AG</v>
          </cell>
          <cell r="X5219" t="str">
            <v>Existing Principal</v>
          </cell>
          <cell r="Y5219" t="str">
            <v>Exposure Below $1M; Do Not Score</v>
          </cell>
          <cell r="Z5219" t="str">
            <v/>
          </cell>
          <cell r="AA5219" t="str">
            <v>Germany</v>
          </cell>
          <cell r="AE5219" t="str">
            <v>Core Contract</v>
          </cell>
          <cell r="AF5219" t="str">
            <v/>
          </cell>
        </row>
      </sheetData>
      <sheetData sheetId="3"/>
      <sheetData sheetId="4"/>
      <sheetData sheetId="5">
        <row r="3">
          <cell r="N3" t="str">
            <v>WorkBench Country</v>
          </cell>
          <cell r="O3" t="str">
            <v>ISO Country</v>
          </cell>
          <cell r="Q3" t="str">
            <v>Country &amp; Asset Category</v>
          </cell>
          <cell r="S3" t="str">
            <v>Risk Calc Model 2.0</v>
          </cell>
        </row>
        <row r="4">
          <cell r="N4" t="str">
            <v>Argentina</v>
          </cell>
          <cell r="O4" t="str">
            <v>ARG</v>
          </cell>
          <cell r="Q4" t="str">
            <v>ARG&gt; $100M</v>
          </cell>
          <cell r="S4" t="str">
            <v>Emerging Markets</v>
          </cell>
        </row>
        <row r="5">
          <cell r="N5" t="str">
            <v>Argentina</v>
          </cell>
          <cell r="O5" t="str">
            <v>ARG</v>
          </cell>
          <cell r="Q5" t="str">
            <v>ARG&gt; $55M</v>
          </cell>
          <cell r="S5" t="str">
            <v>Emerging Markets</v>
          </cell>
        </row>
        <row r="6">
          <cell r="N6" t="str">
            <v>Argentina</v>
          </cell>
          <cell r="O6" t="str">
            <v>ARG</v>
          </cell>
          <cell r="Q6" t="str">
            <v>ARGBelow $55M</v>
          </cell>
          <cell r="S6" t="str">
            <v>Emerging Markets</v>
          </cell>
        </row>
        <row r="7">
          <cell r="N7" t="str">
            <v>Australia</v>
          </cell>
          <cell r="O7" t="str">
            <v>AUS</v>
          </cell>
          <cell r="Q7" t="str">
            <v>AUS&gt; $100M</v>
          </cell>
          <cell r="S7" t="str">
            <v>Australia</v>
          </cell>
          <cell r="AH7" t="str">
            <v>Argentina</v>
          </cell>
          <cell r="AI7" t="str">
            <v>ARG</v>
          </cell>
        </row>
        <row r="8">
          <cell r="N8" t="str">
            <v>Australia</v>
          </cell>
          <cell r="O8" t="str">
            <v>AUS</v>
          </cell>
          <cell r="Q8" t="str">
            <v>AUS&gt; $55M</v>
          </cell>
          <cell r="S8" t="str">
            <v>Australia</v>
          </cell>
          <cell r="AH8" t="str">
            <v>Australia</v>
          </cell>
          <cell r="AI8" t="str">
            <v>AUS</v>
          </cell>
        </row>
        <row r="9">
          <cell r="N9" t="str">
            <v>Australia</v>
          </cell>
          <cell r="O9" t="str">
            <v>AUS</v>
          </cell>
          <cell r="Q9" t="str">
            <v>AUSBelow $55M</v>
          </cell>
          <cell r="S9" t="str">
            <v>Australia</v>
          </cell>
          <cell r="AH9" t="str">
            <v>Austria</v>
          </cell>
          <cell r="AI9" t="str">
            <v>AUT</v>
          </cell>
        </row>
        <row r="10">
          <cell r="N10" t="str">
            <v>Austria</v>
          </cell>
          <cell r="O10" t="str">
            <v>AUT</v>
          </cell>
          <cell r="Q10" t="str">
            <v>AUT&gt; $100M</v>
          </cell>
          <cell r="S10" t="str">
            <v>Europe Large Firm</v>
          </cell>
          <cell r="AH10" t="str">
            <v>Bahamas</v>
          </cell>
          <cell r="AI10" t="str">
            <v>BHS</v>
          </cell>
        </row>
        <row r="11">
          <cell r="N11" t="str">
            <v>Austria</v>
          </cell>
          <cell r="O11" t="str">
            <v>AUT</v>
          </cell>
          <cell r="Q11" t="str">
            <v>AUT&gt; $55M</v>
          </cell>
          <cell r="S11" t="str">
            <v>Europe Large Firm</v>
          </cell>
          <cell r="AH11" t="str">
            <v>Belgium</v>
          </cell>
          <cell r="AI11" t="str">
            <v>BEL</v>
          </cell>
        </row>
        <row r="12">
          <cell r="N12" t="str">
            <v>Austria</v>
          </cell>
          <cell r="O12" t="str">
            <v>AUT</v>
          </cell>
          <cell r="Q12" t="str">
            <v>AUTBelow $55M</v>
          </cell>
          <cell r="S12" t="str">
            <v>Europe Large Firm</v>
          </cell>
          <cell r="AH12" t="str">
            <v>Bermuda</v>
          </cell>
          <cell r="AI12" t="str">
            <v>BMU</v>
          </cell>
        </row>
        <row r="13">
          <cell r="N13" t="str">
            <v>Bahamas</v>
          </cell>
          <cell r="O13" t="str">
            <v>BHS</v>
          </cell>
          <cell r="Q13" t="str">
            <v>BHS&gt; $100M</v>
          </cell>
          <cell r="S13" t="str">
            <v>Emerging Markets</v>
          </cell>
          <cell r="AH13" t="str">
            <v>Brazil</v>
          </cell>
          <cell r="AI13" t="str">
            <v>BRA</v>
          </cell>
        </row>
        <row r="14">
          <cell r="N14" t="str">
            <v>Bahamas</v>
          </cell>
          <cell r="O14" t="str">
            <v>BHS</v>
          </cell>
          <cell r="Q14" t="str">
            <v>BHS&gt; $55M</v>
          </cell>
          <cell r="S14" t="str">
            <v>Emerging Markets</v>
          </cell>
          <cell r="AH14" t="str">
            <v>British Virgin Islands</v>
          </cell>
          <cell r="AI14" t="str">
            <v>WesternEurope</v>
          </cell>
        </row>
        <row r="15">
          <cell r="N15" t="str">
            <v>Bahamas</v>
          </cell>
          <cell r="O15" t="str">
            <v>BHS</v>
          </cell>
          <cell r="Q15" t="str">
            <v>BHSBelow $55M</v>
          </cell>
          <cell r="S15" t="str">
            <v>Emerging Markets</v>
          </cell>
          <cell r="AH15" t="str">
            <v>Canada</v>
          </cell>
          <cell r="AI15" t="str">
            <v>CAN</v>
          </cell>
        </row>
        <row r="16">
          <cell r="N16" t="str">
            <v>Belgium</v>
          </cell>
          <cell r="O16" t="str">
            <v>BEL</v>
          </cell>
          <cell r="Q16" t="str">
            <v>BEL&gt; $100M</v>
          </cell>
          <cell r="S16" t="str">
            <v>Europe Large Firm</v>
          </cell>
          <cell r="AH16" t="str">
            <v>Chile</v>
          </cell>
          <cell r="AI16" t="str">
            <v>CHL</v>
          </cell>
        </row>
        <row r="17">
          <cell r="N17" t="str">
            <v>Belgium</v>
          </cell>
          <cell r="O17" t="str">
            <v>BEL</v>
          </cell>
          <cell r="Q17" t="str">
            <v>BEL&gt; $55M</v>
          </cell>
          <cell r="S17" t="str">
            <v>Europe Large Firm</v>
          </cell>
          <cell r="AH17" t="str">
            <v>China</v>
          </cell>
          <cell r="AI17" t="str">
            <v>CHN</v>
          </cell>
        </row>
        <row r="18">
          <cell r="N18" t="str">
            <v>Belgium</v>
          </cell>
          <cell r="O18" t="str">
            <v>BEL</v>
          </cell>
          <cell r="Q18" t="str">
            <v>BELBelow $55M</v>
          </cell>
          <cell r="S18" t="str">
            <v>Europe Large Firm</v>
          </cell>
          <cell r="AH18" t="str">
            <v>Colombia</v>
          </cell>
          <cell r="AI18" t="str">
            <v>COL</v>
          </cell>
        </row>
        <row r="19">
          <cell r="N19" t="str">
            <v>Bermuda</v>
          </cell>
          <cell r="O19" t="str">
            <v>BMU</v>
          </cell>
          <cell r="Q19" t="str">
            <v>BMU&gt; $100M</v>
          </cell>
          <cell r="S19" t="str">
            <v>Emerging Markets</v>
          </cell>
          <cell r="AH19" t="str">
            <v>Costa Rica</v>
          </cell>
          <cell r="AI19" t="str">
            <v>CRI</v>
          </cell>
        </row>
        <row r="20">
          <cell r="N20" t="str">
            <v>Bermuda</v>
          </cell>
          <cell r="O20" t="str">
            <v>BMU</v>
          </cell>
          <cell r="Q20" t="str">
            <v>BMU&gt; $55M</v>
          </cell>
          <cell r="S20" t="str">
            <v>Emerging Markets</v>
          </cell>
          <cell r="AH20" t="str">
            <v>Denmark</v>
          </cell>
          <cell r="AI20" t="str">
            <v>DNK</v>
          </cell>
        </row>
        <row r="21">
          <cell r="N21" t="str">
            <v>Bermuda</v>
          </cell>
          <cell r="O21" t="str">
            <v>BMU</v>
          </cell>
          <cell r="Q21" t="str">
            <v>BMUBelow $55M</v>
          </cell>
          <cell r="S21" t="str">
            <v>Emerging Markets</v>
          </cell>
          <cell r="AH21" t="str">
            <v>Finland</v>
          </cell>
          <cell r="AI21" t="str">
            <v>FIN</v>
          </cell>
        </row>
        <row r="22">
          <cell r="N22" t="str">
            <v>Brazil</v>
          </cell>
          <cell r="O22" t="str">
            <v>BRA</v>
          </cell>
          <cell r="Q22" t="str">
            <v>BRA&gt; $100M</v>
          </cell>
          <cell r="S22" t="str">
            <v>Emerging Markets</v>
          </cell>
          <cell r="AH22" t="str">
            <v>France</v>
          </cell>
          <cell r="AI22" t="str">
            <v>FRA</v>
          </cell>
        </row>
        <row r="23">
          <cell r="N23" t="str">
            <v>Brazil</v>
          </cell>
          <cell r="O23" t="str">
            <v>BRA</v>
          </cell>
          <cell r="Q23" t="str">
            <v>BRA&gt; $55M</v>
          </cell>
          <cell r="S23" t="str">
            <v>Emerging Markets</v>
          </cell>
          <cell r="AH23" t="str">
            <v>Germany</v>
          </cell>
          <cell r="AI23" t="str">
            <v>DEU</v>
          </cell>
        </row>
        <row r="24">
          <cell r="N24" t="str">
            <v>Brazil</v>
          </cell>
          <cell r="O24" t="str">
            <v>BRA</v>
          </cell>
          <cell r="Q24" t="str">
            <v>BRABelow $55M</v>
          </cell>
          <cell r="S24" t="str">
            <v>Emerging Markets</v>
          </cell>
          <cell r="AH24" t="str">
            <v>Greece</v>
          </cell>
          <cell r="AI24" t="str">
            <v>GRC</v>
          </cell>
        </row>
        <row r="25">
          <cell r="N25" t="str">
            <v>British Virgin Islands</v>
          </cell>
          <cell r="O25" t="str">
            <v>VGB</v>
          </cell>
          <cell r="Q25" t="str">
            <v>VGB&gt; $100M</v>
          </cell>
          <cell r="S25" t="str">
            <v>Emerging Markets</v>
          </cell>
          <cell r="AH25" t="str">
            <v>Guatemala</v>
          </cell>
          <cell r="AI25" t="str">
            <v>GTM</v>
          </cell>
        </row>
        <row r="26">
          <cell r="N26" t="str">
            <v>British Virgin Islands</v>
          </cell>
          <cell r="O26" t="str">
            <v>VGB</v>
          </cell>
          <cell r="Q26" t="str">
            <v>VGB&gt; $55M</v>
          </cell>
          <cell r="S26" t="str">
            <v>Emerging Markets</v>
          </cell>
          <cell r="AH26" t="str">
            <v>Honduras</v>
          </cell>
          <cell r="AI26" t="str">
            <v>HND</v>
          </cell>
        </row>
        <row r="27">
          <cell r="N27" t="str">
            <v>British Virgin Islands</v>
          </cell>
          <cell r="O27" t="str">
            <v>VGB</v>
          </cell>
          <cell r="Q27" t="str">
            <v>VGBBelow $55M</v>
          </cell>
          <cell r="S27" t="str">
            <v>Emerging Markets</v>
          </cell>
          <cell r="AH27" t="str">
            <v>Hong Kong</v>
          </cell>
          <cell r="AI27" t="str">
            <v>Asia</v>
          </cell>
        </row>
        <row r="28">
          <cell r="N28" t="str">
            <v>Canada</v>
          </cell>
          <cell r="O28" t="str">
            <v>CAN</v>
          </cell>
          <cell r="Q28" t="str">
            <v>CAN&gt; $100M</v>
          </cell>
          <cell r="S28" t="str">
            <v>North America Large Firm</v>
          </cell>
          <cell r="AH28" t="str">
            <v>Ireland</v>
          </cell>
          <cell r="AI28" t="str">
            <v>IRL</v>
          </cell>
        </row>
        <row r="29">
          <cell r="N29" t="str">
            <v>Canada</v>
          </cell>
          <cell r="O29" t="str">
            <v>CAN</v>
          </cell>
          <cell r="Q29" t="str">
            <v>CAN&gt; $55M</v>
          </cell>
          <cell r="S29" t="str">
            <v>Canada</v>
          </cell>
          <cell r="AH29" t="str">
            <v>Israel</v>
          </cell>
          <cell r="AI29" t="str">
            <v>ISR</v>
          </cell>
        </row>
        <row r="30">
          <cell r="N30" t="str">
            <v>Canada</v>
          </cell>
          <cell r="O30" t="str">
            <v>CAN</v>
          </cell>
          <cell r="Q30" t="str">
            <v>CANBelow $55M</v>
          </cell>
          <cell r="S30" t="str">
            <v>Canada</v>
          </cell>
          <cell r="AH30" t="str">
            <v>Italy</v>
          </cell>
          <cell r="AI30" t="str">
            <v>ITA</v>
          </cell>
        </row>
        <row r="31">
          <cell r="N31" t="str">
            <v>Chile</v>
          </cell>
          <cell r="O31" t="str">
            <v>CHL</v>
          </cell>
          <cell r="Q31" t="str">
            <v>CHL&gt; $100M</v>
          </cell>
          <cell r="S31" t="str">
            <v>Emerging Markets</v>
          </cell>
          <cell r="AH31" t="str">
            <v>Japan</v>
          </cell>
          <cell r="AI31" t="str">
            <v>Asia</v>
          </cell>
        </row>
        <row r="32">
          <cell r="N32" t="str">
            <v>Chile</v>
          </cell>
          <cell r="O32" t="str">
            <v>CHL</v>
          </cell>
          <cell r="Q32" t="str">
            <v>CHL&gt; $55M</v>
          </cell>
          <cell r="S32" t="str">
            <v>Emerging Markets</v>
          </cell>
          <cell r="AH32" t="str">
            <v>Korea</v>
          </cell>
          <cell r="AI32" t="str">
            <v>KOR</v>
          </cell>
        </row>
        <row r="33">
          <cell r="N33" t="str">
            <v>Chile</v>
          </cell>
          <cell r="O33" t="str">
            <v>CHL</v>
          </cell>
          <cell r="Q33" t="str">
            <v>CHLBelow $55M</v>
          </cell>
          <cell r="S33" t="str">
            <v>Emerging Markets</v>
          </cell>
          <cell r="AH33" t="str">
            <v>Korea, South</v>
          </cell>
          <cell r="AI33" t="str">
            <v>KOR</v>
          </cell>
        </row>
        <row r="34">
          <cell r="N34" t="str">
            <v>China</v>
          </cell>
          <cell r="O34" t="str">
            <v>CHN</v>
          </cell>
          <cell r="Q34" t="str">
            <v>CHN&gt; $100M</v>
          </cell>
          <cell r="S34" t="str">
            <v>Emerging Markets</v>
          </cell>
          <cell r="AH34" t="str">
            <v>Luxembourg</v>
          </cell>
          <cell r="AI34" t="str">
            <v>LUX</v>
          </cell>
        </row>
        <row r="35">
          <cell r="N35" t="str">
            <v>China</v>
          </cell>
          <cell r="O35" t="str">
            <v>CHN</v>
          </cell>
          <cell r="Q35" t="str">
            <v>CHN&gt; $55M</v>
          </cell>
          <cell r="S35" t="str">
            <v>Emerging Markets</v>
          </cell>
          <cell r="AH35" t="str">
            <v>Madagascar</v>
          </cell>
          <cell r="AI35" t="str">
            <v>MDG</v>
          </cell>
        </row>
        <row r="36">
          <cell r="N36" t="str">
            <v>China</v>
          </cell>
          <cell r="O36" t="str">
            <v>CHN</v>
          </cell>
          <cell r="Q36" t="str">
            <v>CHNBelow $55M</v>
          </cell>
          <cell r="S36" t="str">
            <v>Emerging Markets</v>
          </cell>
          <cell r="AH36" t="str">
            <v>Mexico</v>
          </cell>
          <cell r="AI36" t="str">
            <v>MEX</v>
          </cell>
        </row>
        <row r="37">
          <cell r="N37" t="str">
            <v>Colombia</v>
          </cell>
          <cell r="O37" t="str">
            <v>COL</v>
          </cell>
          <cell r="Q37" t="str">
            <v>COL&gt; $100M</v>
          </cell>
          <cell r="S37" t="str">
            <v>Emerging Markets</v>
          </cell>
          <cell r="AH37" t="str">
            <v>Netherlands</v>
          </cell>
          <cell r="AI37" t="str">
            <v>NLD</v>
          </cell>
        </row>
        <row r="38">
          <cell r="N38" t="str">
            <v>Colombia</v>
          </cell>
          <cell r="O38" t="str">
            <v>COL</v>
          </cell>
          <cell r="Q38" t="str">
            <v>COL&gt; $55M</v>
          </cell>
          <cell r="S38" t="str">
            <v>Emerging Markets</v>
          </cell>
          <cell r="AH38" t="str">
            <v>New Zealand</v>
          </cell>
          <cell r="AI38" t="str">
            <v>NZL</v>
          </cell>
        </row>
        <row r="39">
          <cell r="N39" t="str">
            <v>Colombia</v>
          </cell>
          <cell r="O39" t="str">
            <v>COL</v>
          </cell>
          <cell r="Q39" t="str">
            <v>COLBelow $55M</v>
          </cell>
          <cell r="S39" t="str">
            <v>Emerging Markets</v>
          </cell>
          <cell r="AH39" t="str">
            <v>Norway</v>
          </cell>
          <cell r="AI39" t="str">
            <v>NOR</v>
          </cell>
        </row>
        <row r="40">
          <cell r="N40" t="str">
            <v>Costa Rica</v>
          </cell>
          <cell r="O40" t="str">
            <v>CRI</v>
          </cell>
          <cell r="Q40" t="str">
            <v>CRI&gt; $100M</v>
          </cell>
          <cell r="S40" t="str">
            <v>Emerging Markets</v>
          </cell>
          <cell r="AH40" t="str">
            <v>Panama</v>
          </cell>
          <cell r="AI40" t="str">
            <v>PAN</v>
          </cell>
        </row>
        <row r="41">
          <cell r="N41" t="str">
            <v>Costa Rica</v>
          </cell>
          <cell r="O41" t="str">
            <v>CRI</v>
          </cell>
          <cell r="Q41" t="str">
            <v>CRI&gt; $55M</v>
          </cell>
          <cell r="S41" t="str">
            <v>Emerging Markets</v>
          </cell>
          <cell r="AH41" t="str">
            <v>Papua New Guinea</v>
          </cell>
          <cell r="AI41" t="str">
            <v>PNG</v>
          </cell>
        </row>
        <row r="42">
          <cell r="N42" t="str">
            <v>Costa Rica</v>
          </cell>
          <cell r="O42" t="str">
            <v>CRI</v>
          </cell>
          <cell r="Q42" t="str">
            <v>CRIBelow $55M</v>
          </cell>
          <cell r="S42" t="str">
            <v>Emerging Markets</v>
          </cell>
          <cell r="AH42" t="str">
            <v>Peru</v>
          </cell>
          <cell r="AI42" t="str">
            <v>PER</v>
          </cell>
        </row>
        <row r="43">
          <cell r="N43" t="str">
            <v>Denmark</v>
          </cell>
          <cell r="O43" t="str">
            <v>DNK</v>
          </cell>
          <cell r="Q43" t="str">
            <v>DNK&gt; $100M</v>
          </cell>
          <cell r="S43" t="str">
            <v>Europe Large Firm</v>
          </cell>
          <cell r="AH43" t="str">
            <v>Poland</v>
          </cell>
          <cell r="AI43" t="str">
            <v>POL</v>
          </cell>
        </row>
        <row r="44">
          <cell r="N44" t="str">
            <v>Denmark</v>
          </cell>
          <cell r="O44" t="str">
            <v>DNK</v>
          </cell>
          <cell r="Q44" t="str">
            <v>DNK&gt; $55M</v>
          </cell>
          <cell r="S44" t="str">
            <v>Europe Large Firm</v>
          </cell>
          <cell r="AH44" t="str">
            <v>Portugal</v>
          </cell>
          <cell r="AI44" t="str">
            <v>PRT</v>
          </cell>
        </row>
        <row r="45">
          <cell r="N45" t="str">
            <v>Denmark</v>
          </cell>
          <cell r="O45" t="str">
            <v>DNK</v>
          </cell>
          <cell r="Q45" t="str">
            <v>DNKBelow $55M</v>
          </cell>
          <cell r="S45" t="str">
            <v>Europe Large Firm</v>
          </cell>
          <cell r="AH45" t="str">
            <v>Russia</v>
          </cell>
          <cell r="AI45" t="str">
            <v>RUS</v>
          </cell>
        </row>
        <row r="46">
          <cell r="N46" t="str">
            <v>Finland</v>
          </cell>
          <cell r="O46" t="str">
            <v>FIN</v>
          </cell>
          <cell r="Q46" t="str">
            <v>FIN&gt; $100M</v>
          </cell>
          <cell r="S46" t="str">
            <v>Europe Large Firm</v>
          </cell>
          <cell r="AH46" t="str">
            <v>Singapore</v>
          </cell>
          <cell r="AI46" t="str">
            <v>Asia</v>
          </cell>
        </row>
        <row r="47">
          <cell r="N47" t="str">
            <v>Finland</v>
          </cell>
          <cell r="O47" t="str">
            <v>FIN</v>
          </cell>
          <cell r="Q47" t="str">
            <v>FIN&gt; $55M</v>
          </cell>
          <cell r="S47" t="str">
            <v>Europe Large Firm</v>
          </cell>
          <cell r="AH47" t="str">
            <v>Slovenia</v>
          </cell>
          <cell r="AI47" t="str">
            <v>SVN</v>
          </cell>
        </row>
        <row r="48">
          <cell r="N48" t="str">
            <v>Finland</v>
          </cell>
          <cell r="O48" t="str">
            <v>FIN</v>
          </cell>
          <cell r="Q48" t="str">
            <v>FINBelow $55M</v>
          </cell>
          <cell r="S48" t="str">
            <v>Europe Large Firm</v>
          </cell>
          <cell r="AH48" t="str">
            <v>South Africa</v>
          </cell>
          <cell r="AI48" t="str">
            <v>Africa</v>
          </cell>
        </row>
        <row r="49">
          <cell r="N49" t="str">
            <v>France</v>
          </cell>
          <cell r="O49" t="str">
            <v>FRA</v>
          </cell>
          <cell r="Q49" t="str">
            <v>FRA&gt; $100M</v>
          </cell>
          <cell r="S49" t="str">
            <v>Europe Large Firm</v>
          </cell>
          <cell r="AH49" t="str">
            <v>South Korea</v>
          </cell>
          <cell r="AI49" t="str">
            <v>Asia</v>
          </cell>
        </row>
        <row r="50">
          <cell r="N50" t="str">
            <v>France</v>
          </cell>
          <cell r="O50" t="str">
            <v>FRA</v>
          </cell>
          <cell r="Q50" t="str">
            <v>FRA&gt; $55M</v>
          </cell>
          <cell r="S50" t="str">
            <v>Europe Large Firm</v>
          </cell>
          <cell r="AH50" t="str">
            <v>Spain</v>
          </cell>
          <cell r="AI50" t="str">
            <v>ESP</v>
          </cell>
        </row>
        <row r="51">
          <cell r="N51" t="str">
            <v>France</v>
          </cell>
          <cell r="O51" t="str">
            <v>FRA</v>
          </cell>
          <cell r="Q51" t="str">
            <v>FRABelow $55M</v>
          </cell>
          <cell r="S51" t="str">
            <v>Europe Large Firm</v>
          </cell>
          <cell r="AH51" t="str">
            <v>Sweden</v>
          </cell>
          <cell r="AI51" t="str">
            <v>SWE</v>
          </cell>
        </row>
        <row r="52">
          <cell r="N52" t="str">
            <v>Germany</v>
          </cell>
          <cell r="O52" t="str">
            <v>DEU</v>
          </cell>
          <cell r="Q52" t="str">
            <v>DEU&gt; $100M</v>
          </cell>
          <cell r="S52" t="str">
            <v>Europe Large Firm</v>
          </cell>
          <cell r="AH52" t="str">
            <v>Switzerland</v>
          </cell>
          <cell r="AI52" t="str">
            <v>CHE</v>
          </cell>
        </row>
        <row r="53">
          <cell r="N53" t="str">
            <v>Germany</v>
          </cell>
          <cell r="O53" t="str">
            <v>DEU</v>
          </cell>
          <cell r="Q53" t="str">
            <v>DEU&gt; $55M</v>
          </cell>
          <cell r="S53" t="str">
            <v>Europe Large Firm</v>
          </cell>
          <cell r="AH53" t="str">
            <v>Taiwan</v>
          </cell>
          <cell r="AI53" t="str">
            <v>TWN</v>
          </cell>
        </row>
        <row r="54">
          <cell r="N54" t="str">
            <v>Germany</v>
          </cell>
          <cell r="O54" t="str">
            <v>DEU</v>
          </cell>
          <cell r="Q54" t="str">
            <v>DEUBelow $55M</v>
          </cell>
          <cell r="S54" t="str">
            <v>Europe Large Firm</v>
          </cell>
          <cell r="AH54" t="str">
            <v>Turkey</v>
          </cell>
          <cell r="AI54" t="str">
            <v>TUR</v>
          </cell>
        </row>
        <row r="55">
          <cell r="N55" t="str">
            <v>Greece</v>
          </cell>
          <cell r="O55" t="str">
            <v>GRC</v>
          </cell>
          <cell r="Q55" t="str">
            <v>GRC&gt; $100M</v>
          </cell>
          <cell r="S55" t="str">
            <v>Europe Large Firm</v>
          </cell>
          <cell r="AH55" t="str">
            <v>United Arab Emirates</v>
          </cell>
          <cell r="AI55" t="str">
            <v>ARE</v>
          </cell>
        </row>
        <row r="56">
          <cell r="N56" t="str">
            <v>Greece</v>
          </cell>
          <cell r="O56" t="str">
            <v>GRC</v>
          </cell>
          <cell r="Q56" t="str">
            <v>GRC&gt; $55M</v>
          </cell>
          <cell r="S56" t="str">
            <v>Europe Large Firm</v>
          </cell>
          <cell r="AH56" t="str">
            <v>United Kingdom</v>
          </cell>
          <cell r="AI56" t="str">
            <v>GBR</v>
          </cell>
        </row>
        <row r="57">
          <cell r="N57" t="str">
            <v>Greece</v>
          </cell>
          <cell r="O57" t="str">
            <v>GRC</v>
          </cell>
          <cell r="Q57" t="str">
            <v>GRC&gt; $55M</v>
          </cell>
          <cell r="S57" t="str">
            <v>Europe Large Firm</v>
          </cell>
          <cell r="AH57" t="str">
            <v>United States</v>
          </cell>
          <cell r="AI57" t="str">
            <v>USA</v>
          </cell>
        </row>
        <row r="58">
          <cell r="N58" t="str">
            <v>Guatemala</v>
          </cell>
          <cell r="O58" t="str">
            <v>GTM</v>
          </cell>
          <cell r="Q58" t="str">
            <v>GTM&gt; $100M</v>
          </cell>
          <cell r="S58" t="str">
            <v>Emerging Markets</v>
          </cell>
          <cell r="AH58" t="str">
            <v>Uruguay</v>
          </cell>
          <cell r="AI58" t="str">
            <v>URY</v>
          </cell>
        </row>
        <row r="59">
          <cell r="N59" t="str">
            <v>Guatemala</v>
          </cell>
          <cell r="O59" t="str">
            <v>GTM</v>
          </cell>
          <cell r="Q59" t="str">
            <v>GTM&gt; $55M</v>
          </cell>
          <cell r="S59" t="str">
            <v>Emerging Markets</v>
          </cell>
          <cell r="AH59" t="str">
            <v>Qatar</v>
          </cell>
          <cell r="AI59" t="str">
            <v>QAR</v>
          </cell>
        </row>
        <row r="60">
          <cell r="N60" t="str">
            <v>Guatemala</v>
          </cell>
          <cell r="O60" t="str">
            <v>GTM</v>
          </cell>
          <cell r="Q60" t="str">
            <v>GTMBelow $55M</v>
          </cell>
          <cell r="S60" t="str">
            <v>Emerging Markets</v>
          </cell>
          <cell r="AH60" t="str">
            <v>Saudi Arabia</v>
          </cell>
          <cell r="AI60" t="str">
            <v>SAU</v>
          </cell>
        </row>
        <row r="61">
          <cell r="N61" t="str">
            <v>Honduras</v>
          </cell>
          <cell r="O61" t="str">
            <v>HND</v>
          </cell>
          <cell r="Q61" t="str">
            <v>HND&gt; $100M</v>
          </cell>
          <cell r="S61" t="str">
            <v>Emerging Markets</v>
          </cell>
          <cell r="AH61" t="str">
            <v>Dominican Republic</v>
          </cell>
          <cell r="AI61" t="str">
            <v>DOM</v>
          </cell>
        </row>
        <row r="62">
          <cell r="N62" t="str">
            <v>Honduras</v>
          </cell>
          <cell r="O62" t="str">
            <v>HND</v>
          </cell>
          <cell r="Q62" t="str">
            <v>HND&gt; $55M</v>
          </cell>
          <cell r="S62" t="str">
            <v>Emerging Markets</v>
          </cell>
          <cell r="AH62" t="str">
            <v>Isle of Man</v>
          </cell>
          <cell r="AI62" t="str">
            <v>IMN</v>
          </cell>
        </row>
        <row r="63">
          <cell r="N63" t="str">
            <v>Honduras</v>
          </cell>
          <cell r="O63" t="str">
            <v>HND</v>
          </cell>
          <cell r="Q63" t="str">
            <v>HNDBelow $55M</v>
          </cell>
          <cell r="S63" t="str">
            <v>Emerging Markets</v>
          </cell>
          <cell r="AH63" t="str">
            <v>Ecuador</v>
          </cell>
          <cell r="AI63" t="str">
            <v>ECU</v>
          </cell>
        </row>
        <row r="64">
          <cell r="N64" t="str">
            <v>Hong Kong</v>
          </cell>
          <cell r="O64" t="str">
            <v>HKG</v>
          </cell>
          <cell r="Q64" t="str">
            <v>HKG&gt; $100M</v>
          </cell>
          <cell r="S64" t="str">
            <v>Emerging Markets</v>
          </cell>
          <cell r="AH64" t="str">
            <v>Cayman Islands</v>
          </cell>
          <cell r="AI64" t="str">
            <v>GBR</v>
          </cell>
        </row>
        <row r="65">
          <cell r="N65" t="str">
            <v>Hong Kong</v>
          </cell>
          <cell r="O65" t="str">
            <v>HKG</v>
          </cell>
          <cell r="Q65" t="str">
            <v>HKG&gt; $55M</v>
          </cell>
          <cell r="S65" t="str">
            <v>Emerging Markets</v>
          </cell>
        </row>
        <row r="66">
          <cell r="N66" t="str">
            <v>Hong Kong</v>
          </cell>
          <cell r="O66" t="str">
            <v>HKG</v>
          </cell>
          <cell r="Q66" t="str">
            <v>HKGBelow $55M</v>
          </cell>
          <cell r="S66" t="str">
            <v>Emerging Markets</v>
          </cell>
        </row>
        <row r="67">
          <cell r="N67" t="str">
            <v>Ireland</v>
          </cell>
          <cell r="O67" t="str">
            <v>IRL</v>
          </cell>
          <cell r="Q67" t="str">
            <v>IRL&gt; $100M</v>
          </cell>
          <cell r="S67" t="str">
            <v>Europe Large Firm</v>
          </cell>
        </row>
        <row r="68">
          <cell r="N68" t="str">
            <v>Ireland</v>
          </cell>
          <cell r="O68" t="str">
            <v>IRL</v>
          </cell>
          <cell r="Q68" t="str">
            <v>IRL&gt; $55M</v>
          </cell>
          <cell r="S68" t="str">
            <v>Europe Large Firm</v>
          </cell>
        </row>
        <row r="69">
          <cell r="N69" t="str">
            <v>Ireland</v>
          </cell>
          <cell r="O69" t="str">
            <v>IRL</v>
          </cell>
          <cell r="Q69" t="str">
            <v>IRLBelow $55M</v>
          </cell>
          <cell r="S69" t="str">
            <v>Europe Large Firm</v>
          </cell>
        </row>
        <row r="70">
          <cell r="N70" t="str">
            <v>Israel</v>
          </cell>
          <cell r="O70" t="str">
            <v>ISR</v>
          </cell>
          <cell r="Q70" t="str">
            <v>ISR&gt; $100M</v>
          </cell>
          <cell r="S70" t="str">
            <v>Emerging Markets</v>
          </cell>
        </row>
        <row r="71">
          <cell r="N71" t="str">
            <v>Israel</v>
          </cell>
          <cell r="O71" t="str">
            <v>ISR</v>
          </cell>
          <cell r="Q71" t="str">
            <v>ISR&gt; $55M</v>
          </cell>
          <cell r="S71" t="str">
            <v>Emerging Markets</v>
          </cell>
        </row>
        <row r="72">
          <cell r="N72" t="str">
            <v>Israel</v>
          </cell>
          <cell r="O72" t="str">
            <v>ISR</v>
          </cell>
          <cell r="Q72" t="str">
            <v>ISRBelow $55M</v>
          </cell>
          <cell r="S72" t="str">
            <v>Emerging Markets</v>
          </cell>
        </row>
        <row r="73">
          <cell r="N73" t="str">
            <v>Italy</v>
          </cell>
          <cell r="O73" t="str">
            <v>ITA</v>
          </cell>
          <cell r="Q73" t="str">
            <v>ITA&gt; $100M</v>
          </cell>
          <cell r="S73" t="str">
            <v>Europe Large Firm</v>
          </cell>
        </row>
        <row r="74">
          <cell r="N74" t="str">
            <v>Italy</v>
          </cell>
          <cell r="O74" t="str">
            <v>ITA</v>
          </cell>
          <cell r="Q74" t="str">
            <v>ITA&gt; $55M</v>
          </cell>
          <cell r="S74" t="str">
            <v>Europe Large Firm</v>
          </cell>
        </row>
        <row r="75">
          <cell r="N75" t="str">
            <v>Italy</v>
          </cell>
          <cell r="O75" t="str">
            <v>ITA</v>
          </cell>
          <cell r="Q75" t="str">
            <v>ITABelow $55M</v>
          </cell>
          <cell r="S75" t="str">
            <v>Europe Large Firm</v>
          </cell>
        </row>
        <row r="76">
          <cell r="N76" t="str">
            <v>Japan</v>
          </cell>
          <cell r="O76" t="str">
            <v>JPN</v>
          </cell>
          <cell r="Q76" t="str">
            <v>JPN&gt; $100M</v>
          </cell>
          <cell r="S76" t="str">
            <v>Emerging Markets</v>
          </cell>
        </row>
        <row r="77">
          <cell r="N77" t="str">
            <v>Japan</v>
          </cell>
          <cell r="O77" t="str">
            <v>JPN</v>
          </cell>
          <cell r="Q77" t="str">
            <v>JPN&gt; $55M</v>
          </cell>
          <cell r="S77" t="str">
            <v>Emerging Markets</v>
          </cell>
        </row>
        <row r="78">
          <cell r="N78" t="str">
            <v>Japan</v>
          </cell>
          <cell r="O78" t="str">
            <v>JPN</v>
          </cell>
          <cell r="Q78" t="str">
            <v>JPNBelow $55M</v>
          </cell>
          <cell r="S78" t="str">
            <v>Emerging Markets</v>
          </cell>
        </row>
        <row r="79">
          <cell r="N79" t="str">
            <v>Korea</v>
          </cell>
          <cell r="O79" t="str">
            <v>KOR</v>
          </cell>
          <cell r="Q79" t="str">
            <v>KOR&gt; $100M</v>
          </cell>
          <cell r="S79" t="str">
            <v>Emerging Markets</v>
          </cell>
        </row>
        <row r="80">
          <cell r="N80" t="str">
            <v>Korea</v>
          </cell>
          <cell r="O80" t="str">
            <v>KOR</v>
          </cell>
          <cell r="Q80" t="str">
            <v>KOR&gt; $55M</v>
          </cell>
          <cell r="S80" t="str">
            <v>Emerging Markets</v>
          </cell>
        </row>
        <row r="81">
          <cell r="N81" t="str">
            <v>Korea</v>
          </cell>
          <cell r="O81" t="str">
            <v>KOR</v>
          </cell>
          <cell r="Q81" t="str">
            <v>KORBelow $55M</v>
          </cell>
          <cell r="S81" t="str">
            <v>Emerging Markets</v>
          </cell>
        </row>
        <row r="82">
          <cell r="N82" t="str">
            <v>Korea, South</v>
          </cell>
          <cell r="O82" t="str">
            <v>KOR</v>
          </cell>
          <cell r="Q82" t="str">
            <v>KOR&gt; $100M</v>
          </cell>
          <cell r="S82" t="str">
            <v>Emerging Markets</v>
          </cell>
        </row>
        <row r="83">
          <cell r="N83" t="str">
            <v>Korea, South</v>
          </cell>
          <cell r="O83" t="str">
            <v>KOR</v>
          </cell>
          <cell r="Q83" t="str">
            <v>KOR&gt; $55M</v>
          </cell>
          <cell r="S83" t="str">
            <v>Emerging Markets</v>
          </cell>
        </row>
        <row r="84">
          <cell r="N84" t="str">
            <v>Korea, South</v>
          </cell>
          <cell r="O84" t="str">
            <v>KOR</v>
          </cell>
          <cell r="Q84" t="str">
            <v>KORBelow $55M</v>
          </cell>
          <cell r="S84" t="str">
            <v>Emerging Markets</v>
          </cell>
        </row>
        <row r="85">
          <cell r="N85" t="str">
            <v>Luxembourg</v>
          </cell>
          <cell r="O85" t="str">
            <v>LUX</v>
          </cell>
          <cell r="Q85" t="str">
            <v>LUX&gt; $100M</v>
          </cell>
          <cell r="S85" t="str">
            <v>Europe Large Firm</v>
          </cell>
        </row>
        <row r="86">
          <cell r="N86" t="str">
            <v>Luxembourg</v>
          </cell>
          <cell r="O86" t="str">
            <v>LUX</v>
          </cell>
          <cell r="Q86" t="str">
            <v>LUX&gt; $55M</v>
          </cell>
          <cell r="S86" t="str">
            <v>Europe Large Firm</v>
          </cell>
        </row>
        <row r="87">
          <cell r="N87" t="str">
            <v>Luxembourg</v>
          </cell>
          <cell r="O87" t="str">
            <v>LUX</v>
          </cell>
          <cell r="Q87" t="str">
            <v>LUXBelow $55M</v>
          </cell>
          <cell r="S87" t="str">
            <v>Europe Large Firm</v>
          </cell>
        </row>
        <row r="88">
          <cell r="N88" t="str">
            <v>Madagascar</v>
          </cell>
          <cell r="O88" t="str">
            <v>MDG</v>
          </cell>
          <cell r="Q88" t="str">
            <v>MDG&gt; $100M</v>
          </cell>
          <cell r="S88" t="str">
            <v>Emerging Markets</v>
          </cell>
        </row>
        <row r="89">
          <cell r="N89" t="str">
            <v>Madagascar</v>
          </cell>
          <cell r="O89" t="str">
            <v>MDG</v>
          </cell>
          <cell r="Q89" t="str">
            <v>MDG&gt; $55M</v>
          </cell>
          <cell r="S89" t="str">
            <v>Emerging Markets</v>
          </cell>
        </row>
        <row r="90">
          <cell r="N90" t="str">
            <v>Madagascar</v>
          </cell>
          <cell r="O90" t="str">
            <v>MDG</v>
          </cell>
          <cell r="Q90" t="str">
            <v>MDGBelow $55M</v>
          </cell>
          <cell r="S90" t="str">
            <v>Emerging Markets</v>
          </cell>
        </row>
        <row r="91">
          <cell r="N91" t="str">
            <v>Mexico</v>
          </cell>
          <cell r="O91" t="str">
            <v>MEX</v>
          </cell>
          <cell r="Q91" t="str">
            <v>MEX&gt; $100M</v>
          </cell>
          <cell r="S91" t="str">
            <v>North America Large Firm</v>
          </cell>
        </row>
        <row r="92">
          <cell r="N92" t="str">
            <v>Mexico</v>
          </cell>
          <cell r="O92" t="str">
            <v>MEX</v>
          </cell>
          <cell r="Q92" t="str">
            <v>MEX&gt; $55M</v>
          </cell>
          <cell r="S92" t="str">
            <v>Mexico</v>
          </cell>
        </row>
        <row r="93">
          <cell r="N93" t="str">
            <v>Mexico</v>
          </cell>
          <cell r="O93" t="str">
            <v>MEX</v>
          </cell>
          <cell r="Q93" t="str">
            <v>MEXBelow $55M</v>
          </cell>
          <cell r="S93" t="str">
            <v>Mexico</v>
          </cell>
        </row>
        <row r="94">
          <cell r="N94" t="str">
            <v>Netherlands</v>
          </cell>
          <cell r="O94" t="str">
            <v>NLD</v>
          </cell>
          <cell r="Q94" t="str">
            <v>NLD&gt; $100M</v>
          </cell>
          <cell r="S94" t="str">
            <v>Europe Large Firm</v>
          </cell>
        </row>
        <row r="95">
          <cell r="N95" t="str">
            <v>Netherlands</v>
          </cell>
          <cell r="O95" t="str">
            <v>NLD</v>
          </cell>
          <cell r="Q95" t="str">
            <v>NLD&gt; $55M</v>
          </cell>
          <cell r="S95" t="str">
            <v>Europe Large Firm</v>
          </cell>
        </row>
        <row r="96">
          <cell r="N96" t="str">
            <v>Netherlands</v>
          </cell>
          <cell r="O96" t="str">
            <v>NLD</v>
          </cell>
          <cell r="Q96" t="str">
            <v>NLDBelow $55M</v>
          </cell>
          <cell r="S96" t="str">
            <v>Europe Large Firm</v>
          </cell>
        </row>
        <row r="97">
          <cell r="N97" t="str">
            <v>New Zealand</v>
          </cell>
          <cell r="O97" t="str">
            <v>NZL</v>
          </cell>
          <cell r="Q97" t="str">
            <v>NZL&gt; $100M</v>
          </cell>
          <cell r="S97" t="str">
            <v>Australia</v>
          </cell>
        </row>
        <row r="98">
          <cell r="N98" t="str">
            <v>New Zealand</v>
          </cell>
          <cell r="O98" t="str">
            <v>NZL</v>
          </cell>
          <cell r="Q98" t="str">
            <v>NZL&gt; $55M</v>
          </cell>
          <cell r="S98" t="str">
            <v>Australia</v>
          </cell>
        </row>
        <row r="99">
          <cell r="N99" t="str">
            <v>New Zealand</v>
          </cell>
          <cell r="O99" t="str">
            <v>NZL</v>
          </cell>
          <cell r="Q99" t="str">
            <v>NZLBelow $55M</v>
          </cell>
          <cell r="S99" t="str">
            <v>Australia</v>
          </cell>
        </row>
        <row r="100">
          <cell r="N100" t="str">
            <v>Norway</v>
          </cell>
          <cell r="O100" t="str">
            <v>NOR</v>
          </cell>
          <cell r="Q100" t="str">
            <v>NOR&gt; $100M</v>
          </cell>
          <cell r="S100" t="str">
            <v>Europe Large Firm</v>
          </cell>
        </row>
        <row r="101">
          <cell r="N101" t="str">
            <v>Norway</v>
          </cell>
          <cell r="O101" t="str">
            <v>NOR</v>
          </cell>
          <cell r="Q101" t="str">
            <v>NOR&gt; $55M</v>
          </cell>
          <cell r="S101" t="str">
            <v>Europe Large Firm</v>
          </cell>
        </row>
        <row r="102">
          <cell r="N102" t="str">
            <v>Norway</v>
          </cell>
          <cell r="O102" t="str">
            <v>NOR</v>
          </cell>
          <cell r="Q102" t="str">
            <v>NORBelow $55M</v>
          </cell>
          <cell r="S102" t="str">
            <v>Europe Large Firm</v>
          </cell>
        </row>
        <row r="103">
          <cell r="N103" t="str">
            <v>Panama</v>
          </cell>
          <cell r="O103" t="str">
            <v>PAN</v>
          </cell>
          <cell r="Q103" t="str">
            <v>PAN&gt; $100M</v>
          </cell>
          <cell r="S103" t="str">
            <v>Emerging Markets</v>
          </cell>
        </row>
        <row r="104">
          <cell r="N104" t="str">
            <v>Panama</v>
          </cell>
          <cell r="O104" t="str">
            <v>PAN</v>
          </cell>
          <cell r="Q104" t="str">
            <v>PAN&gt; $55M</v>
          </cell>
          <cell r="S104" t="str">
            <v>Emerging Markets</v>
          </cell>
        </row>
        <row r="105">
          <cell r="N105" t="str">
            <v>Panama</v>
          </cell>
          <cell r="O105" t="str">
            <v>PAN</v>
          </cell>
          <cell r="Q105" t="str">
            <v>PANBelow $55M</v>
          </cell>
          <cell r="S105" t="str">
            <v>Emerging Markets</v>
          </cell>
        </row>
        <row r="106">
          <cell r="N106" t="str">
            <v>Papua New Guinea</v>
          </cell>
          <cell r="O106" t="str">
            <v>PNG</v>
          </cell>
          <cell r="Q106" t="str">
            <v>PNG&gt; $100M</v>
          </cell>
          <cell r="S106" t="str">
            <v>Emerging Markets</v>
          </cell>
        </row>
        <row r="107">
          <cell r="N107" t="str">
            <v>Papua New Guinea</v>
          </cell>
          <cell r="O107" t="str">
            <v>PNG</v>
          </cell>
          <cell r="Q107" t="str">
            <v>PNG&gt; $55M</v>
          </cell>
          <cell r="S107" t="str">
            <v>Emerging Markets</v>
          </cell>
        </row>
        <row r="108">
          <cell r="N108" t="str">
            <v>Papua New Guinea</v>
          </cell>
          <cell r="O108" t="str">
            <v>PNG</v>
          </cell>
          <cell r="Q108" t="str">
            <v>PNGBelow $55M</v>
          </cell>
          <cell r="S108" t="str">
            <v>Emerging Markets</v>
          </cell>
        </row>
        <row r="109">
          <cell r="N109" t="str">
            <v>Peru</v>
          </cell>
          <cell r="O109" t="str">
            <v>PER</v>
          </cell>
          <cell r="Q109" t="str">
            <v>PER&gt; $100M</v>
          </cell>
          <cell r="S109" t="str">
            <v>Emerging Markets</v>
          </cell>
        </row>
        <row r="110">
          <cell r="N110" t="str">
            <v>Peru</v>
          </cell>
          <cell r="O110" t="str">
            <v>PER</v>
          </cell>
          <cell r="Q110" t="str">
            <v>PER&gt; $55M</v>
          </cell>
          <cell r="S110" t="str">
            <v>Emerging Markets</v>
          </cell>
        </row>
        <row r="111">
          <cell r="N111" t="str">
            <v>Peru</v>
          </cell>
          <cell r="O111" t="str">
            <v>PER</v>
          </cell>
          <cell r="Q111" t="str">
            <v>PERBelow $55M</v>
          </cell>
          <cell r="S111" t="str">
            <v>Emerging Markets</v>
          </cell>
        </row>
        <row r="112">
          <cell r="N112" t="str">
            <v>Poland</v>
          </cell>
          <cell r="O112" t="str">
            <v>POL</v>
          </cell>
          <cell r="Q112" t="str">
            <v>POL&gt; $100M</v>
          </cell>
          <cell r="S112" t="str">
            <v>Europe Large Firm</v>
          </cell>
        </row>
        <row r="113">
          <cell r="N113" t="str">
            <v>Poland</v>
          </cell>
          <cell r="O113" t="str">
            <v>POL</v>
          </cell>
          <cell r="Q113" t="str">
            <v>POL&gt; $55M</v>
          </cell>
          <cell r="S113" t="str">
            <v>Europe Large Firm</v>
          </cell>
        </row>
        <row r="114">
          <cell r="N114" t="str">
            <v>Poland</v>
          </cell>
          <cell r="O114" t="str">
            <v>POL</v>
          </cell>
          <cell r="Q114" t="str">
            <v>POLBelow $55M</v>
          </cell>
          <cell r="S114" t="str">
            <v>Europe Large Firm</v>
          </cell>
        </row>
        <row r="115">
          <cell r="N115" t="str">
            <v>Portugal</v>
          </cell>
          <cell r="O115" t="str">
            <v>PRT</v>
          </cell>
          <cell r="Q115" t="str">
            <v>PRT&gt; $100M</v>
          </cell>
          <cell r="S115" t="str">
            <v>Europe Large Firm</v>
          </cell>
        </row>
        <row r="116">
          <cell r="N116" t="str">
            <v>Portugal</v>
          </cell>
          <cell r="O116" t="str">
            <v>PRT</v>
          </cell>
          <cell r="Q116" t="str">
            <v>PRT&gt; $55M</v>
          </cell>
          <cell r="S116" t="str">
            <v>Europe Large Firm</v>
          </cell>
        </row>
        <row r="117">
          <cell r="N117" t="str">
            <v>Portugal</v>
          </cell>
          <cell r="O117" t="str">
            <v>PRT</v>
          </cell>
          <cell r="Q117" t="str">
            <v>PRTBelow $55M</v>
          </cell>
          <cell r="S117" t="str">
            <v>Europe Large Firm</v>
          </cell>
        </row>
        <row r="118">
          <cell r="N118" t="str">
            <v>Russia</v>
          </cell>
          <cell r="O118" t="str">
            <v>RUS</v>
          </cell>
          <cell r="Q118" t="str">
            <v>RUS&gt; $100M</v>
          </cell>
          <cell r="S118" t="e">
            <v>#N/A</v>
          </cell>
        </row>
        <row r="119">
          <cell r="N119" t="str">
            <v>Russia</v>
          </cell>
          <cell r="O119" t="str">
            <v>RUS</v>
          </cell>
          <cell r="Q119" t="str">
            <v>RUS&gt; $55M</v>
          </cell>
          <cell r="S119" t="e">
            <v>#N/A</v>
          </cell>
        </row>
        <row r="120">
          <cell r="N120" t="str">
            <v>Russia</v>
          </cell>
          <cell r="O120" t="str">
            <v>RUS</v>
          </cell>
          <cell r="Q120" t="str">
            <v>RUSBelow $55M</v>
          </cell>
          <cell r="S120" t="e">
            <v>#N/A</v>
          </cell>
        </row>
        <row r="121">
          <cell r="N121" t="str">
            <v>Singapore</v>
          </cell>
          <cell r="O121" t="str">
            <v>SGP</v>
          </cell>
          <cell r="Q121" t="str">
            <v>SGP&gt; $100M</v>
          </cell>
          <cell r="S121" t="str">
            <v>Emerging Markets</v>
          </cell>
        </row>
        <row r="122">
          <cell r="N122" t="str">
            <v>Singapore</v>
          </cell>
          <cell r="O122" t="str">
            <v>SGP</v>
          </cell>
          <cell r="Q122" t="str">
            <v>SGP&gt; $55M</v>
          </cell>
          <cell r="S122" t="str">
            <v>Emerging Markets</v>
          </cell>
        </row>
        <row r="123">
          <cell r="N123" t="str">
            <v>Singapore</v>
          </cell>
          <cell r="O123" t="str">
            <v>SGP</v>
          </cell>
          <cell r="Q123" t="str">
            <v>SGPBelow $55M</v>
          </cell>
          <cell r="S123" t="str">
            <v>Emerging Markets</v>
          </cell>
        </row>
        <row r="124">
          <cell r="N124" t="str">
            <v>Slovenia</v>
          </cell>
          <cell r="O124" t="str">
            <v>SVN</v>
          </cell>
          <cell r="Q124" t="str">
            <v>SVN&gt; $100M</v>
          </cell>
          <cell r="S124" t="str">
            <v>Emerging Markets</v>
          </cell>
        </row>
        <row r="125">
          <cell r="N125" t="str">
            <v>Slovenia</v>
          </cell>
          <cell r="O125" t="str">
            <v>SVN</v>
          </cell>
          <cell r="Q125" t="str">
            <v>SVN&gt; $55M</v>
          </cell>
          <cell r="S125" t="str">
            <v>Emerging Markets</v>
          </cell>
        </row>
        <row r="126">
          <cell r="N126" t="str">
            <v>Slovenia</v>
          </cell>
          <cell r="O126" t="str">
            <v>SVN</v>
          </cell>
          <cell r="Q126" t="str">
            <v>SVNBelow $55M</v>
          </cell>
          <cell r="S126" t="str">
            <v>Emerging Markets</v>
          </cell>
        </row>
        <row r="127">
          <cell r="N127" t="str">
            <v>South Africa</v>
          </cell>
          <cell r="O127" t="str">
            <v>ZAF</v>
          </cell>
          <cell r="Q127" t="str">
            <v>ZAF&gt; $100M</v>
          </cell>
          <cell r="S127" t="str">
            <v>Emerging Markets</v>
          </cell>
        </row>
        <row r="128">
          <cell r="N128" t="str">
            <v>South Africa</v>
          </cell>
          <cell r="O128" t="str">
            <v>ZAF</v>
          </cell>
          <cell r="Q128" t="str">
            <v>ZAF&gt; $55M</v>
          </cell>
          <cell r="S128" t="str">
            <v>Emerging Markets</v>
          </cell>
        </row>
        <row r="129">
          <cell r="N129" t="str">
            <v>South Africa</v>
          </cell>
          <cell r="O129" t="str">
            <v>ZAF</v>
          </cell>
          <cell r="Q129" t="str">
            <v>ZAFBelow $55M</v>
          </cell>
          <cell r="S129" t="str">
            <v>Emerging Markets</v>
          </cell>
        </row>
        <row r="130">
          <cell r="N130" t="str">
            <v>South Korea</v>
          </cell>
          <cell r="O130" t="str">
            <v>KRW</v>
          </cell>
          <cell r="Q130" t="str">
            <v>KRW&gt; $100M</v>
          </cell>
          <cell r="S130" t="str">
            <v>Emerging Markets</v>
          </cell>
        </row>
        <row r="131">
          <cell r="N131" t="str">
            <v>South Korea</v>
          </cell>
          <cell r="O131" t="str">
            <v>KRW</v>
          </cell>
          <cell r="Q131" t="str">
            <v>KRW&gt; $55M</v>
          </cell>
          <cell r="S131" t="str">
            <v>Emerging Markets</v>
          </cell>
        </row>
        <row r="132">
          <cell r="N132" t="str">
            <v>South Korea</v>
          </cell>
          <cell r="O132" t="str">
            <v>KRW</v>
          </cell>
          <cell r="Q132" t="str">
            <v>KRWBelow $55M</v>
          </cell>
          <cell r="S132" t="str">
            <v>Emerging Markets</v>
          </cell>
        </row>
        <row r="133">
          <cell r="N133" t="str">
            <v>Spain</v>
          </cell>
          <cell r="O133" t="str">
            <v>ESP</v>
          </cell>
          <cell r="Q133" t="str">
            <v>ESP&gt; $100M</v>
          </cell>
          <cell r="S133" t="str">
            <v>Europe Large Firm</v>
          </cell>
        </row>
        <row r="134">
          <cell r="N134" t="str">
            <v>Spain</v>
          </cell>
          <cell r="O134" t="str">
            <v>ESP</v>
          </cell>
          <cell r="Q134" t="str">
            <v>ESP&gt; $55M</v>
          </cell>
          <cell r="S134" t="str">
            <v>Europe Large Firm</v>
          </cell>
        </row>
        <row r="135">
          <cell r="N135" t="str">
            <v>Spain</v>
          </cell>
          <cell r="O135" t="str">
            <v>ESP</v>
          </cell>
          <cell r="Q135" t="str">
            <v>ESPBelow $55M</v>
          </cell>
          <cell r="S135" t="str">
            <v>Europe Large Firm</v>
          </cell>
        </row>
        <row r="136">
          <cell r="N136" t="str">
            <v>Sweden</v>
          </cell>
          <cell r="O136" t="str">
            <v>SWE</v>
          </cell>
          <cell r="Q136" t="str">
            <v>SWE&gt; $100M</v>
          </cell>
          <cell r="S136" t="str">
            <v>Europe Large Firm</v>
          </cell>
        </row>
        <row r="137">
          <cell r="N137" t="str">
            <v>Sweden</v>
          </cell>
          <cell r="O137" t="str">
            <v>SWE</v>
          </cell>
          <cell r="Q137" t="str">
            <v>SWE&gt; $55M</v>
          </cell>
          <cell r="S137" t="str">
            <v>Europe Large Firm</v>
          </cell>
        </row>
        <row r="138">
          <cell r="N138" t="str">
            <v>Sweden</v>
          </cell>
          <cell r="O138" t="str">
            <v>SWE</v>
          </cell>
          <cell r="Q138" t="str">
            <v>SWEBelow $55M</v>
          </cell>
          <cell r="S138" t="str">
            <v>Europe Large Firm</v>
          </cell>
        </row>
        <row r="139">
          <cell r="N139" t="str">
            <v>Switzerland</v>
          </cell>
          <cell r="O139" t="str">
            <v>CHE</v>
          </cell>
          <cell r="Q139" t="str">
            <v>CHE&gt; $100M</v>
          </cell>
          <cell r="S139" t="str">
            <v>Europe Large Firm</v>
          </cell>
        </row>
        <row r="140">
          <cell r="N140" t="str">
            <v>Switzerland</v>
          </cell>
          <cell r="O140" t="str">
            <v>CHE</v>
          </cell>
          <cell r="Q140" t="str">
            <v>CHE&gt; $55M</v>
          </cell>
          <cell r="S140" t="str">
            <v>Europe Large Firm</v>
          </cell>
        </row>
        <row r="141">
          <cell r="N141" t="str">
            <v>Switzerland</v>
          </cell>
          <cell r="O141" t="str">
            <v>CHE</v>
          </cell>
          <cell r="Q141" t="str">
            <v>CHEBelow $55M</v>
          </cell>
          <cell r="S141" t="str">
            <v>Europe Large Firm</v>
          </cell>
        </row>
        <row r="142">
          <cell r="N142" t="str">
            <v>Taiwan</v>
          </cell>
          <cell r="O142" t="str">
            <v>TWN</v>
          </cell>
          <cell r="Q142" t="str">
            <v>TWN&gt; $100M</v>
          </cell>
          <cell r="S142" t="str">
            <v>Emerging Markets</v>
          </cell>
        </row>
        <row r="143">
          <cell r="N143" t="str">
            <v>Taiwan</v>
          </cell>
          <cell r="O143" t="str">
            <v>TWN</v>
          </cell>
          <cell r="Q143" t="str">
            <v>TWN&gt; $55M</v>
          </cell>
          <cell r="S143" t="str">
            <v>Emerging Markets</v>
          </cell>
        </row>
        <row r="144">
          <cell r="N144" t="str">
            <v>Taiwan</v>
          </cell>
          <cell r="O144" t="str">
            <v>TWN</v>
          </cell>
          <cell r="Q144" t="str">
            <v>TWNBelow $55M</v>
          </cell>
          <cell r="S144" t="str">
            <v>Emerging Markets</v>
          </cell>
        </row>
        <row r="145">
          <cell r="N145" t="str">
            <v>Turkey</v>
          </cell>
          <cell r="O145" t="str">
            <v>TUR</v>
          </cell>
          <cell r="Q145" t="str">
            <v>TUR&gt; $100M</v>
          </cell>
          <cell r="S145" t="str">
            <v>Europe Large Firm</v>
          </cell>
        </row>
        <row r="146">
          <cell r="N146" t="str">
            <v>Turkey</v>
          </cell>
          <cell r="O146" t="str">
            <v>TUR</v>
          </cell>
          <cell r="Q146" t="str">
            <v>TUR&gt; $55M</v>
          </cell>
          <cell r="S146" t="str">
            <v>Europe Large Firm</v>
          </cell>
        </row>
        <row r="147">
          <cell r="N147" t="str">
            <v>Turkey</v>
          </cell>
          <cell r="O147" t="str">
            <v>TUR</v>
          </cell>
          <cell r="Q147" t="str">
            <v>TURBelow $55M</v>
          </cell>
          <cell r="S147" t="str">
            <v>Europe Large Firm</v>
          </cell>
        </row>
        <row r="148">
          <cell r="N148" t="str">
            <v>United Arab Emirates</v>
          </cell>
          <cell r="O148" t="str">
            <v>ARE</v>
          </cell>
          <cell r="Q148" t="str">
            <v>ARE&gt; $100M</v>
          </cell>
          <cell r="S148" t="str">
            <v>Emerging Markets</v>
          </cell>
        </row>
        <row r="149">
          <cell r="N149" t="str">
            <v>United Arab Emirates</v>
          </cell>
          <cell r="O149" t="str">
            <v>ARE</v>
          </cell>
          <cell r="Q149" t="str">
            <v>ARE&gt; $55M</v>
          </cell>
          <cell r="S149" t="str">
            <v>Emerging Markets</v>
          </cell>
        </row>
        <row r="150">
          <cell r="N150" t="str">
            <v>United Arab Emirates</v>
          </cell>
          <cell r="O150" t="str">
            <v>ARE</v>
          </cell>
          <cell r="Q150" t="str">
            <v>AREBelow $55M</v>
          </cell>
          <cell r="S150" t="str">
            <v>Emerging Markets</v>
          </cell>
        </row>
        <row r="151">
          <cell r="N151" t="str">
            <v>United Kingdom</v>
          </cell>
          <cell r="O151" t="str">
            <v>GBR</v>
          </cell>
          <cell r="Q151" t="str">
            <v>GBR&gt; $100M</v>
          </cell>
          <cell r="S151" t="str">
            <v>Europe Large Firm</v>
          </cell>
        </row>
        <row r="152">
          <cell r="N152" t="str">
            <v>United Kingdom</v>
          </cell>
          <cell r="O152" t="str">
            <v>GBR</v>
          </cell>
          <cell r="Q152" t="str">
            <v>GBR&gt; $55M</v>
          </cell>
          <cell r="S152" t="str">
            <v>Europe Large Firm</v>
          </cell>
        </row>
        <row r="153">
          <cell r="N153" t="str">
            <v>United Kingdom</v>
          </cell>
          <cell r="O153" t="str">
            <v>GBR</v>
          </cell>
          <cell r="Q153" t="str">
            <v>GBRBelow $55M</v>
          </cell>
          <cell r="S153" t="str">
            <v>Europe Large Firm</v>
          </cell>
        </row>
        <row r="154">
          <cell r="N154" t="str">
            <v>United States</v>
          </cell>
          <cell r="O154" t="str">
            <v>USA</v>
          </cell>
          <cell r="Q154" t="str">
            <v>USA&gt; $100M</v>
          </cell>
          <cell r="S154" t="str">
            <v>North America Large Firm</v>
          </cell>
        </row>
        <row r="155">
          <cell r="N155" t="str">
            <v>United States</v>
          </cell>
          <cell r="O155" t="str">
            <v>USA</v>
          </cell>
          <cell r="Q155" t="str">
            <v>USA&gt; $55M</v>
          </cell>
          <cell r="S155" t="str">
            <v>United States</v>
          </cell>
        </row>
        <row r="156">
          <cell r="N156" t="str">
            <v>United States</v>
          </cell>
          <cell r="O156" t="str">
            <v>USA</v>
          </cell>
          <cell r="Q156" t="str">
            <v>USABelow $55M</v>
          </cell>
          <cell r="S156" t="str">
            <v>United States</v>
          </cell>
        </row>
        <row r="157">
          <cell r="N157" t="str">
            <v>Uruguay</v>
          </cell>
          <cell r="O157" t="str">
            <v>URY</v>
          </cell>
          <cell r="Q157" t="str">
            <v>URY&gt; $100M</v>
          </cell>
          <cell r="S157" t="str">
            <v>Emerging Markets</v>
          </cell>
        </row>
        <row r="158">
          <cell r="N158" t="str">
            <v>Uruguay</v>
          </cell>
          <cell r="O158" t="str">
            <v>URY</v>
          </cell>
          <cell r="Q158" t="str">
            <v>URY&gt; $55M</v>
          </cell>
          <cell r="S158" t="str">
            <v>Emerging Markets</v>
          </cell>
        </row>
        <row r="159">
          <cell r="N159" t="str">
            <v>Uruguay</v>
          </cell>
          <cell r="O159" t="str">
            <v>URY</v>
          </cell>
          <cell r="Q159" t="str">
            <v>URYBelow $55M</v>
          </cell>
          <cell r="S159" t="str">
            <v>Emerging Markets</v>
          </cell>
        </row>
        <row r="160">
          <cell r="N160" t="str">
            <v>Qatar</v>
          </cell>
          <cell r="O160" t="str">
            <v>QAR</v>
          </cell>
          <cell r="Q160" t="str">
            <v>QAR&gt; $100M</v>
          </cell>
          <cell r="S160" t="str">
            <v>Emerging Markets</v>
          </cell>
        </row>
        <row r="161">
          <cell r="N161" t="str">
            <v>Qatar</v>
          </cell>
          <cell r="O161" t="str">
            <v>QAR</v>
          </cell>
          <cell r="Q161" t="str">
            <v>QAR&gt; $55M</v>
          </cell>
          <cell r="S161" t="str">
            <v>Emerging Markets</v>
          </cell>
        </row>
        <row r="162">
          <cell r="N162" t="str">
            <v>Qatar</v>
          </cell>
          <cell r="O162" t="str">
            <v>QAR</v>
          </cell>
          <cell r="Q162" t="str">
            <v>QARBelow $55M</v>
          </cell>
          <cell r="S162" t="str">
            <v>Emerging Markets</v>
          </cell>
        </row>
        <row r="163">
          <cell r="N163" t="str">
            <v>Saudi Arabia</v>
          </cell>
          <cell r="O163" t="str">
            <v>SAU</v>
          </cell>
          <cell r="Q163" t="str">
            <v>SAU&gt; $100M</v>
          </cell>
          <cell r="S163" t="str">
            <v>Emerging Markets</v>
          </cell>
        </row>
        <row r="164">
          <cell r="N164" t="str">
            <v>Saudi Arabia</v>
          </cell>
          <cell r="O164" t="str">
            <v>SAU</v>
          </cell>
          <cell r="Q164" t="str">
            <v>SAU&gt; $55M</v>
          </cell>
          <cell r="S164" t="str">
            <v>Emerging Markets</v>
          </cell>
        </row>
        <row r="165">
          <cell r="N165" t="str">
            <v>Saudi Arabia</v>
          </cell>
          <cell r="O165" t="str">
            <v>SAU</v>
          </cell>
          <cell r="Q165" t="str">
            <v>SAUBelow $55M</v>
          </cell>
          <cell r="S165" t="str">
            <v>Emerging Markets</v>
          </cell>
        </row>
        <row r="166">
          <cell r="N166" t="str">
            <v>Dominican Republic</v>
          </cell>
          <cell r="O166" t="str">
            <v>DOM</v>
          </cell>
          <cell r="Q166" t="str">
            <v>DOM&gt; $100M</v>
          </cell>
          <cell r="S166" t="str">
            <v>Emerging Markets</v>
          </cell>
        </row>
        <row r="167">
          <cell r="N167" t="str">
            <v>Dominican Republic</v>
          </cell>
          <cell r="O167" t="str">
            <v>DOM</v>
          </cell>
          <cell r="Q167" t="str">
            <v>DOM&gt; $55M</v>
          </cell>
          <cell r="S167" t="str">
            <v>Emerging Markets</v>
          </cell>
        </row>
        <row r="168">
          <cell r="N168" t="str">
            <v>Dominican Republic</v>
          </cell>
          <cell r="O168" t="str">
            <v>DOM</v>
          </cell>
          <cell r="Q168" t="str">
            <v>DOMBelow $55M</v>
          </cell>
          <cell r="S168" t="str">
            <v>Emerging Markets</v>
          </cell>
        </row>
        <row r="169">
          <cell r="N169" t="str">
            <v>Isle of Man</v>
          </cell>
          <cell r="O169" t="str">
            <v>IMN</v>
          </cell>
          <cell r="Q169" t="str">
            <v>IMN&gt; $100M</v>
          </cell>
          <cell r="S169" t="str">
            <v>Europe Large Firm</v>
          </cell>
        </row>
        <row r="170">
          <cell r="N170" t="str">
            <v>Isle of Man</v>
          </cell>
          <cell r="O170" t="str">
            <v>IMN</v>
          </cell>
          <cell r="Q170" t="str">
            <v>IMN&gt; $55M</v>
          </cell>
          <cell r="S170" t="str">
            <v>Europe Large Firm</v>
          </cell>
        </row>
        <row r="171">
          <cell r="N171" t="str">
            <v>Isle of Man</v>
          </cell>
          <cell r="O171" t="str">
            <v>IMN</v>
          </cell>
          <cell r="Q171" t="str">
            <v>IMNBelow $55M</v>
          </cell>
          <cell r="S171" t="str">
            <v>Europe Large Firm</v>
          </cell>
        </row>
        <row r="172">
          <cell r="N172" t="str">
            <v>Ecuador</v>
          </cell>
          <cell r="O172" t="str">
            <v>ECU</v>
          </cell>
          <cell r="Q172" t="str">
            <v>ECU&gt; $100M</v>
          </cell>
          <cell r="S172" t="str">
            <v>Emerging Markets</v>
          </cell>
        </row>
        <row r="173">
          <cell r="N173" t="str">
            <v>Ecuador</v>
          </cell>
          <cell r="O173" t="str">
            <v>ECU</v>
          </cell>
          <cell r="Q173" t="str">
            <v>ECU&gt; $55M</v>
          </cell>
          <cell r="S173" t="str">
            <v>Emerging Markets</v>
          </cell>
        </row>
        <row r="174">
          <cell r="N174" t="str">
            <v>Ecuador</v>
          </cell>
          <cell r="O174" t="str">
            <v>ECU</v>
          </cell>
          <cell r="Q174" t="str">
            <v>ECUBelow $55M</v>
          </cell>
          <cell r="S174" t="str">
            <v>Emerging Markets</v>
          </cell>
        </row>
        <row r="175">
          <cell r="N175" t="str">
            <v>Malaysia</v>
          </cell>
          <cell r="O175" t="str">
            <v>MYS</v>
          </cell>
          <cell r="Q175" t="str">
            <v>MYS&gt; $100M</v>
          </cell>
          <cell r="S175" t="str">
            <v>Emerging Markets</v>
          </cell>
        </row>
        <row r="176">
          <cell r="N176" t="str">
            <v>Malaysia</v>
          </cell>
          <cell r="O176" t="str">
            <v>MYS</v>
          </cell>
          <cell r="Q176" t="str">
            <v>MYS&gt; $55M</v>
          </cell>
          <cell r="S176" t="str">
            <v>Emerging Markets</v>
          </cell>
        </row>
        <row r="177">
          <cell r="N177" t="str">
            <v>Malaysia</v>
          </cell>
          <cell r="O177" t="str">
            <v>MYS</v>
          </cell>
          <cell r="Q177" t="str">
            <v>MYSBelow $55M</v>
          </cell>
          <cell r="S177" t="str">
            <v>Emerging Markets</v>
          </cell>
        </row>
        <row r="178">
          <cell r="N178" t="str">
            <v>Cayman Islands</v>
          </cell>
          <cell r="O178" t="str">
            <v>CYM</v>
          </cell>
          <cell r="Q178" t="str">
            <v>CYM&gt; $100M</v>
          </cell>
          <cell r="S178" t="str">
            <v>Emerging Markets</v>
          </cell>
        </row>
        <row r="179">
          <cell r="N179" t="str">
            <v>Cayman Islands</v>
          </cell>
          <cell r="O179" t="str">
            <v>CYM</v>
          </cell>
          <cell r="Q179" t="str">
            <v>CYM&gt; $55M</v>
          </cell>
          <cell r="S179" t="str">
            <v>Emerging Markets</v>
          </cell>
        </row>
        <row r="180">
          <cell r="N180" t="str">
            <v>Cayman Islands</v>
          </cell>
          <cell r="O180" t="str">
            <v>CYM</v>
          </cell>
          <cell r="Q180" t="str">
            <v>CYMBelow $55M</v>
          </cell>
          <cell r="S180" t="str">
            <v>Emerging Markets</v>
          </cell>
        </row>
        <row r="181">
          <cell r="N181" t="str">
            <v>United States Virgin Islands</v>
          </cell>
          <cell r="O181" t="str">
            <v>USA</v>
          </cell>
          <cell r="Q181" t="str">
            <v>USA&gt; $100M</v>
          </cell>
          <cell r="S181" t="str">
            <v>North America Large Firm</v>
          </cell>
        </row>
        <row r="182">
          <cell r="N182" t="str">
            <v>United States Virgin Islands</v>
          </cell>
          <cell r="O182" t="str">
            <v>USA</v>
          </cell>
          <cell r="Q182" t="str">
            <v>USA&gt; $55M</v>
          </cell>
          <cell r="S182" t="str">
            <v>United States</v>
          </cell>
        </row>
        <row r="183">
          <cell r="N183" t="str">
            <v>United States Virgin Islands</v>
          </cell>
          <cell r="O183" t="str">
            <v>USA</v>
          </cell>
          <cell r="Q183" t="str">
            <v>USABelow $55M</v>
          </cell>
          <cell r="S183" t="str">
            <v>United States</v>
          </cell>
        </row>
      </sheetData>
      <sheetData sheetId="6"/>
      <sheetData sheetId="7"/>
      <sheetData sheetId="8"/>
      <sheetData sheetId="9"/>
      <sheetData sheetId="10"/>
      <sheetData sheetId="11"/>
      <sheetData sheetId="12"/>
      <sheetData sheetId="13"/>
      <sheetData sheetId="14"/>
      <sheetData sheetId="15">
        <row r="4">
          <cell r="M4">
            <v>112106142</v>
          </cell>
          <cell r="R4" t="str">
            <v/>
          </cell>
        </row>
        <row r="5">
          <cell r="M5">
            <v>999973916</v>
          </cell>
          <cell r="R5" t="str">
            <v/>
          </cell>
        </row>
        <row r="6">
          <cell r="M6">
            <v>956434812</v>
          </cell>
          <cell r="R6" t="str">
            <v/>
          </cell>
        </row>
        <row r="7">
          <cell r="M7">
            <v>441713742</v>
          </cell>
          <cell r="R7" t="str">
            <v>Do Not Score - Max Statement Year Too Old</v>
          </cell>
        </row>
        <row r="8">
          <cell r="M8">
            <v>201779642</v>
          </cell>
          <cell r="R8" t="str">
            <v/>
          </cell>
        </row>
        <row r="9">
          <cell r="M9">
            <v>191762642</v>
          </cell>
          <cell r="R9" t="str">
            <v>Do Not Score - Max Statement Year Too Old</v>
          </cell>
        </row>
        <row r="10">
          <cell r="M10">
            <v>939280432</v>
          </cell>
          <cell r="R10" t="str">
            <v/>
          </cell>
        </row>
        <row r="11">
          <cell r="M11">
            <v>461711942</v>
          </cell>
          <cell r="R11" t="str">
            <v>Do Not Score - Max Statement Year Too Old</v>
          </cell>
        </row>
        <row r="12">
          <cell r="M12">
            <v>999867918</v>
          </cell>
          <cell r="R12" t="str">
            <v/>
          </cell>
        </row>
        <row r="13">
          <cell r="M13">
            <v>121908042</v>
          </cell>
          <cell r="R13" t="str">
            <v>Do Not Score - Max Statement Year Too Old</v>
          </cell>
        </row>
        <row r="14">
          <cell r="M14">
            <v>772060642</v>
          </cell>
          <cell r="R14" t="str">
            <v/>
          </cell>
        </row>
        <row r="15">
          <cell r="M15">
            <v>772060742</v>
          </cell>
          <cell r="R15" t="str">
            <v/>
          </cell>
        </row>
        <row r="16">
          <cell r="M16">
            <v>389238932</v>
          </cell>
          <cell r="R16" t="str">
            <v/>
          </cell>
        </row>
        <row r="17">
          <cell r="M17">
            <v>309243132</v>
          </cell>
          <cell r="R17" t="str">
            <v>Do Not Score - Max Statement Year Too Old</v>
          </cell>
        </row>
        <row r="18">
          <cell r="M18">
            <v>221970142</v>
          </cell>
          <cell r="R18" t="str">
            <v/>
          </cell>
        </row>
        <row r="19">
          <cell r="M19">
            <v>351967742</v>
          </cell>
          <cell r="R19" t="str">
            <v/>
          </cell>
        </row>
        <row r="20">
          <cell r="M20">
            <v>751782742</v>
          </cell>
          <cell r="R20" t="str">
            <v/>
          </cell>
        </row>
        <row r="21">
          <cell r="M21">
            <v>289130032</v>
          </cell>
          <cell r="R21" t="str">
            <v>Do Not Score - Max Statement Year Too Old</v>
          </cell>
        </row>
        <row r="22">
          <cell r="M22">
            <v>34652752</v>
          </cell>
          <cell r="R22" t="str">
            <v/>
          </cell>
        </row>
        <row r="23">
          <cell r="M23">
            <v>54651052</v>
          </cell>
          <cell r="R23" t="str">
            <v/>
          </cell>
        </row>
        <row r="24">
          <cell r="M24">
            <v>999861812</v>
          </cell>
          <cell r="R24" t="str">
            <v/>
          </cell>
        </row>
        <row r="25">
          <cell r="M25">
            <v>999867838</v>
          </cell>
          <cell r="R25" t="str">
            <v/>
          </cell>
        </row>
        <row r="26">
          <cell r="M26">
            <v>679154832</v>
          </cell>
          <cell r="R26" t="str">
            <v>Do Not Score - Max Statement Year Too Old</v>
          </cell>
        </row>
        <row r="27">
          <cell r="M27">
            <v>916506412</v>
          </cell>
          <cell r="R27" t="str">
            <v>Do Not Score - Max Statement Year Too Old</v>
          </cell>
        </row>
        <row r="28">
          <cell r="M28">
            <v>216359112</v>
          </cell>
          <cell r="R28" t="str">
            <v/>
          </cell>
        </row>
        <row r="29">
          <cell r="M29">
            <v>229220432</v>
          </cell>
          <cell r="R29" t="str">
            <v/>
          </cell>
        </row>
        <row r="30">
          <cell r="M30">
            <v>956433012</v>
          </cell>
          <cell r="R30" t="str">
            <v/>
          </cell>
        </row>
        <row r="31">
          <cell r="M31">
            <v>956433312</v>
          </cell>
          <cell r="R31" t="str">
            <v/>
          </cell>
        </row>
        <row r="32">
          <cell r="M32">
            <v>966396012</v>
          </cell>
          <cell r="R32" t="str">
            <v/>
          </cell>
        </row>
        <row r="33">
          <cell r="M33">
            <v>356447812</v>
          </cell>
          <cell r="R33" t="str">
            <v>Do Not Score - Max Statement Year Too Old</v>
          </cell>
        </row>
        <row r="34">
          <cell r="M34">
            <v>386439412</v>
          </cell>
          <cell r="R34" t="str">
            <v/>
          </cell>
        </row>
        <row r="35">
          <cell r="M35">
            <v>629170032</v>
          </cell>
          <cell r="R35" t="str">
            <v>Do Not Score - Max Statement Year Too Old</v>
          </cell>
        </row>
        <row r="36">
          <cell r="M36">
            <v>179178632</v>
          </cell>
          <cell r="R36" t="str">
            <v>Do Not Score - Max Statement Year Too Old</v>
          </cell>
        </row>
        <row r="37">
          <cell r="M37">
            <v>406481812</v>
          </cell>
          <cell r="R37" t="str">
            <v>Do Not Score - Max Statement Year Too Old</v>
          </cell>
        </row>
        <row r="38">
          <cell r="M38">
            <v>436483212</v>
          </cell>
          <cell r="R38" t="str">
            <v>Do Not Score - Max Statement Year Too Old</v>
          </cell>
        </row>
        <row r="39">
          <cell r="M39">
            <v>256491812</v>
          </cell>
          <cell r="R39" t="str">
            <v>Do Not Score - Max Statement Year Too Old</v>
          </cell>
        </row>
        <row r="40">
          <cell r="M40">
            <v>256490212</v>
          </cell>
          <cell r="R40" t="str">
            <v>Do Not Score - Max Statement Year Too Old</v>
          </cell>
        </row>
        <row r="41">
          <cell r="M41">
            <v>416490612</v>
          </cell>
          <cell r="R41" t="str">
            <v>Do Not Score - Max Statement Year Too Old</v>
          </cell>
        </row>
        <row r="42">
          <cell r="M42">
            <v>136484512</v>
          </cell>
          <cell r="R42" t="str">
            <v/>
          </cell>
        </row>
        <row r="43">
          <cell r="M43">
            <v>266496412</v>
          </cell>
          <cell r="R43" t="str">
            <v/>
          </cell>
        </row>
        <row r="44">
          <cell r="M44">
            <v>656485612</v>
          </cell>
          <cell r="R44" t="str">
            <v/>
          </cell>
        </row>
        <row r="45">
          <cell r="M45">
            <v>416486912</v>
          </cell>
          <cell r="R45" t="str">
            <v>Do Not Score - Max Statement Year Too Old</v>
          </cell>
        </row>
        <row r="46">
          <cell r="M46">
            <v>386515112</v>
          </cell>
          <cell r="R46" t="str">
            <v/>
          </cell>
        </row>
        <row r="47">
          <cell r="M47">
            <v>546507012</v>
          </cell>
          <cell r="R47" t="str">
            <v/>
          </cell>
        </row>
        <row r="48">
          <cell r="M48">
            <v>466528012</v>
          </cell>
          <cell r="R48" t="str">
            <v/>
          </cell>
        </row>
        <row r="49">
          <cell r="M49">
            <v>626529412</v>
          </cell>
          <cell r="R49" t="str">
            <v/>
          </cell>
        </row>
        <row r="50">
          <cell r="M50">
            <v>506548312</v>
          </cell>
          <cell r="R50" t="str">
            <v>Do Not Score - Max Statement Year Too Old</v>
          </cell>
        </row>
        <row r="51">
          <cell r="M51">
            <v>846543312</v>
          </cell>
          <cell r="R51" t="str">
            <v/>
          </cell>
        </row>
        <row r="52">
          <cell r="M52">
            <v>496552012</v>
          </cell>
          <cell r="R52" t="str">
            <v>Do Not Score - Max Statement Year Too Old</v>
          </cell>
        </row>
        <row r="53">
          <cell r="M53">
            <v>889134232</v>
          </cell>
          <cell r="R53" t="str">
            <v/>
          </cell>
        </row>
        <row r="54">
          <cell r="M54">
            <v>132058842</v>
          </cell>
          <cell r="R54" t="str">
            <v>Do Not Score - Max Statement Year Too Old</v>
          </cell>
        </row>
        <row r="55">
          <cell r="M55">
            <v>169189132</v>
          </cell>
          <cell r="R55" t="str">
            <v>Do Not Score - Max Statement Year Too Old</v>
          </cell>
        </row>
        <row r="56">
          <cell r="M56">
            <v>119141832</v>
          </cell>
          <cell r="R56" t="str">
            <v/>
          </cell>
        </row>
        <row r="57">
          <cell r="M57">
            <v>909223232</v>
          </cell>
          <cell r="R57" t="str">
            <v>Do Not Score - Max Statement Year Too Old</v>
          </cell>
        </row>
        <row r="58">
          <cell r="M58">
            <v>119139332</v>
          </cell>
          <cell r="R58" t="str">
            <v>Do Not Score - Max Statement Year Too Old</v>
          </cell>
        </row>
        <row r="59">
          <cell r="M59">
            <v>719142232</v>
          </cell>
          <cell r="R59" t="str">
            <v>Do Not Score - Max Statement Year Too Old</v>
          </cell>
        </row>
        <row r="60">
          <cell r="M60">
            <v>839140432</v>
          </cell>
          <cell r="R60" t="str">
            <v>Do Not Score - Max Statement Year Too Old</v>
          </cell>
        </row>
        <row r="61">
          <cell r="M61">
            <v>906546212</v>
          </cell>
          <cell r="R61" t="str">
            <v/>
          </cell>
        </row>
        <row r="62">
          <cell r="M62">
            <v>9153032</v>
          </cell>
          <cell r="R62" t="str">
            <v>Do Not Score - Max Statement Year Too Old</v>
          </cell>
        </row>
        <row r="63">
          <cell r="M63">
            <v>209155432</v>
          </cell>
          <cell r="R63" t="str">
            <v>Do Not Score - Max Statement Year Too Old</v>
          </cell>
        </row>
        <row r="64">
          <cell r="M64">
            <v>639158132</v>
          </cell>
          <cell r="R64" t="str">
            <v>Do Not Score - Max Statement Year Too Old</v>
          </cell>
        </row>
        <row r="65">
          <cell r="M65">
            <v>209156332</v>
          </cell>
          <cell r="R65" t="str">
            <v/>
          </cell>
        </row>
        <row r="66">
          <cell r="M66">
            <v>209156432</v>
          </cell>
          <cell r="R66" t="str">
            <v>Do Not Score - Max Statement Year Too Old</v>
          </cell>
        </row>
        <row r="67">
          <cell r="M67">
            <v>916511512</v>
          </cell>
          <cell r="R67" t="str">
            <v/>
          </cell>
        </row>
        <row r="68">
          <cell r="M68">
            <v>916514812</v>
          </cell>
          <cell r="R68" t="str">
            <v>Do Not Score - Max Statement Year Too Old</v>
          </cell>
        </row>
        <row r="69">
          <cell r="M69">
            <v>916499712</v>
          </cell>
          <cell r="R69" t="str">
            <v/>
          </cell>
        </row>
        <row r="70">
          <cell r="M70">
            <v>249162032</v>
          </cell>
          <cell r="R70" t="str">
            <v/>
          </cell>
        </row>
        <row r="71">
          <cell r="M71">
            <v>916536012</v>
          </cell>
          <cell r="R71" t="str">
            <v>Do Not Score - Max Statement Year Too Old</v>
          </cell>
        </row>
        <row r="72">
          <cell r="M72">
            <v>916536212</v>
          </cell>
          <cell r="R72" t="str">
            <v>Do Not Score - Max Statement Year Too Old</v>
          </cell>
        </row>
        <row r="73">
          <cell r="M73">
            <v>239165432</v>
          </cell>
          <cell r="R73" t="str">
            <v>Do Not Score - Max Statement Year Too Old</v>
          </cell>
        </row>
        <row r="74">
          <cell r="M74">
            <v>269172332</v>
          </cell>
          <cell r="R74" t="str">
            <v>Do Not Score - Max Statement Year Too Old</v>
          </cell>
        </row>
        <row r="75">
          <cell r="M75">
            <v>19172432</v>
          </cell>
          <cell r="R75" t="str">
            <v>Do Not Score - Max Statement Year Too Old</v>
          </cell>
        </row>
        <row r="76">
          <cell r="M76">
            <v>749173732</v>
          </cell>
          <cell r="R76" t="str">
            <v>Do Not Score - Max Statement Year Too Old</v>
          </cell>
        </row>
        <row r="77">
          <cell r="M77">
            <v>789172432</v>
          </cell>
          <cell r="R77" t="str">
            <v>Do Not Score - Max Statement Year Too Old</v>
          </cell>
        </row>
        <row r="78">
          <cell r="M78">
            <v>589183732</v>
          </cell>
          <cell r="R78" t="str">
            <v/>
          </cell>
        </row>
        <row r="79">
          <cell r="M79">
            <v>669178232</v>
          </cell>
          <cell r="R79" t="str">
            <v/>
          </cell>
        </row>
        <row r="80">
          <cell r="M80">
            <v>289183532</v>
          </cell>
          <cell r="R80" t="str">
            <v>Do Not Score - Max Statement Year Too Old</v>
          </cell>
        </row>
        <row r="81">
          <cell r="M81">
            <v>369185532</v>
          </cell>
          <cell r="R81" t="str">
            <v/>
          </cell>
        </row>
        <row r="82">
          <cell r="M82">
            <v>69180332</v>
          </cell>
          <cell r="R82" t="str">
            <v>Do Not Score - Max Statement Year Too Old</v>
          </cell>
        </row>
        <row r="83">
          <cell r="M83">
            <v>229192632</v>
          </cell>
          <cell r="R83" t="str">
            <v>Do Not Score - Max Statement Year Too Old</v>
          </cell>
        </row>
        <row r="84">
          <cell r="M84">
            <v>369195932</v>
          </cell>
          <cell r="R84" t="str">
            <v>Do Not Score - Max Statement Year Too Old</v>
          </cell>
        </row>
        <row r="85">
          <cell r="M85">
            <v>619185432</v>
          </cell>
          <cell r="R85" t="str">
            <v>Do Not Score - Max Statement Year Too Old</v>
          </cell>
        </row>
        <row r="86">
          <cell r="M86">
            <v>491714542</v>
          </cell>
          <cell r="R86" t="str">
            <v>Do Not Score - Max Statement Year Too Old</v>
          </cell>
        </row>
        <row r="87">
          <cell r="M87">
            <v>219221032</v>
          </cell>
          <cell r="R87" t="str">
            <v>Do Not Score - Max Statement Year Too Old</v>
          </cell>
        </row>
        <row r="88">
          <cell r="M88">
            <v>919172332</v>
          </cell>
          <cell r="R88" t="str">
            <v>Do Not Score - Max Statement Year Too Old</v>
          </cell>
        </row>
        <row r="89">
          <cell r="M89">
            <v>159230532</v>
          </cell>
          <cell r="R89" t="str">
            <v>Do Not Score - Max Statement Year Too Old</v>
          </cell>
        </row>
        <row r="90">
          <cell r="M90">
            <v>739232132</v>
          </cell>
          <cell r="R90" t="str">
            <v>Do Not Score - Max Statement Year Too Old</v>
          </cell>
        </row>
        <row r="91">
          <cell r="M91">
            <v>789233432</v>
          </cell>
          <cell r="R91" t="str">
            <v>Do Not Score - Max Statement Year Too Old</v>
          </cell>
        </row>
        <row r="92">
          <cell r="M92">
            <v>99240432</v>
          </cell>
          <cell r="R92" t="str">
            <v>Do Not Score - Max Statement Year Too Old</v>
          </cell>
        </row>
        <row r="93">
          <cell r="M93">
            <v>319245432</v>
          </cell>
          <cell r="R93" t="str">
            <v>Do Not Score - Max Statement Year Too Old</v>
          </cell>
        </row>
        <row r="94">
          <cell r="M94">
            <v>349249532</v>
          </cell>
          <cell r="R94" t="str">
            <v>Do Not Score - Max Statement Year Too Old</v>
          </cell>
        </row>
        <row r="95">
          <cell r="M95">
            <v>339251132</v>
          </cell>
          <cell r="R95" t="str">
            <v>Do Not Score - Max Statement Year Too Old</v>
          </cell>
        </row>
        <row r="96">
          <cell r="M96">
            <v>159259932</v>
          </cell>
          <cell r="R96" t="str">
            <v>Do Not Score - Max Statement Year Too Old</v>
          </cell>
        </row>
        <row r="97">
          <cell r="M97">
            <v>159262732</v>
          </cell>
          <cell r="R97" t="str">
            <v>Do Not Score - Max Statement Year Too Old</v>
          </cell>
        </row>
        <row r="98">
          <cell r="M98">
            <v>649258332</v>
          </cell>
          <cell r="R98" t="str">
            <v>Do Not Score - Max Statement Year Too Old</v>
          </cell>
        </row>
        <row r="99">
          <cell r="M99">
            <v>19269032</v>
          </cell>
          <cell r="R99" t="str">
            <v/>
          </cell>
        </row>
        <row r="100">
          <cell r="M100">
            <v>569258432</v>
          </cell>
          <cell r="R100" t="str">
            <v>Do Not Score - Max Statement Year Too Old</v>
          </cell>
        </row>
        <row r="101">
          <cell r="M101">
            <v>109275432</v>
          </cell>
          <cell r="R101" t="str">
            <v>Do Not Score - Max Statement Year Too Old</v>
          </cell>
        </row>
        <row r="102">
          <cell r="M102">
            <v>249282132</v>
          </cell>
          <cell r="R102" t="str">
            <v/>
          </cell>
        </row>
        <row r="103">
          <cell r="M103">
            <v>389286132</v>
          </cell>
          <cell r="R103" t="str">
            <v>Do Not Score - Max Statement Year Too Old</v>
          </cell>
        </row>
        <row r="104">
          <cell r="M104">
            <v>659283532</v>
          </cell>
          <cell r="R104" t="str">
            <v/>
          </cell>
        </row>
        <row r="105">
          <cell r="M105">
            <v>789295432</v>
          </cell>
          <cell r="R105" t="str">
            <v/>
          </cell>
        </row>
        <row r="106">
          <cell r="M106">
            <v>321663942</v>
          </cell>
          <cell r="R106" t="str">
            <v/>
          </cell>
        </row>
        <row r="107">
          <cell r="M107">
            <v>401662042</v>
          </cell>
          <cell r="R107" t="str">
            <v/>
          </cell>
        </row>
        <row r="108">
          <cell r="M108">
            <v>841672642</v>
          </cell>
          <cell r="R108" t="str">
            <v/>
          </cell>
        </row>
        <row r="109">
          <cell r="M109">
            <v>999866447</v>
          </cell>
          <cell r="R109" t="str">
            <v/>
          </cell>
        </row>
        <row r="110">
          <cell r="M110">
            <v>221672342</v>
          </cell>
          <cell r="R110" t="str">
            <v/>
          </cell>
        </row>
        <row r="111">
          <cell r="M111">
            <v>311679542</v>
          </cell>
          <cell r="R111" t="str">
            <v/>
          </cell>
        </row>
        <row r="112">
          <cell r="M112">
            <v>431678742</v>
          </cell>
          <cell r="R112" t="str">
            <v/>
          </cell>
        </row>
        <row r="113">
          <cell r="M113">
            <v>301689742</v>
          </cell>
          <cell r="R113" t="str">
            <v>Do Not Score - Max Statement Year Too Old</v>
          </cell>
        </row>
        <row r="114">
          <cell r="M114">
            <v>591675142</v>
          </cell>
          <cell r="R114" t="str">
            <v>Do Not Score - Max Statement Year Too Old</v>
          </cell>
        </row>
        <row r="115">
          <cell r="M115">
            <v>451687342</v>
          </cell>
          <cell r="R115" t="str">
            <v/>
          </cell>
        </row>
        <row r="116">
          <cell r="M116">
            <v>881690842</v>
          </cell>
          <cell r="R116" t="str">
            <v>Do Not Score - Max Statement Year Too Old</v>
          </cell>
        </row>
        <row r="117">
          <cell r="M117">
            <v>621680342</v>
          </cell>
          <cell r="R117" t="str">
            <v/>
          </cell>
        </row>
        <row r="118">
          <cell r="M118">
            <v>141712342</v>
          </cell>
          <cell r="R118" t="str">
            <v>Do Not Score - Max Statement Year Too Old</v>
          </cell>
        </row>
        <row r="119">
          <cell r="M119">
            <v>251712442</v>
          </cell>
          <cell r="R119" t="str">
            <v/>
          </cell>
        </row>
        <row r="120">
          <cell r="M120">
            <v>411717042</v>
          </cell>
          <cell r="R120" t="str">
            <v>Do Not Score - Max Statement Year Too Old</v>
          </cell>
        </row>
        <row r="121">
          <cell r="M121">
            <v>411717142</v>
          </cell>
          <cell r="R121" t="str">
            <v>Do Not Score - Max Statement Year Too Old</v>
          </cell>
        </row>
        <row r="122">
          <cell r="M122">
            <v>311714942</v>
          </cell>
          <cell r="R122" t="str">
            <v>Do Not Score - Max Statement Year Too Old</v>
          </cell>
        </row>
        <row r="123">
          <cell r="M123">
            <v>341714642</v>
          </cell>
          <cell r="R123" t="str">
            <v>Do Not Score - Max Statement Year Too Old</v>
          </cell>
        </row>
        <row r="124">
          <cell r="M124">
            <v>551713442</v>
          </cell>
          <cell r="R124" t="str">
            <v/>
          </cell>
        </row>
        <row r="125">
          <cell r="M125">
            <v>591718142</v>
          </cell>
          <cell r="R125" t="str">
            <v>Do Not Score - Max Statement Year Too Old</v>
          </cell>
        </row>
        <row r="126">
          <cell r="M126">
            <v>591738142</v>
          </cell>
          <cell r="R126" t="str">
            <v/>
          </cell>
        </row>
        <row r="127">
          <cell r="M127">
            <v>71763642</v>
          </cell>
          <cell r="R127" t="str">
            <v>Do Not Score - Max Statement Year Too Old</v>
          </cell>
        </row>
        <row r="128">
          <cell r="M128">
            <v>351743342</v>
          </cell>
          <cell r="R128" t="str">
            <v/>
          </cell>
        </row>
        <row r="129">
          <cell r="M129">
            <v>631743542</v>
          </cell>
          <cell r="R129" t="str">
            <v>Do Not Score - Max Statement Year Too Old</v>
          </cell>
        </row>
        <row r="130">
          <cell r="M130">
            <v>251783442</v>
          </cell>
          <cell r="R130" t="str">
            <v>Do Not Score - Max Statement Year Too Old</v>
          </cell>
        </row>
        <row r="131">
          <cell r="M131">
            <v>32108042</v>
          </cell>
          <cell r="R131" t="str">
            <v/>
          </cell>
        </row>
        <row r="132">
          <cell r="M132">
            <v>501784742</v>
          </cell>
          <cell r="R132" t="str">
            <v/>
          </cell>
        </row>
        <row r="133">
          <cell r="M133">
            <v>531767342</v>
          </cell>
          <cell r="R133" t="str">
            <v>Do Not Score - Max Statement Year Too Old</v>
          </cell>
        </row>
        <row r="134">
          <cell r="M134">
            <v>41779742</v>
          </cell>
          <cell r="R134" t="str">
            <v>Do Not Score - Max Statement Year Too Old</v>
          </cell>
        </row>
        <row r="135">
          <cell r="M135">
            <v>121814942</v>
          </cell>
          <cell r="R135" t="str">
            <v/>
          </cell>
        </row>
        <row r="136">
          <cell r="M136">
            <v>501821842</v>
          </cell>
          <cell r="R136" t="str">
            <v/>
          </cell>
        </row>
        <row r="137">
          <cell r="M137">
            <v>471843042</v>
          </cell>
          <cell r="R137" t="str">
            <v/>
          </cell>
        </row>
        <row r="138">
          <cell r="M138">
            <v>271815142</v>
          </cell>
          <cell r="R138" t="str">
            <v>Do Not Score - Max Statement Year Too Old</v>
          </cell>
        </row>
        <row r="139">
          <cell r="M139">
            <v>641818742</v>
          </cell>
          <cell r="R139" t="str">
            <v/>
          </cell>
        </row>
        <row r="140">
          <cell r="M140">
            <v>651822242</v>
          </cell>
          <cell r="R140" t="str">
            <v/>
          </cell>
        </row>
        <row r="141">
          <cell r="M141">
            <v>701778942</v>
          </cell>
          <cell r="R141" t="str">
            <v/>
          </cell>
        </row>
        <row r="142">
          <cell r="M142">
            <v>101843442</v>
          </cell>
          <cell r="R142" t="str">
            <v/>
          </cell>
        </row>
        <row r="143">
          <cell r="M143">
            <v>231847942</v>
          </cell>
          <cell r="R143" t="str">
            <v/>
          </cell>
        </row>
        <row r="144">
          <cell r="M144">
            <v>251840342</v>
          </cell>
          <cell r="R144" t="str">
            <v/>
          </cell>
        </row>
        <row r="145">
          <cell r="M145">
            <v>681846542</v>
          </cell>
          <cell r="R145" t="str">
            <v/>
          </cell>
        </row>
        <row r="146">
          <cell r="M146">
            <v>561843442</v>
          </cell>
          <cell r="R146" t="str">
            <v/>
          </cell>
        </row>
        <row r="147">
          <cell r="M147">
            <v>771820042</v>
          </cell>
          <cell r="R147" t="str">
            <v/>
          </cell>
        </row>
        <row r="148">
          <cell r="M148">
            <v>781766842</v>
          </cell>
          <cell r="R148" t="str">
            <v/>
          </cell>
        </row>
        <row r="149">
          <cell r="M149">
            <v>781778742</v>
          </cell>
          <cell r="R149" t="str">
            <v/>
          </cell>
        </row>
        <row r="150">
          <cell r="M150">
            <v>111870642</v>
          </cell>
          <cell r="R150" t="str">
            <v/>
          </cell>
        </row>
        <row r="151">
          <cell r="M151">
            <v>331874742</v>
          </cell>
          <cell r="R151" t="str">
            <v/>
          </cell>
        </row>
        <row r="152">
          <cell r="M152">
            <v>371873942</v>
          </cell>
          <cell r="R152" t="str">
            <v/>
          </cell>
        </row>
        <row r="153">
          <cell r="M153">
            <v>341871442</v>
          </cell>
          <cell r="R153" t="str">
            <v>Do Not Score - Max Statement Year Too Old</v>
          </cell>
        </row>
        <row r="154">
          <cell r="M154">
            <v>411876342</v>
          </cell>
          <cell r="R154" t="str">
            <v/>
          </cell>
        </row>
        <row r="155">
          <cell r="M155">
            <v>621870942</v>
          </cell>
          <cell r="R155" t="str">
            <v/>
          </cell>
        </row>
        <row r="156">
          <cell r="M156">
            <v>781780342</v>
          </cell>
          <cell r="R156" t="str">
            <v/>
          </cell>
        </row>
        <row r="157">
          <cell r="M157">
            <v>381871242</v>
          </cell>
          <cell r="R157" t="str">
            <v/>
          </cell>
        </row>
        <row r="158">
          <cell r="M158">
            <v>211874542</v>
          </cell>
          <cell r="R158" t="str">
            <v/>
          </cell>
        </row>
        <row r="159">
          <cell r="M159">
            <v>701870442</v>
          </cell>
          <cell r="R159" t="str">
            <v/>
          </cell>
        </row>
        <row r="160">
          <cell r="M160">
            <v>571871342</v>
          </cell>
          <cell r="R160" t="str">
            <v/>
          </cell>
        </row>
        <row r="161">
          <cell r="M161">
            <v>791817342</v>
          </cell>
          <cell r="R161" t="str">
            <v>Do Not Score - Max Statement Year Too Old</v>
          </cell>
        </row>
        <row r="162">
          <cell r="M162">
            <v>801846142</v>
          </cell>
          <cell r="R162" t="str">
            <v/>
          </cell>
        </row>
        <row r="163">
          <cell r="M163">
            <v>821784842</v>
          </cell>
          <cell r="R163" t="str">
            <v/>
          </cell>
        </row>
        <row r="164">
          <cell r="M164">
            <v>811870342</v>
          </cell>
          <cell r="R164" t="str">
            <v/>
          </cell>
        </row>
        <row r="165">
          <cell r="M165">
            <v>171902442</v>
          </cell>
          <cell r="R165" t="str">
            <v/>
          </cell>
        </row>
        <row r="166">
          <cell r="M166">
            <v>391900642</v>
          </cell>
          <cell r="R166" t="str">
            <v/>
          </cell>
        </row>
        <row r="167">
          <cell r="M167">
            <v>521905542</v>
          </cell>
          <cell r="R167" t="str">
            <v/>
          </cell>
        </row>
        <row r="168">
          <cell r="M168">
            <v>481907442</v>
          </cell>
          <cell r="R168" t="str">
            <v/>
          </cell>
        </row>
        <row r="169">
          <cell r="M169">
            <v>701907842</v>
          </cell>
          <cell r="R169" t="str">
            <v/>
          </cell>
        </row>
        <row r="170">
          <cell r="M170">
            <v>771907942</v>
          </cell>
          <cell r="R170" t="str">
            <v/>
          </cell>
        </row>
        <row r="171">
          <cell r="M171">
            <v>821900442</v>
          </cell>
          <cell r="R171" t="str">
            <v/>
          </cell>
        </row>
        <row r="172">
          <cell r="M172">
            <v>821904142</v>
          </cell>
          <cell r="R172" t="str">
            <v/>
          </cell>
        </row>
        <row r="173">
          <cell r="M173">
            <v>431905542</v>
          </cell>
          <cell r="R173" t="str">
            <v/>
          </cell>
        </row>
        <row r="174">
          <cell r="M174">
            <v>21966842</v>
          </cell>
          <cell r="R174" t="str">
            <v/>
          </cell>
        </row>
        <row r="175">
          <cell r="M175">
            <v>211965742</v>
          </cell>
          <cell r="R175" t="str">
            <v/>
          </cell>
        </row>
        <row r="176">
          <cell r="M176">
            <v>361966042</v>
          </cell>
          <cell r="R176" t="str">
            <v/>
          </cell>
        </row>
        <row r="177">
          <cell r="M177">
            <v>791967442</v>
          </cell>
          <cell r="R177" t="str">
            <v/>
          </cell>
        </row>
        <row r="178">
          <cell r="M178">
            <v>861966542</v>
          </cell>
          <cell r="R178" t="str">
            <v/>
          </cell>
        </row>
        <row r="179">
          <cell r="M179">
            <v>871906842</v>
          </cell>
          <cell r="R179" t="str">
            <v/>
          </cell>
        </row>
        <row r="180">
          <cell r="M180">
            <v>42012942</v>
          </cell>
          <cell r="R180" t="str">
            <v/>
          </cell>
        </row>
        <row r="181">
          <cell r="M181">
            <v>122013642</v>
          </cell>
          <cell r="R181" t="str">
            <v/>
          </cell>
        </row>
        <row r="182">
          <cell r="M182">
            <v>182019642</v>
          </cell>
          <cell r="R182" t="str">
            <v/>
          </cell>
        </row>
        <row r="183">
          <cell r="M183">
            <v>192020242</v>
          </cell>
          <cell r="R183" t="str">
            <v/>
          </cell>
        </row>
        <row r="184">
          <cell r="M184">
            <v>242017642</v>
          </cell>
          <cell r="R184" t="str">
            <v/>
          </cell>
        </row>
        <row r="185">
          <cell r="M185">
            <v>642018542</v>
          </cell>
          <cell r="R185" t="str">
            <v/>
          </cell>
        </row>
        <row r="186">
          <cell r="M186">
            <v>512016842</v>
          </cell>
          <cell r="R186" t="str">
            <v/>
          </cell>
        </row>
        <row r="187">
          <cell r="M187">
            <v>772018442</v>
          </cell>
          <cell r="R187" t="str">
            <v/>
          </cell>
        </row>
        <row r="188">
          <cell r="M188">
            <v>752017542</v>
          </cell>
          <cell r="R188" t="str">
            <v/>
          </cell>
        </row>
        <row r="189">
          <cell r="M189">
            <v>772019042</v>
          </cell>
          <cell r="R189" t="str">
            <v/>
          </cell>
        </row>
        <row r="190">
          <cell r="M190">
            <v>22057742</v>
          </cell>
          <cell r="R190" t="str">
            <v/>
          </cell>
        </row>
        <row r="191">
          <cell r="M191">
            <v>112063242</v>
          </cell>
          <cell r="R191" t="str">
            <v/>
          </cell>
        </row>
        <row r="192">
          <cell r="M192">
            <v>242057842</v>
          </cell>
          <cell r="R192" t="str">
            <v/>
          </cell>
        </row>
        <row r="193">
          <cell r="M193">
            <v>272059342</v>
          </cell>
          <cell r="R193" t="str">
            <v/>
          </cell>
        </row>
        <row r="194">
          <cell r="M194">
            <v>382061342</v>
          </cell>
          <cell r="R194" t="str">
            <v/>
          </cell>
        </row>
        <row r="195">
          <cell r="M195">
            <v>542059142</v>
          </cell>
          <cell r="R195" t="str">
            <v/>
          </cell>
        </row>
        <row r="196">
          <cell r="M196">
            <v>502063142</v>
          </cell>
          <cell r="R196" t="str">
            <v/>
          </cell>
        </row>
        <row r="197">
          <cell r="M197">
            <v>732063842</v>
          </cell>
          <cell r="R197" t="str">
            <v/>
          </cell>
        </row>
        <row r="198">
          <cell r="M198">
            <v>422056342</v>
          </cell>
          <cell r="R198" t="str">
            <v/>
          </cell>
        </row>
        <row r="199">
          <cell r="M199">
            <v>882059542</v>
          </cell>
          <cell r="R199" t="str">
            <v/>
          </cell>
        </row>
        <row r="200">
          <cell r="M200">
            <v>792059142</v>
          </cell>
          <cell r="R200" t="str">
            <v/>
          </cell>
        </row>
        <row r="201">
          <cell r="M201">
            <v>911847142</v>
          </cell>
          <cell r="R201" t="str">
            <v/>
          </cell>
        </row>
        <row r="202">
          <cell r="M202">
            <v>921764842</v>
          </cell>
          <cell r="R202" t="str">
            <v/>
          </cell>
        </row>
        <row r="203">
          <cell r="M203">
            <v>122102442</v>
          </cell>
          <cell r="R203" t="str">
            <v/>
          </cell>
        </row>
        <row r="204">
          <cell r="M204">
            <v>122106842</v>
          </cell>
          <cell r="R204" t="str">
            <v/>
          </cell>
        </row>
        <row r="205">
          <cell r="M205">
            <v>911906942</v>
          </cell>
          <cell r="R205" t="str">
            <v/>
          </cell>
        </row>
        <row r="206">
          <cell r="M206">
            <v>212103842</v>
          </cell>
          <cell r="R206" t="str">
            <v/>
          </cell>
        </row>
        <row r="207">
          <cell r="M207">
            <v>252100842</v>
          </cell>
          <cell r="R207" t="str">
            <v/>
          </cell>
        </row>
        <row r="208">
          <cell r="M208">
            <v>252101042</v>
          </cell>
          <cell r="R208" t="str">
            <v/>
          </cell>
        </row>
        <row r="209">
          <cell r="M209">
            <v>402103942</v>
          </cell>
          <cell r="R209" t="str">
            <v/>
          </cell>
        </row>
        <row r="210">
          <cell r="M210">
            <v>412105042</v>
          </cell>
          <cell r="R210" t="str">
            <v/>
          </cell>
        </row>
        <row r="211">
          <cell r="M211">
            <v>212101942</v>
          </cell>
          <cell r="R211" t="str">
            <v/>
          </cell>
        </row>
        <row r="212">
          <cell r="M212">
            <v>332106242</v>
          </cell>
          <cell r="R212" t="str">
            <v/>
          </cell>
        </row>
        <row r="213">
          <cell r="M213">
            <v>462106042</v>
          </cell>
          <cell r="R213" t="str">
            <v/>
          </cell>
        </row>
        <row r="214">
          <cell r="M214">
            <v>632108142</v>
          </cell>
          <cell r="R214" t="str">
            <v/>
          </cell>
        </row>
        <row r="215">
          <cell r="M215">
            <v>692103242</v>
          </cell>
          <cell r="R215" t="str">
            <v/>
          </cell>
        </row>
        <row r="216">
          <cell r="M216">
            <v>762100842</v>
          </cell>
          <cell r="R216" t="str">
            <v/>
          </cell>
        </row>
        <row r="217">
          <cell r="M217">
            <v>752106142</v>
          </cell>
          <cell r="R217" t="str">
            <v/>
          </cell>
        </row>
        <row r="218">
          <cell r="M218">
            <v>762106242</v>
          </cell>
          <cell r="R218" t="str">
            <v/>
          </cell>
        </row>
        <row r="219">
          <cell r="M219">
            <v>842105642</v>
          </cell>
          <cell r="R219" t="str">
            <v/>
          </cell>
        </row>
        <row r="220">
          <cell r="M220">
            <v>922058342</v>
          </cell>
          <cell r="R220" t="str">
            <v/>
          </cell>
        </row>
        <row r="221">
          <cell r="M221">
            <v>12160642</v>
          </cell>
          <cell r="R221" t="str">
            <v/>
          </cell>
        </row>
        <row r="222">
          <cell r="M222">
            <v>434572752</v>
          </cell>
          <cell r="R222" t="str">
            <v/>
          </cell>
        </row>
        <row r="223">
          <cell r="M223">
            <v>1000021545</v>
          </cell>
          <cell r="R223" t="str">
            <v/>
          </cell>
        </row>
        <row r="224">
          <cell r="M224">
            <v>434570352</v>
          </cell>
          <cell r="R224" t="str">
            <v/>
          </cell>
        </row>
        <row r="225">
          <cell r="M225">
            <v>524568052</v>
          </cell>
          <cell r="R225" t="str">
            <v/>
          </cell>
        </row>
        <row r="226">
          <cell r="M226">
            <v>592160942</v>
          </cell>
          <cell r="R226" t="str">
            <v/>
          </cell>
        </row>
        <row r="227">
          <cell r="M227">
            <v>94621452</v>
          </cell>
          <cell r="R227" t="str">
            <v/>
          </cell>
        </row>
        <row r="228">
          <cell r="M228">
            <v>94631552</v>
          </cell>
          <cell r="R228" t="str">
            <v/>
          </cell>
        </row>
        <row r="229">
          <cell r="M229">
            <v>84653552</v>
          </cell>
          <cell r="R229" t="str">
            <v/>
          </cell>
        </row>
        <row r="230">
          <cell r="M230">
            <v>144653452</v>
          </cell>
          <cell r="R230" t="str">
            <v/>
          </cell>
        </row>
        <row r="231">
          <cell r="M231">
            <v>999861499</v>
          </cell>
          <cell r="R231" t="str">
            <v/>
          </cell>
        </row>
        <row r="232">
          <cell r="M232">
            <v>999861921</v>
          </cell>
          <cell r="R232" t="str">
            <v/>
          </cell>
        </row>
        <row r="233">
          <cell r="M233">
            <v>999864396</v>
          </cell>
          <cell r="R233" t="str">
            <v/>
          </cell>
        </row>
        <row r="234">
          <cell r="M234">
            <v>999864333</v>
          </cell>
          <cell r="R234" t="str">
            <v/>
          </cell>
        </row>
        <row r="235">
          <cell r="M235">
            <v>999867314</v>
          </cell>
          <cell r="R235" t="str">
            <v/>
          </cell>
        </row>
        <row r="236">
          <cell r="M236">
            <v>999867360</v>
          </cell>
          <cell r="R236" t="str">
            <v/>
          </cell>
        </row>
        <row r="237">
          <cell r="M237">
            <v>999867857</v>
          </cell>
          <cell r="R237" t="str">
            <v/>
          </cell>
        </row>
        <row r="238">
          <cell r="M238">
            <v>999868286</v>
          </cell>
          <cell r="R238" t="str">
            <v/>
          </cell>
        </row>
        <row r="239">
          <cell r="M239">
            <v>999864165</v>
          </cell>
          <cell r="R239" t="str">
            <v/>
          </cell>
        </row>
        <row r="240">
          <cell r="M240">
            <v>999867993</v>
          </cell>
          <cell r="R240" t="str">
            <v/>
          </cell>
        </row>
        <row r="241">
          <cell r="M241">
            <v>999870487</v>
          </cell>
          <cell r="R241" t="str">
            <v/>
          </cell>
        </row>
        <row r="242">
          <cell r="M242">
            <v>999869512</v>
          </cell>
          <cell r="R242" t="str">
            <v/>
          </cell>
        </row>
        <row r="243">
          <cell r="M243">
            <v>999868680</v>
          </cell>
          <cell r="R243" t="str">
            <v/>
          </cell>
        </row>
        <row r="244">
          <cell r="M244">
            <v>999872277</v>
          </cell>
          <cell r="R244" t="str">
            <v/>
          </cell>
        </row>
        <row r="245">
          <cell r="M245">
            <v>999871868</v>
          </cell>
          <cell r="R245" t="str">
            <v/>
          </cell>
        </row>
        <row r="246">
          <cell r="M246">
            <v>999984152</v>
          </cell>
          <cell r="R246" t="str">
            <v/>
          </cell>
        </row>
        <row r="247">
          <cell r="M247">
            <v>999984151</v>
          </cell>
          <cell r="R247" t="str">
            <v/>
          </cell>
        </row>
        <row r="248">
          <cell r="M248">
            <v>999984418</v>
          </cell>
          <cell r="R248" t="str">
            <v/>
          </cell>
        </row>
        <row r="249">
          <cell r="M249">
            <v>1000027802</v>
          </cell>
          <cell r="R249" t="str">
            <v/>
          </cell>
        </row>
        <row r="250">
          <cell r="M250">
            <v>1000023553</v>
          </cell>
          <cell r="R250" t="str">
            <v/>
          </cell>
        </row>
        <row r="251">
          <cell r="M251">
            <v>1000023732</v>
          </cell>
          <cell r="R251" t="str">
            <v/>
          </cell>
        </row>
        <row r="252">
          <cell r="M252">
            <v>1000023664</v>
          </cell>
          <cell r="R252" t="str">
            <v/>
          </cell>
        </row>
        <row r="253">
          <cell r="M253">
            <v>1000024843</v>
          </cell>
          <cell r="R253" t="str">
            <v/>
          </cell>
        </row>
        <row r="254">
          <cell r="M254">
            <v>1000026515</v>
          </cell>
          <cell r="R254" t="str">
            <v/>
          </cell>
        </row>
        <row r="255">
          <cell r="M255">
            <v>1000027261</v>
          </cell>
          <cell r="R255" t="str">
            <v/>
          </cell>
        </row>
        <row r="256">
          <cell r="M256">
            <v>1000028607</v>
          </cell>
          <cell r="R256" t="str">
            <v/>
          </cell>
        </row>
        <row r="257">
          <cell r="M257">
            <v>1000027044</v>
          </cell>
          <cell r="R257" t="str">
            <v/>
          </cell>
        </row>
        <row r="258">
          <cell r="M258">
            <v>1000026337</v>
          </cell>
          <cell r="R258" t="str">
            <v/>
          </cell>
        </row>
        <row r="259">
          <cell r="M259">
            <v>1000027838</v>
          </cell>
          <cell r="R259" t="str">
            <v/>
          </cell>
        </row>
        <row r="260">
          <cell r="M260">
            <v>1000028509</v>
          </cell>
          <cell r="R260" t="str">
            <v/>
          </cell>
        </row>
        <row r="261">
          <cell r="M261">
            <v>751783742</v>
          </cell>
          <cell r="R261" t="str">
            <v/>
          </cell>
        </row>
        <row r="262">
          <cell r="M262">
            <v>911968642</v>
          </cell>
          <cell r="R262" t="str">
            <v/>
          </cell>
        </row>
        <row r="263">
          <cell r="M263">
            <v>999880949</v>
          </cell>
          <cell r="R263" t="str">
            <v/>
          </cell>
        </row>
        <row r="264">
          <cell r="M264">
            <v>376444012</v>
          </cell>
          <cell r="R264" t="str">
            <v/>
          </cell>
        </row>
        <row r="265">
          <cell r="M265">
            <v>821767242</v>
          </cell>
          <cell r="R265" t="str">
            <v/>
          </cell>
        </row>
        <row r="266">
          <cell r="M266">
            <v>999931649</v>
          </cell>
          <cell r="R266" t="str">
            <v/>
          </cell>
        </row>
        <row r="267">
          <cell r="M267">
            <v>999937265</v>
          </cell>
          <cell r="R267" t="str">
            <v/>
          </cell>
        </row>
        <row r="268">
          <cell r="M268">
            <v>999937006</v>
          </cell>
          <cell r="R268" t="str">
            <v/>
          </cell>
        </row>
        <row r="269">
          <cell r="M269">
            <v>224570052</v>
          </cell>
          <cell r="R269" t="str">
            <v/>
          </cell>
        </row>
        <row r="270">
          <cell r="M270">
            <v>999962379</v>
          </cell>
          <cell r="R270" t="str">
            <v/>
          </cell>
        </row>
        <row r="271">
          <cell r="M271">
            <v>69277032</v>
          </cell>
          <cell r="R271" t="str">
            <v/>
          </cell>
        </row>
        <row r="272">
          <cell r="M272">
            <v>999900925</v>
          </cell>
          <cell r="R272" t="str">
            <v/>
          </cell>
        </row>
        <row r="273">
          <cell r="M273">
            <v>999957023</v>
          </cell>
          <cell r="R273" t="str">
            <v/>
          </cell>
        </row>
        <row r="274">
          <cell r="M274">
            <v>999963318</v>
          </cell>
          <cell r="R274" t="str">
            <v/>
          </cell>
        </row>
        <row r="275">
          <cell r="M275">
            <v>999948115</v>
          </cell>
          <cell r="R275" t="str">
            <v/>
          </cell>
        </row>
        <row r="276">
          <cell r="M276">
            <v>999950492</v>
          </cell>
          <cell r="R276" t="str">
            <v/>
          </cell>
        </row>
        <row r="277">
          <cell r="M277">
            <v>999950512</v>
          </cell>
          <cell r="R277" t="str">
            <v/>
          </cell>
        </row>
        <row r="278">
          <cell r="M278">
            <v>999958807</v>
          </cell>
          <cell r="R278" t="str">
            <v/>
          </cell>
        </row>
        <row r="279">
          <cell r="M279">
            <v>262058342</v>
          </cell>
          <cell r="R279" t="str">
            <v/>
          </cell>
        </row>
        <row r="280">
          <cell r="M280">
            <v>976407512</v>
          </cell>
          <cell r="R280" t="str">
            <v/>
          </cell>
        </row>
        <row r="281">
          <cell r="M281">
            <v>222017342</v>
          </cell>
          <cell r="R281" t="str">
            <v/>
          </cell>
        </row>
        <row r="282">
          <cell r="M282">
            <v>956430512</v>
          </cell>
          <cell r="R282" t="str">
            <v/>
          </cell>
        </row>
        <row r="283">
          <cell r="M283">
            <v>956431812</v>
          </cell>
          <cell r="R283" t="str">
            <v/>
          </cell>
        </row>
        <row r="284">
          <cell r="M284">
            <v>999983133</v>
          </cell>
          <cell r="R284" t="str">
            <v/>
          </cell>
        </row>
        <row r="285">
          <cell r="M285">
            <v>254572652</v>
          </cell>
          <cell r="R285" t="str">
            <v/>
          </cell>
        </row>
        <row r="286">
          <cell r="M286">
            <v>439252832</v>
          </cell>
          <cell r="R286" t="str">
            <v/>
          </cell>
        </row>
        <row r="287">
          <cell r="M287">
            <v>376442812</v>
          </cell>
          <cell r="R287" t="str">
            <v/>
          </cell>
        </row>
        <row r="288">
          <cell r="M288">
            <v>646458312</v>
          </cell>
          <cell r="R288" t="str">
            <v/>
          </cell>
        </row>
        <row r="289">
          <cell r="M289">
            <v>586476312</v>
          </cell>
          <cell r="R289" t="str">
            <v/>
          </cell>
        </row>
        <row r="290">
          <cell r="M290">
            <v>366512812</v>
          </cell>
          <cell r="R290" t="str">
            <v/>
          </cell>
        </row>
        <row r="291">
          <cell r="M291">
            <v>166525112</v>
          </cell>
          <cell r="R291" t="str">
            <v/>
          </cell>
        </row>
        <row r="292">
          <cell r="M292">
            <v>236536812</v>
          </cell>
          <cell r="R292" t="str">
            <v/>
          </cell>
        </row>
        <row r="293">
          <cell r="M293">
            <v>536553812</v>
          </cell>
          <cell r="R293" t="str">
            <v/>
          </cell>
        </row>
        <row r="294">
          <cell r="M294">
            <v>999955193</v>
          </cell>
          <cell r="R294" t="str">
            <v/>
          </cell>
        </row>
        <row r="295">
          <cell r="M295">
            <v>429130332</v>
          </cell>
          <cell r="R295" t="str">
            <v/>
          </cell>
        </row>
        <row r="296">
          <cell r="M296">
            <v>339200332</v>
          </cell>
          <cell r="R296" t="str">
            <v/>
          </cell>
        </row>
        <row r="297">
          <cell r="M297">
            <v>429130532</v>
          </cell>
          <cell r="R297" t="str">
            <v/>
          </cell>
        </row>
        <row r="298">
          <cell r="M298">
            <v>639132532</v>
          </cell>
          <cell r="R298" t="str">
            <v/>
          </cell>
        </row>
        <row r="299">
          <cell r="M299">
            <v>579244232</v>
          </cell>
          <cell r="R299" t="str">
            <v>Do Not Score - Max Statement Year Too Old</v>
          </cell>
        </row>
        <row r="300">
          <cell r="M300">
            <v>999889895</v>
          </cell>
          <cell r="R300" t="str">
            <v/>
          </cell>
        </row>
        <row r="301">
          <cell r="M301">
            <v>899130632</v>
          </cell>
          <cell r="R301" t="str">
            <v/>
          </cell>
        </row>
        <row r="302">
          <cell r="M302">
            <v>79140032</v>
          </cell>
          <cell r="R302" t="str">
            <v/>
          </cell>
        </row>
        <row r="303">
          <cell r="M303">
            <v>129140132</v>
          </cell>
          <cell r="R303" t="str">
            <v/>
          </cell>
        </row>
        <row r="304">
          <cell r="M304">
            <v>299250532</v>
          </cell>
          <cell r="R304" t="str">
            <v/>
          </cell>
        </row>
        <row r="305">
          <cell r="M305">
            <v>21685442</v>
          </cell>
          <cell r="R305" t="str">
            <v/>
          </cell>
        </row>
        <row r="306">
          <cell r="M306">
            <v>831712842</v>
          </cell>
          <cell r="R306" t="str">
            <v/>
          </cell>
        </row>
        <row r="307">
          <cell r="M307">
            <v>561908042</v>
          </cell>
          <cell r="R307" t="str">
            <v/>
          </cell>
        </row>
        <row r="308">
          <cell r="M308">
            <v>751779142</v>
          </cell>
          <cell r="R308" t="str">
            <v/>
          </cell>
        </row>
        <row r="309">
          <cell r="M309">
            <v>545310321</v>
          </cell>
          <cell r="R309" t="str">
            <v/>
          </cell>
        </row>
        <row r="310">
          <cell r="M310">
            <v>352061942</v>
          </cell>
          <cell r="R310" t="str">
            <v/>
          </cell>
        </row>
        <row r="311">
          <cell r="M311">
            <v>202106242</v>
          </cell>
          <cell r="R311" t="str">
            <v/>
          </cell>
        </row>
        <row r="312">
          <cell r="M312">
            <v>652062342</v>
          </cell>
          <cell r="R312" t="str">
            <v/>
          </cell>
        </row>
        <row r="313">
          <cell r="M313">
            <v>892108142</v>
          </cell>
          <cell r="R313" t="str">
            <v/>
          </cell>
        </row>
        <row r="314">
          <cell r="M314">
            <v>294569452</v>
          </cell>
          <cell r="R314" t="str">
            <v/>
          </cell>
        </row>
        <row r="315">
          <cell r="M315">
            <v>164569452</v>
          </cell>
          <cell r="R315" t="str">
            <v/>
          </cell>
        </row>
        <row r="316">
          <cell r="M316">
            <v>999882049</v>
          </cell>
          <cell r="R316" t="str">
            <v/>
          </cell>
        </row>
        <row r="317">
          <cell r="M317">
            <v>999896527</v>
          </cell>
          <cell r="R317" t="str">
            <v/>
          </cell>
        </row>
        <row r="318">
          <cell r="M318">
            <v>999866885</v>
          </cell>
          <cell r="R318" t="str">
            <v/>
          </cell>
        </row>
        <row r="319">
          <cell r="M319">
            <v>999932905</v>
          </cell>
          <cell r="R319" t="str">
            <v/>
          </cell>
        </row>
        <row r="320">
          <cell r="M320">
            <v>999950490</v>
          </cell>
          <cell r="R320" t="str">
            <v/>
          </cell>
        </row>
        <row r="321">
          <cell r="M321">
            <v>999920738</v>
          </cell>
          <cell r="R321" t="str">
            <v/>
          </cell>
        </row>
        <row r="322">
          <cell r="M322">
            <v>999956551</v>
          </cell>
          <cell r="R322" t="str">
            <v/>
          </cell>
        </row>
        <row r="323">
          <cell r="M323">
            <v>999967890</v>
          </cell>
          <cell r="R323" t="str">
            <v/>
          </cell>
        </row>
        <row r="324">
          <cell r="M324">
            <v>999954710</v>
          </cell>
          <cell r="R324" t="str">
            <v/>
          </cell>
        </row>
        <row r="325">
          <cell r="M325">
            <v>1000003641</v>
          </cell>
          <cell r="R325" t="str">
            <v/>
          </cell>
        </row>
        <row r="326">
          <cell r="M326">
            <v>999970846</v>
          </cell>
          <cell r="R326" t="str">
            <v/>
          </cell>
        </row>
        <row r="327">
          <cell r="M327">
            <v>999909641</v>
          </cell>
          <cell r="R327" t="str">
            <v/>
          </cell>
        </row>
        <row r="328">
          <cell r="M328">
            <v>999952110</v>
          </cell>
          <cell r="R328" t="str">
            <v/>
          </cell>
        </row>
        <row r="329">
          <cell r="M329">
            <v>999982789</v>
          </cell>
          <cell r="R329" t="str">
            <v/>
          </cell>
        </row>
        <row r="330">
          <cell r="M330">
            <v>726346512</v>
          </cell>
          <cell r="R330" t="str">
            <v/>
          </cell>
        </row>
        <row r="331">
          <cell r="M331">
            <v>999898270</v>
          </cell>
          <cell r="R331" t="str">
            <v/>
          </cell>
        </row>
        <row r="332">
          <cell r="M332">
            <v>4649052</v>
          </cell>
          <cell r="R332" t="str">
            <v/>
          </cell>
        </row>
        <row r="333">
          <cell r="M333">
            <v>4662852</v>
          </cell>
          <cell r="R333" t="str">
            <v/>
          </cell>
        </row>
        <row r="334">
          <cell r="M334">
            <v>4665752</v>
          </cell>
          <cell r="R334" t="str">
            <v/>
          </cell>
        </row>
        <row r="335">
          <cell r="M335">
            <v>512102742</v>
          </cell>
          <cell r="R335" t="str">
            <v/>
          </cell>
        </row>
        <row r="336">
          <cell r="M336">
            <v>966408612</v>
          </cell>
          <cell r="R336" t="str">
            <v/>
          </cell>
        </row>
        <row r="337">
          <cell r="M337">
            <v>819199132</v>
          </cell>
          <cell r="R337" t="str">
            <v/>
          </cell>
        </row>
        <row r="338">
          <cell r="M338">
            <v>451876742</v>
          </cell>
          <cell r="R338" t="str">
            <v/>
          </cell>
        </row>
        <row r="339">
          <cell r="M339">
            <v>335339221</v>
          </cell>
          <cell r="R339" t="str">
            <v/>
          </cell>
        </row>
        <row r="340">
          <cell r="M340">
            <v>999941157</v>
          </cell>
          <cell r="R340" t="str">
            <v/>
          </cell>
        </row>
        <row r="341">
          <cell r="M341">
            <v>976410012</v>
          </cell>
          <cell r="R341" t="str">
            <v/>
          </cell>
        </row>
        <row r="342">
          <cell r="M342">
            <v>759173532</v>
          </cell>
          <cell r="R342" t="str">
            <v/>
          </cell>
        </row>
        <row r="343">
          <cell r="M343">
            <v>542107142</v>
          </cell>
          <cell r="R343" t="str">
            <v/>
          </cell>
        </row>
        <row r="344">
          <cell r="M344">
            <v>999906525</v>
          </cell>
          <cell r="R344" t="str">
            <v/>
          </cell>
        </row>
        <row r="345">
          <cell r="M345">
            <v>956427712</v>
          </cell>
          <cell r="R345" t="str">
            <v>Do Not Score - Max Statement Year Too Old</v>
          </cell>
        </row>
        <row r="346">
          <cell r="M346">
            <v>546448012</v>
          </cell>
          <cell r="R346" t="str">
            <v/>
          </cell>
        </row>
        <row r="347">
          <cell r="M347">
            <v>656449312</v>
          </cell>
          <cell r="R347" t="str">
            <v/>
          </cell>
        </row>
        <row r="348">
          <cell r="M348">
            <v>236490512</v>
          </cell>
          <cell r="R348" t="str">
            <v/>
          </cell>
        </row>
        <row r="349">
          <cell r="M349">
            <v>266543712</v>
          </cell>
          <cell r="R349" t="str">
            <v/>
          </cell>
        </row>
        <row r="350">
          <cell r="M350">
            <v>236503012</v>
          </cell>
          <cell r="R350" t="str">
            <v/>
          </cell>
        </row>
        <row r="351">
          <cell r="M351">
            <v>439290432</v>
          </cell>
          <cell r="R351" t="str">
            <v/>
          </cell>
        </row>
        <row r="352">
          <cell r="M352">
            <v>282058842</v>
          </cell>
          <cell r="R352" t="str">
            <v/>
          </cell>
        </row>
        <row r="353">
          <cell r="M353">
            <v>999861622</v>
          </cell>
          <cell r="R353" t="str">
            <v/>
          </cell>
        </row>
        <row r="354">
          <cell r="M354">
            <v>519250332</v>
          </cell>
          <cell r="R354" t="str">
            <v/>
          </cell>
        </row>
        <row r="355">
          <cell r="M355">
            <v>519252132</v>
          </cell>
          <cell r="R355" t="str">
            <v/>
          </cell>
        </row>
        <row r="356">
          <cell r="M356">
            <v>891874742</v>
          </cell>
          <cell r="R356" t="str">
            <v/>
          </cell>
        </row>
        <row r="357">
          <cell r="M357">
            <v>891874842</v>
          </cell>
          <cell r="R357" t="str">
            <v/>
          </cell>
        </row>
        <row r="358">
          <cell r="M358">
            <v>999871449</v>
          </cell>
          <cell r="R358" t="str">
            <v/>
          </cell>
        </row>
        <row r="359">
          <cell r="M359">
            <v>921821842</v>
          </cell>
          <cell r="R359" t="str">
            <v/>
          </cell>
        </row>
        <row r="360">
          <cell r="M360">
            <v>999894298</v>
          </cell>
          <cell r="R360" t="str">
            <v/>
          </cell>
        </row>
        <row r="361">
          <cell r="M361">
            <v>999925682</v>
          </cell>
          <cell r="R361" t="str">
            <v/>
          </cell>
        </row>
        <row r="362">
          <cell r="M362">
            <v>999952840</v>
          </cell>
          <cell r="R362" t="str">
            <v/>
          </cell>
        </row>
        <row r="363">
          <cell r="M363">
            <v>999962392</v>
          </cell>
          <cell r="R363" t="str">
            <v/>
          </cell>
        </row>
        <row r="364">
          <cell r="M364">
            <v>1000003208</v>
          </cell>
          <cell r="R364" t="str">
            <v/>
          </cell>
        </row>
        <row r="365">
          <cell r="M365">
            <v>999986998</v>
          </cell>
          <cell r="R365" t="str">
            <v/>
          </cell>
        </row>
        <row r="366">
          <cell r="M366">
            <v>999950564</v>
          </cell>
          <cell r="R366" t="str">
            <v/>
          </cell>
        </row>
        <row r="367">
          <cell r="M367">
            <v>1000018082</v>
          </cell>
          <cell r="R367" t="str">
            <v/>
          </cell>
        </row>
        <row r="368">
          <cell r="M368">
            <v>999880427</v>
          </cell>
          <cell r="R368" t="str">
            <v/>
          </cell>
        </row>
        <row r="369">
          <cell r="M369">
            <v>999909591</v>
          </cell>
          <cell r="R369" t="str">
            <v/>
          </cell>
        </row>
        <row r="370">
          <cell r="M370">
            <v>999945381</v>
          </cell>
          <cell r="R370" t="str">
            <v/>
          </cell>
        </row>
        <row r="371">
          <cell r="M371">
            <v>999946267</v>
          </cell>
          <cell r="R371" t="str">
            <v/>
          </cell>
        </row>
        <row r="372">
          <cell r="M372">
            <v>585019121</v>
          </cell>
          <cell r="R372" t="str">
            <v/>
          </cell>
        </row>
        <row r="373">
          <cell r="M373">
            <v>999993197</v>
          </cell>
          <cell r="R373" t="str">
            <v/>
          </cell>
        </row>
        <row r="374">
          <cell r="M374">
            <v>185062921</v>
          </cell>
          <cell r="R374" t="str">
            <v/>
          </cell>
        </row>
        <row r="375">
          <cell r="M375">
            <v>125061421</v>
          </cell>
          <cell r="R375" t="str">
            <v/>
          </cell>
        </row>
        <row r="376">
          <cell r="M376">
            <v>515059121</v>
          </cell>
          <cell r="R376" t="str">
            <v/>
          </cell>
        </row>
        <row r="377">
          <cell r="M377">
            <v>895185721</v>
          </cell>
          <cell r="R377" t="str">
            <v/>
          </cell>
        </row>
        <row r="378">
          <cell r="M378">
            <v>976412212</v>
          </cell>
          <cell r="R378" t="str">
            <v/>
          </cell>
        </row>
        <row r="379">
          <cell r="M379">
            <v>135349621</v>
          </cell>
          <cell r="R379" t="str">
            <v/>
          </cell>
        </row>
        <row r="380">
          <cell r="M380">
            <v>956434312</v>
          </cell>
          <cell r="R380" t="str">
            <v/>
          </cell>
        </row>
        <row r="381">
          <cell r="M381">
            <v>986408012</v>
          </cell>
          <cell r="R381" t="str">
            <v>Do Not Score - Max Statement Year Too Old</v>
          </cell>
        </row>
        <row r="382">
          <cell r="M382">
            <v>659286232</v>
          </cell>
          <cell r="R382" t="str">
            <v>Do Not Score - Max Statement Year Too Old</v>
          </cell>
        </row>
        <row r="383">
          <cell r="M383">
            <v>956423212</v>
          </cell>
          <cell r="R383" t="str">
            <v>Do Not Score - Max Statement Year Too Old</v>
          </cell>
        </row>
        <row r="384">
          <cell r="M384">
            <v>996394512</v>
          </cell>
          <cell r="R384" t="str">
            <v/>
          </cell>
        </row>
        <row r="385">
          <cell r="M385">
            <v>956427312</v>
          </cell>
          <cell r="R385" t="str">
            <v/>
          </cell>
        </row>
        <row r="386">
          <cell r="M386">
            <v>146395212</v>
          </cell>
          <cell r="R386" t="str">
            <v>Do Not Score - Max Statement Year Too Old</v>
          </cell>
        </row>
        <row r="387">
          <cell r="M387">
            <v>956426212</v>
          </cell>
          <cell r="R387" t="str">
            <v/>
          </cell>
        </row>
        <row r="388">
          <cell r="M388">
            <v>956430712</v>
          </cell>
          <cell r="R388" t="str">
            <v/>
          </cell>
        </row>
        <row r="389">
          <cell r="M389">
            <v>956431012</v>
          </cell>
          <cell r="R389" t="str">
            <v/>
          </cell>
        </row>
        <row r="390">
          <cell r="M390">
            <v>956432512</v>
          </cell>
          <cell r="R390" t="str">
            <v/>
          </cell>
        </row>
        <row r="391">
          <cell r="M391">
            <v>956432812</v>
          </cell>
          <cell r="R391" t="str">
            <v/>
          </cell>
        </row>
        <row r="392">
          <cell r="M392">
            <v>956432912</v>
          </cell>
          <cell r="R392" t="str">
            <v>Do Not Score - Max Statement Year Too Old</v>
          </cell>
        </row>
        <row r="393">
          <cell r="M393">
            <v>171784442</v>
          </cell>
          <cell r="R393" t="str">
            <v/>
          </cell>
        </row>
        <row r="394">
          <cell r="M394">
            <v>956432112</v>
          </cell>
          <cell r="R394" t="str">
            <v/>
          </cell>
        </row>
        <row r="395">
          <cell r="M395">
            <v>1764042</v>
          </cell>
          <cell r="R395" t="str">
            <v>Do Not Score - Max Statement Year Too Old</v>
          </cell>
        </row>
        <row r="396">
          <cell r="M396">
            <v>956434112</v>
          </cell>
          <cell r="R396" t="str">
            <v/>
          </cell>
        </row>
        <row r="397">
          <cell r="M397">
            <v>956434912</v>
          </cell>
          <cell r="R397" t="str">
            <v/>
          </cell>
        </row>
        <row r="398">
          <cell r="M398">
            <v>956435012</v>
          </cell>
          <cell r="R398" t="str">
            <v/>
          </cell>
        </row>
        <row r="399">
          <cell r="M399">
            <v>956435212</v>
          </cell>
          <cell r="R399" t="str">
            <v/>
          </cell>
        </row>
        <row r="400">
          <cell r="M400">
            <v>956435412</v>
          </cell>
          <cell r="R400" t="str">
            <v/>
          </cell>
        </row>
        <row r="401">
          <cell r="M401">
            <v>966395912</v>
          </cell>
          <cell r="R401" t="str">
            <v/>
          </cell>
        </row>
        <row r="402">
          <cell r="M402">
            <v>966396112</v>
          </cell>
          <cell r="R402" t="str">
            <v/>
          </cell>
        </row>
        <row r="403">
          <cell r="M403">
            <v>966396512</v>
          </cell>
          <cell r="R403" t="str">
            <v/>
          </cell>
        </row>
        <row r="404">
          <cell r="M404">
            <v>966396812</v>
          </cell>
          <cell r="R404" t="str">
            <v/>
          </cell>
        </row>
        <row r="405">
          <cell r="M405">
            <v>9266732</v>
          </cell>
          <cell r="R405" t="str">
            <v>Do Not Score - Max Statement Year Too Old</v>
          </cell>
        </row>
        <row r="406">
          <cell r="M406">
            <v>376441512</v>
          </cell>
          <cell r="R406" t="str">
            <v/>
          </cell>
        </row>
        <row r="407">
          <cell r="M407">
            <v>166451212</v>
          </cell>
          <cell r="R407" t="str">
            <v/>
          </cell>
        </row>
        <row r="408">
          <cell r="M408">
            <v>596485512</v>
          </cell>
          <cell r="R408" t="str">
            <v/>
          </cell>
        </row>
        <row r="409">
          <cell r="M409">
            <v>659133432</v>
          </cell>
          <cell r="R409" t="str">
            <v/>
          </cell>
        </row>
        <row r="410">
          <cell r="M410">
            <v>666495112</v>
          </cell>
          <cell r="R410" t="str">
            <v/>
          </cell>
        </row>
        <row r="411">
          <cell r="M411">
            <v>999862929</v>
          </cell>
          <cell r="R411" t="str">
            <v/>
          </cell>
        </row>
        <row r="412">
          <cell r="M412">
            <v>676499512</v>
          </cell>
          <cell r="R412" t="str">
            <v/>
          </cell>
        </row>
        <row r="413">
          <cell r="M413">
            <v>171840742</v>
          </cell>
          <cell r="R413" t="str">
            <v/>
          </cell>
        </row>
        <row r="414">
          <cell r="M414">
            <v>621870542</v>
          </cell>
          <cell r="R414" t="str">
            <v/>
          </cell>
        </row>
        <row r="415">
          <cell r="M415">
            <v>246508912</v>
          </cell>
          <cell r="R415" t="str">
            <v>Do Not Score - Max Statement Year Too Old</v>
          </cell>
        </row>
        <row r="416">
          <cell r="M416">
            <v>436513812</v>
          </cell>
          <cell r="R416" t="str">
            <v/>
          </cell>
        </row>
        <row r="417">
          <cell r="M417">
            <v>166517312</v>
          </cell>
          <cell r="R417" t="str">
            <v/>
          </cell>
        </row>
        <row r="418">
          <cell r="M418">
            <v>46532012</v>
          </cell>
          <cell r="R418" t="str">
            <v/>
          </cell>
        </row>
        <row r="419">
          <cell r="M419">
            <v>416530012</v>
          </cell>
          <cell r="R419" t="str">
            <v/>
          </cell>
        </row>
        <row r="420">
          <cell r="M420">
            <v>359238032</v>
          </cell>
          <cell r="R420" t="str">
            <v/>
          </cell>
        </row>
        <row r="421">
          <cell r="M421">
            <v>16542612</v>
          </cell>
          <cell r="R421" t="str">
            <v/>
          </cell>
        </row>
        <row r="422">
          <cell r="M422">
            <v>476545612</v>
          </cell>
          <cell r="R422" t="str">
            <v/>
          </cell>
        </row>
        <row r="423">
          <cell r="M423">
            <v>486553712</v>
          </cell>
          <cell r="R423" t="str">
            <v>Do Not Score - Max Statement Year Too Old</v>
          </cell>
        </row>
        <row r="424">
          <cell r="M424">
            <v>79153932</v>
          </cell>
          <cell r="R424" t="str">
            <v/>
          </cell>
        </row>
        <row r="425">
          <cell r="M425">
            <v>289157932</v>
          </cell>
          <cell r="R425" t="str">
            <v/>
          </cell>
        </row>
        <row r="426">
          <cell r="M426">
            <v>299160032</v>
          </cell>
          <cell r="R426" t="str">
            <v>Do Not Score - Max Statement Year Too Old</v>
          </cell>
        </row>
        <row r="427">
          <cell r="M427">
            <v>1000013548</v>
          </cell>
          <cell r="R427" t="str">
            <v/>
          </cell>
        </row>
        <row r="428">
          <cell r="M428">
            <v>856457512</v>
          </cell>
          <cell r="R428" t="str">
            <v>Do Not Score - Max Statement Year Too Old</v>
          </cell>
        </row>
        <row r="429">
          <cell r="M429">
            <v>369161332</v>
          </cell>
          <cell r="R429" t="str">
            <v/>
          </cell>
        </row>
        <row r="430">
          <cell r="M430">
            <v>869160632</v>
          </cell>
          <cell r="R430" t="str">
            <v/>
          </cell>
        </row>
        <row r="431">
          <cell r="M431">
            <v>219288232</v>
          </cell>
          <cell r="R431" t="str">
            <v>Do Not Score - Max Statement Year Too Old</v>
          </cell>
        </row>
        <row r="432">
          <cell r="M432">
            <v>9176032</v>
          </cell>
          <cell r="R432" t="str">
            <v/>
          </cell>
        </row>
        <row r="433">
          <cell r="M433">
            <v>139171932</v>
          </cell>
          <cell r="R433" t="str">
            <v/>
          </cell>
        </row>
        <row r="434">
          <cell r="M434">
            <v>669169932</v>
          </cell>
          <cell r="R434" t="str">
            <v/>
          </cell>
        </row>
        <row r="435">
          <cell r="M435">
            <v>729179832</v>
          </cell>
          <cell r="R435" t="str">
            <v/>
          </cell>
        </row>
        <row r="436">
          <cell r="M436">
            <v>609171832</v>
          </cell>
          <cell r="R436" t="str">
            <v/>
          </cell>
        </row>
        <row r="437">
          <cell r="M437">
            <v>59179832</v>
          </cell>
          <cell r="R437" t="str">
            <v/>
          </cell>
        </row>
        <row r="438">
          <cell r="M438">
            <v>749221032</v>
          </cell>
          <cell r="R438" t="str">
            <v/>
          </cell>
        </row>
        <row r="439">
          <cell r="M439">
            <v>999865747</v>
          </cell>
          <cell r="R439" t="str">
            <v/>
          </cell>
        </row>
        <row r="440">
          <cell r="M440">
            <v>309218332</v>
          </cell>
          <cell r="R440" t="str">
            <v/>
          </cell>
        </row>
        <row r="441">
          <cell r="M441">
            <v>509188232</v>
          </cell>
          <cell r="R441" t="str">
            <v/>
          </cell>
        </row>
        <row r="442">
          <cell r="M442">
            <v>629224632</v>
          </cell>
          <cell r="R442" t="str">
            <v/>
          </cell>
        </row>
        <row r="443">
          <cell r="M443">
            <v>589188232</v>
          </cell>
          <cell r="R443" t="str">
            <v/>
          </cell>
        </row>
        <row r="444">
          <cell r="M444">
            <v>431664642</v>
          </cell>
          <cell r="R444" t="str">
            <v>Do Not Score - Max Statement Year Too Old</v>
          </cell>
        </row>
        <row r="445">
          <cell r="M445">
            <v>289162332</v>
          </cell>
          <cell r="R445" t="str">
            <v>Do Not Score - Max Statement Year Too Old</v>
          </cell>
        </row>
        <row r="446">
          <cell r="M446">
            <v>549243332</v>
          </cell>
          <cell r="R446" t="str">
            <v/>
          </cell>
        </row>
        <row r="447">
          <cell r="M447">
            <v>694568452</v>
          </cell>
          <cell r="R447" t="str">
            <v/>
          </cell>
        </row>
        <row r="448">
          <cell r="M448">
            <v>179230832</v>
          </cell>
          <cell r="R448" t="str">
            <v/>
          </cell>
        </row>
        <row r="449">
          <cell r="M449">
            <v>359254932</v>
          </cell>
          <cell r="R449" t="str">
            <v/>
          </cell>
        </row>
        <row r="450">
          <cell r="M450">
            <v>269247332</v>
          </cell>
          <cell r="R450" t="str">
            <v>Do Not Score - Max Statement Year Too Old</v>
          </cell>
        </row>
        <row r="451">
          <cell r="M451">
            <v>1000006472</v>
          </cell>
          <cell r="R451" t="str">
            <v/>
          </cell>
        </row>
        <row r="452">
          <cell r="M452">
            <v>11744942</v>
          </cell>
          <cell r="R452" t="str">
            <v/>
          </cell>
        </row>
        <row r="453">
          <cell r="M453">
            <v>529252032</v>
          </cell>
          <cell r="R453" t="str">
            <v/>
          </cell>
        </row>
        <row r="454">
          <cell r="M454">
            <v>199258032</v>
          </cell>
          <cell r="R454" t="str">
            <v/>
          </cell>
        </row>
        <row r="455">
          <cell r="M455">
            <v>999910218</v>
          </cell>
          <cell r="R455" t="str">
            <v/>
          </cell>
        </row>
        <row r="456">
          <cell r="M456">
            <v>499257132</v>
          </cell>
          <cell r="R456" t="str">
            <v/>
          </cell>
        </row>
        <row r="457">
          <cell r="M457">
            <v>191764842</v>
          </cell>
          <cell r="R457" t="str">
            <v/>
          </cell>
        </row>
        <row r="458">
          <cell r="M458">
            <v>631900442</v>
          </cell>
          <cell r="R458" t="str">
            <v/>
          </cell>
        </row>
        <row r="459">
          <cell r="M459">
            <v>999887468</v>
          </cell>
          <cell r="R459" t="str">
            <v/>
          </cell>
        </row>
        <row r="460">
          <cell r="M460">
            <v>649225332</v>
          </cell>
          <cell r="R460" t="str">
            <v>Do Not Score - Max Statement Year Too Old</v>
          </cell>
        </row>
        <row r="461">
          <cell r="M461">
            <v>289251332</v>
          </cell>
          <cell r="R461" t="str">
            <v/>
          </cell>
        </row>
        <row r="462">
          <cell r="M462">
            <v>449269032</v>
          </cell>
          <cell r="R462" t="str">
            <v/>
          </cell>
        </row>
        <row r="463">
          <cell r="M463">
            <v>689272532</v>
          </cell>
          <cell r="R463" t="str">
            <v/>
          </cell>
        </row>
        <row r="464">
          <cell r="M464">
            <v>314570852</v>
          </cell>
          <cell r="R464" t="str">
            <v/>
          </cell>
        </row>
        <row r="465">
          <cell r="M465">
            <v>49283432</v>
          </cell>
          <cell r="R465" t="str">
            <v/>
          </cell>
        </row>
        <row r="466">
          <cell r="M466">
            <v>489289732</v>
          </cell>
          <cell r="R466" t="str">
            <v/>
          </cell>
        </row>
        <row r="467">
          <cell r="M467">
            <v>321668642</v>
          </cell>
          <cell r="R467" t="str">
            <v/>
          </cell>
        </row>
        <row r="468">
          <cell r="M468">
            <v>31688142</v>
          </cell>
          <cell r="R468" t="str">
            <v>Do Not Score - Max Statement Year Too Old</v>
          </cell>
        </row>
        <row r="469">
          <cell r="M469">
            <v>381667142</v>
          </cell>
          <cell r="R469" t="str">
            <v>Do Not Score - Max Statement Year Too Old</v>
          </cell>
        </row>
        <row r="470">
          <cell r="M470">
            <v>1000002764</v>
          </cell>
          <cell r="R470" t="str">
            <v/>
          </cell>
        </row>
        <row r="471">
          <cell r="M471">
            <v>481665442</v>
          </cell>
          <cell r="R471" t="str">
            <v>Do Not Score - Max Statement Year Too Old</v>
          </cell>
        </row>
        <row r="472">
          <cell r="M472">
            <v>301742842</v>
          </cell>
          <cell r="R472" t="str">
            <v/>
          </cell>
        </row>
        <row r="473">
          <cell r="M473">
            <v>481844942</v>
          </cell>
          <cell r="R473" t="str">
            <v>Do Not Score - Max Statement Year Too Old</v>
          </cell>
        </row>
        <row r="474">
          <cell r="M474">
            <v>221969942</v>
          </cell>
          <cell r="R474" t="str">
            <v>Do Not Score - Max Statement Year Too Old</v>
          </cell>
        </row>
        <row r="475">
          <cell r="M475">
            <v>611669242</v>
          </cell>
          <cell r="R475" t="str">
            <v>Do Not Score - Max Statement Year Too Old</v>
          </cell>
        </row>
        <row r="476">
          <cell r="M476">
            <v>999889845</v>
          </cell>
          <cell r="R476" t="str">
            <v/>
          </cell>
        </row>
        <row r="477">
          <cell r="M477">
            <v>999889278</v>
          </cell>
          <cell r="R477" t="str">
            <v/>
          </cell>
        </row>
        <row r="478">
          <cell r="M478">
            <v>301739842</v>
          </cell>
          <cell r="R478" t="str">
            <v/>
          </cell>
        </row>
        <row r="479">
          <cell r="M479">
            <v>391738042</v>
          </cell>
          <cell r="R479" t="str">
            <v>Do Not Score - Max Statement Year Too Old</v>
          </cell>
        </row>
        <row r="480">
          <cell r="M480">
            <v>1763042</v>
          </cell>
          <cell r="R480" t="str">
            <v>Do Not Score - Max Statement Year Too Old</v>
          </cell>
        </row>
        <row r="481">
          <cell r="M481">
            <v>201763042</v>
          </cell>
          <cell r="R481" t="str">
            <v/>
          </cell>
        </row>
        <row r="482">
          <cell r="M482">
            <v>371765542</v>
          </cell>
          <cell r="R482" t="str">
            <v/>
          </cell>
        </row>
        <row r="483">
          <cell r="M483">
            <v>211761842</v>
          </cell>
          <cell r="R483" t="str">
            <v/>
          </cell>
        </row>
        <row r="484">
          <cell r="M484">
            <v>441875942</v>
          </cell>
          <cell r="R484" t="str">
            <v/>
          </cell>
        </row>
        <row r="485">
          <cell r="M485">
            <v>691872242</v>
          </cell>
          <cell r="R485" t="str">
            <v/>
          </cell>
        </row>
        <row r="486">
          <cell r="M486">
            <v>371905042</v>
          </cell>
          <cell r="R486" t="str">
            <v/>
          </cell>
        </row>
        <row r="487">
          <cell r="M487">
            <v>271904942</v>
          </cell>
          <cell r="R487" t="str">
            <v/>
          </cell>
        </row>
        <row r="488">
          <cell r="M488">
            <v>851871842</v>
          </cell>
          <cell r="R488" t="str">
            <v/>
          </cell>
        </row>
        <row r="489">
          <cell r="M489">
            <v>401900942</v>
          </cell>
          <cell r="R489" t="str">
            <v>Do Not Score - Max Statement Year Too Old</v>
          </cell>
        </row>
        <row r="490">
          <cell r="M490">
            <v>131968542</v>
          </cell>
          <cell r="R490" t="str">
            <v/>
          </cell>
        </row>
        <row r="491">
          <cell r="M491">
            <v>671742542</v>
          </cell>
          <cell r="R491" t="str">
            <v>Do Not Score - Max Statement Year Too Old</v>
          </cell>
        </row>
        <row r="492">
          <cell r="M492">
            <v>361967542</v>
          </cell>
          <cell r="R492" t="str">
            <v/>
          </cell>
        </row>
        <row r="493">
          <cell r="M493">
            <v>361967842</v>
          </cell>
          <cell r="R493" t="str">
            <v/>
          </cell>
        </row>
        <row r="494">
          <cell r="M494">
            <v>381968942</v>
          </cell>
          <cell r="R494" t="str">
            <v/>
          </cell>
        </row>
        <row r="495">
          <cell r="M495">
            <v>82058642</v>
          </cell>
          <cell r="R495" t="str">
            <v/>
          </cell>
        </row>
        <row r="496">
          <cell r="M496">
            <v>122059042</v>
          </cell>
          <cell r="R496" t="str">
            <v/>
          </cell>
        </row>
        <row r="497">
          <cell r="M497">
            <v>422060542</v>
          </cell>
          <cell r="R497" t="str">
            <v/>
          </cell>
        </row>
        <row r="498">
          <cell r="M498">
            <v>201872442</v>
          </cell>
          <cell r="R498" t="str">
            <v/>
          </cell>
        </row>
        <row r="499">
          <cell r="M499">
            <v>702062842</v>
          </cell>
          <cell r="R499" t="str">
            <v/>
          </cell>
        </row>
        <row r="500">
          <cell r="M500">
            <v>911840942</v>
          </cell>
          <cell r="R500" t="str">
            <v/>
          </cell>
        </row>
        <row r="501">
          <cell r="M501">
            <v>191902042</v>
          </cell>
          <cell r="R501" t="str">
            <v/>
          </cell>
        </row>
        <row r="502">
          <cell r="M502">
            <v>822105842</v>
          </cell>
          <cell r="R502" t="str">
            <v/>
          </cell>
        </row>
        <row r="503">
          <cell r="M503">
            <v>921965642</v>
          </cell>
          <cell r="R503" t="str">
            <v/>
          </cell>
        </row>
        <row r="504">
          <cell r="M504">
            <v>931766942</v>
          </cell>
          <cell r="R504" t="str">
            <v/>
          </cell>
        </row>
        <row r="505">
          <cell r="M505">
            <v>204567752</v>
          </cell>
          <cell r="R505" t="str">
            <v/>
          </cell>
        </row>
        <row r="506">
          <cell r="M506">
            <v>931766342</v>
          </cell>
          <cell r="R506" t="str">
            <v/>
          </cell>
        </row>
        <row r="507">
          <cell r="M507">
            <v>344567652</v>
          </cell>
          <cell r="R507" t="str">
            <v/>
          </cell>
        </row>
        <row r="508">
          <cell r="M508">
            <v>244568552</v>
          </cell>
          <cell r="R508" t="str">
            <v/>
          </cell>
        </row>
        <row r="509">
          <cell r="M509">
            <v>284570052</v>
          </cell>
          <cell r="R509" t="str">
            <v/>
          </cell>
        </row>
        <row r="510">
          <cell r="M510">
            <v>104567452</v>
          </cell>
          <cell r="R510" t="str">
            <v/>
          </cell>
        </row>
        <row r="511">
          <cell r="M511">
            <v>999917924</v>
          </cell>
          <cell r="R511" t="str">
            <v/>
          </cell>
        </row>
        <row r="512">
          <cell r="M512">
            <v>144571652</v>
          </cell>
          <cell r="R512" t="str">
            <v/>
          </cell>
        </row>
        <row r="513">
          <cell r="M513">
            <v>144631052</v>
          </cell>
          <cell r="R513" t="str">
            <v/>
          </cell>
        </row>
        <row r="514">
          <cell r="M514">
            <v>154571552</v>
          </cell>
          <cell r="R514" t="str">
            <v/>
          </cell>
        </row>
        <row r="515">
          <cell r="M515">
            <v>999862945</v>
          </cell>
          <cell r="R515" t="str">
            <v/>
          </cell>
        </row>
        <row r="516">
          <cell r="M516">
            <v>999863957</v>
          </cell>
          <cell r="R516" t="str">
            <v/>
          </cell>
        </row>
        <row r="517">
          <cell r="M517">
            <v>999865772</v>
          </cell>
          <cell r="R517" t="str">
            <v/>
          </cell>
        </row>
        <row r="518">
          <cell r="M518">
            <v>999864940</v>
          </cell>
          <cell r="R518" t="str">
            <v/>
          </cell>
        </row>
        <row r="519">
          <cell r="M519">
            <v>999871945</v>
          </cell>
          <cell r="R519" t="str">
            <v/>
          </cell>
        </row>
        <row r="520">
          <cell r="M520">
            <v>999872369</v>
          </cell>
          <cell r="R520" t="str">
            <v/>
          </cell>
        </row>
        <row r="521">
          <cell r="M521">
            <v>999874003</v>
          </cell>
          <cell r="R521" t="str">
            <v/>
          </cell>
        </row>
        <row r="522">
          <cell r="M522">
            <v>999875849</v>
          </cell>
          <cell r="R522" t="str">
            <v/>
          </cell>
        </row>
        <row r="523">
          <cell r="M523">
            <v>999876023</v>
          </cell>
          <cell r="R523" t="str">
            <v/>
          </cell>
        </row>
        <row r="524">
          <cell r="M524">
            <v>999876276</v>
          </cell>
          <cell r="R524" t="str">
            <v/>
          </cell>
        </row>
        <row r="525">
          <cell r="M525">
            <v>999876540</v>
          </cell>
          <cell r="R525" t="str">
            <v/>
          </cell>
        </row>
        <row r="526">
          <cell r="M526">
            <v>184569152</v>
          </cell>
          <cell r="R526" t="str">
            <v/>
          </cell>
        </row>
        <row r="527">
          <cell r="M527">
            <v>999861846</v>
          </cell>
          <cell r="R527" t="str">
            <v/>
          </cell>
        </row>
        <row r="528">
          <cell r="M528">
            <v>999885739</v>
          </cell>
          <cell r="R528" t="str">
            <v/>
          </cell>
        </row>
        <row r="529">
          <cell r="M529">
            <v>999885737</v>
          </cell>
          <cell r="R529" t="str">
            <v/>
          </cell>
        </row>
        <row r="530">
          <cell r="M530">
            <v>999886935</v>
          </cell>
          <cell r="R530" t="str">
            <v/>
          </cell>
        </row>
        <row r="531">
          <cell r="M531">
            <v>999889825</v>
          </cell>
          <cell r="R531" t="str">
            <v/>
          </cell>
        </row>
        <row r="532">
          <cell r="M532">
            <v>999891499</v>
          </cell>
          <cell r="R532" t="str">
            <v/>
          </cell>
        </row>
        <row r="533">
          <cell r="M533">
            <v>999891252</v>
          </cell>
          <cell r="R533" t="str">
            <v/>
          </cell>
        </row>
        <row r="534">
          <cell r="M534">
            <v>134649052</v>
          </cell>
          <cell r="R534" t="str">
            <v/>
          </cell>
        </row>
        <row r="535">
          <cell r="M535">
            <v>194646852</v>
          </cell>
          <cell r="R535" t="str">
            <v/>
          </cell>
        </row>
        <row r="536">
          <cell r="M536">
            <v>999874156</v>
          </cell>
          <cell r="R536" t="str">
            <v/>
          </cell>
        </row>
        <row r="537">
          <cell r="M537">
            <v>999903612</v>
          </cell>
          <cell r="R537" t="str">
            <v/>
          </cell>
        </row>
        <row r="538">
          <cell r="M538">
            <v>999906442</v>
          </cell>
          <cell r="R538" t="str">
            <v/>
          </cell>
        </row>
        <row r="539">
          <cell r="M539">
            <v>999908669</v>
          </cell>
          <cell r="R539" t="str">
            <v/>
          </cell>
        </row>
        <row r="540">
          <cell r="M540">
            <v>999908670</v>
          </cell>
          <cell r="R540" t="str">
            <v/>
          </cell>
        </row>
        <row r="541">
          <cell r="M541">
            <v>999909341</v>
          </cell>
          <cell r="R541" t="str">
            <v/>
          </cell>
        </row>
        <row r="542">
          <cell r="M542">
            <v>999882502</v>
          </cell>
          <cell r="R542" t="str">
            <v/>
          </cell>
        </row>
        <row r="543">
          <cell r="M543">
            <v>999909400</v>
          </cell>
          <cell r="R543" t="str">
            <v/>
          </cell>
        </row>
        <row r="544">
          <cell r="M544">
            <v>999910286</v>
          </cell>
          <cell r="R544" t="str">
            <v/>
          </cell>
        </row>
        <row r="545">
          <cell r="M545">
            <v>999912654</v>
          </cell>
          <cell r="R545" t="str">
            <v/>
          </cell>
        </row>
        <row r="546">
          <cell r="M546">
            <v>999915073</v>
          </cell>
          <cell r="R546" t="str">
            <v/>
          </cell>
        </row>
        <row r="547">
          <cell r="M547">
            <v>999985586</v>
          </cell>
          <cell r="R547" t="str">
            <v/>
          </cell>
        </row>
        <row r="548">
          <cell r="M548">
            <v>999918579</v>
          </cell>
          <cell r="R548" t="str">
            <v/>
          </cell>
        </row>
        <row r="549">
          <cell r="M549">
            <v>999889573</v>
          </cell>
          <cell r="R549" t="str">
            <v/>
          </cell>
        </row>
        <row r="550">
          <cell r="M550">
            <v>999920067</v>
          </cell>
          <cell r="R550" t="str">
            <v/>
          </cell>
        </row>
        <row r="551">
          <cell r="M551">
            <v>999877030</v>
          </cell>
          <cell r="R551" t="str">
            <v/>
          </cell>
        </row>
        <row r="552">
          <cell r="M552">
            <v>999923740</v>
          </cell>
          <cell r="R552" t="str">
            <v/>
          </cell>
        </row>
        <row r="553">
          <cell r="M553">
            <v>999927412</v>
          </cell>
          <cell r="R553" t="str">
            <v/>
          </cell>
        </row>
        <row r="554">
          <cell r="M554">
            <v>999894757</v>
          </cell>
          <cell r="R554" t="str">
            <v/>
          </cell>
        </row>
        <row r="555">
          <cell r="M555">
            <v>999929188</v>
          </cell>
          <cell r="R555" t="str">
            <v/>
          </cell>
        </row>
        <row r="556">
          <cell r="M556">
            <v>999894912</v>
          </cell>
          <cell r="R556" t="str">
            <v/>
          </cell>
        </row>
        <row r="557">
          <cell r="M557">
            <v>999881560</v>
          </cell>
          <cell r="R557" t="str">
            <v/>
          </cell>
        </row>
        <row r="558">
          <cell r="M558">
            <v>999932904</v>
          </cell>
          <cell r="R558" t="str">
            <v/>
          </cell>
        </row>
        <row r="559">
          <cell r="M559">
            <v>999934667</v>
          </cell>
          <cell r="R559" t="str">
            <v/>
          </cell>
        </row>
        <row r="560">
          <cell r="M560">
            <v>999937062</v>
          </cell>
          <cell r="R560" t="str">
            <v/>
          </cell>
        </row>
        <row r="561">
          <cell r="M561">
            <v>999938829</v>
          </cell>
          <cell r="R561" t="str">
            <v/>
          </cell>
        </row>
        <row r="562">
          <cell r="M562">
            <v>999939049</v>
          </cell>
          <cell r="R562" t="str">
            <v/>
          </cell>
        </row>
        <row r="563">
          <cell r="M563">
            <v>999907383</v>
          </cell>
          <cell r="R563" t="str">
            <v/>
          </cell>
        </row>
        <row r="564">
          <cell r="M564">
            <v>999907577</v>
          </cell>
          <cell r="R564" t="str">
            <v/>
          </cell>
        </row>
        <row r="565">
          <cell r="M565">
            <v>999941289</v>
          </cell>
          <cell r="R565" t="str">
            <v/>
          </cell>
        </row>
        <row r="566">
          <cell r="M566">
            <v>999941397</v>
          </cell>
          <cell r="R566" t="str">
            <v/>
          </cell>
        </row>
        <row r="567">
          <cell r="M567">
            <v>999944787</v>
          </cell>
          <cell r="R567" t="str">
            <v/>
          </cell>
        </row>
        <row r="568">
          <cell r="M568">
            <v>999909759</v>
          </cell>
          <cell r="R568" t="str">
            <v/>
          </cell>
        </row>
        <row r="569">
          <cell r="M569">
            <v>999909857</v>
          </cell>
          <cell r="R569" t="str">
            <v/>
          </cell>
        </row>
        <row r="570">
          <cell r="M570">
            <v>999945708</v>
          </cell>
          <cell r="R570" t="str">
            <v/>
          </cell>
        </row>
        <row r="571">
          <cell r="M571">
            <v>999947376</v>
          </cell>
          <cell r="R571" t="str">
            <v/>
          </cell>
        </row>
        <row r="572">
          <cell r="M572">
            <v>999947553</v>
          </cell>
          <cell r="R572" t="str">
            <v/>
          </cell>
        </row>
        <row r="573">
          <cell r="M573">
            <v>999951258</v>
          </cell>
          <cell r="R573" t="str">
            <v/>
          </cell>
        </row>
        <row r="574">
          <cell r="M574">
            <v>999951251</v>
          </cell>
          <cell r="R574" t="str">
            <v/>
          </cell>
        </row>
        <row r="575">
          <cell r="M575">
            <v>999947589</v>
          </cell>
          <cell r="R575" t="str">
            <v/>
          </cell>
        </row>
        <row r="576">
          <cell r="M576">
            <v>999948733</v>
          </cell>
          <cell r="R576" t="str">
            <v/>
          </cell>
        </row>
        <row r="577">
          <cell r="M577">
            <v>999949529</v>
          </cell>
          <cell r="R577" t="str">
            <v/>
          </cell>
        </row>
        <row r="578">
          <cell r="M578">
            <v>999897971</v>
          </cell>
          <cell r="R578" t="str">
            <v/>
          </cell>
        </row>
        <row r="579">
          <cell r="M579">
            <v>999916939</v>
          </cell>
          <cell r="R579" t="str">
            <v/>
          </cell>
        </row>
        <row r="580">
          <cell r="M580">
            <v>999950620</v>
          </cell>
          <cell r="R580" t="str">
            <v/>
          </cell>
        </row>
        <row r="581">
          <cell r="M581">
            <v>999902279</v>
          </cell>
          <cell r="R581" t="str">
            <v/>
          </cell>
        </row>
        <row r="582">
          <cell r="M582">
            <v>999903537</v>
          </cell>
          <cell r="R582" t="str">
            <v/>
          </cell>
        </row>
        <row r="583">
          <cell r="M583">
            <v>999951230</v>
          </cell>
          <cell r="R583" t="str">
            <v/>
          </cell>
        </row>
        <row r="584">
          <cell r="M584">
            <v>999951833</v>
          </cell>
          <cell r="R584" t="str">
            <v/>
          </cell>
        </row>
        <row r="585">
          <cell r="M585">
            <v>999921372</v>
          </cell>
          <cell r="R585" t="str">
            <v/>
          </cell>
        </row>
        <row r="586">
          <cell r="M586">
            <v>999953370</v>
          </cell>
          <cell r="R586" t="str">
            <v/>
          </cell>
        </row>
        <row r="587">
          <cell r="M587">
            <v>999924892</v>
          </cell>
          <cell r="R587" t="str">
            <v/>
          </cell>
        </row>
        <row r="588">
          <cell r="M588">
            <v>999954436</v>
          </cell>
          <cell r="R588" t="str">
            <v/>
          </cell>
        </row>
        <row r="589">
          <cell r="M589">
            <v>999910234</v>
          </cell>
          <cell r="R589" t="str">
            <v/>
          </cell>
        </row>
        <row r="590">
          <cell r="M590">
            <v>999947800</v>
          </cell>
          <cell r="R590" t="str">
            <v/>
          </cell>
        </row>
        <row r="591">
          <cell r="M591">
            <v>999956718</v>
          </cell>
          <cell r="R591" t="str">
            <v/>
          </cell>
        </row>
        <row r="592">
          <cell r="M592">
            <v>999956785</v>
          </cell>
          <cell r="R592" t="str">
            <v/>
          </cell>
        </row>
        <row r="593">
          <cell r="M593">
            <v>999931436</v>
          </cell>
          <cell r="R593" t="str">
            <v/>
          </cell>
        </row>
        <row r="594">
          <cell r="M594">
            <v>999957062</v>
          </cell>
          <cell r="R594" t="str">
            <v/>
          </cell>
        </row>
        <row r="595">
          <cell r="M595">
            <v>999935635</v>
          </cell>
          <cell r="R595" t="str">
            <v/>
          </cell>
        </row>
        <row r="596">
          <cell r="M596">
            <v>999912242</v>
          </cell>
          <cell r="R596" t="str">
            <v/>
          </cell>
        </row>
        <row r="597">
          <cell r="M597">
            <v>999959388</v>
          </cell>
          <cell r="R597" t="str">
            <v/>
          </cell>
        </row>
        <row r="598">
          <cell r="M598">
            <v>999959544</v>
          </cell>
          <cell r="R598" t="str">
            <v/>
          </cell>
        </row>
        <row r="599">
          <cell r="M599">
            <v>999894208</v>
          </cell>
          <cell r="R599" t="str">
            <v/>
          </cell>
        </row>
        <row r="600">
          <cell r="M600">
            <v>999960283</v>
          </cell>
          <cell r="R600" t="str">
            <v/>
          </cell>
        </row>
        <row r="601">
          <cell r="M601">
            <v>999939626</v>
          </cell>
          <cell r="R601" t="str">
            <v/>
          </cell>
        </row>
        <row r="602">
          <cell r="M602">
            <v>999962429</v>
          </cell>
          <cell r="R602" t="str">
            <v/>
          </cell>
        </row>
        <row r="603">
          <cell r="M603">
            <v>999967282</v>
          </cell>
          <cell r="R603" t="str">
            <v/>
          </cell>
        </row>
        <row r="604">
          <cell r="M604">
            <v>999962574</v>
          </cell>
          <cell r="R604" t="str">
            <v/>
          </cell>
        </row>
        <row r="605">
          <cell r="M605">
            <v>999962823</v>
          </cell>
          <cell r="R605" t="str">
            <v/>
          </cell>
        </row>
        <row r="606">
          <cell r="M606">
            <v>999920084</v>
          </cell>
          <cell r="R606" t="str">
            <v/>
          </cell>
        </row>
        <row r="607">
          <cell r="M607">
            <v>999966214</v>
          </cell>
          <cell r="R607" t="str">
            <v/>
          </cell>
        </row>
        <row r="608">
          <cell r="M608">
            <v>1000019870</v>
          </cell>
          <cell r="R608" t="str">
            <v/>
          </cell>
        </row>
        <row r="609">
          <cell r="M609">
            <v>999966988</v>
          </cell>
          <cell r="R609" t="str">
            <v/>
          </cell>
        </row>
        <row r="610">
          <cell r="M610">
            <v>999944092</v>
          </cell>
          <cell r="R610" t="str">
            <v/>
          </cell>
        </row>
        <row r="611">
          <cell r="M611">
            <v>999970724</v>
          </cell>
          <cell r="R611" t="str">
            <v/>
          </cell>
        </row>
        <row r="612">
          <cell r="M612">
            <v>999945360</v>
          </cell>
          <cell r="R612" t="str">
            <v/>
          </cell>
        </row>
        <row r="613">
          <cell r="M613">
            <v>999972179</v>
          </cell>
          <cell r="R613" t="str">
            <v/>
          </cell>
        </row>
        <row r="614">
          <cell r="M614">
            <v>999973624</v>
          </cell>
          <cell r="R614" t="str">
            <v/>
          </cell>
        </row>
        <row r="615">
          <cell r="M615">
            <v>999973708</v>
          </cell>
          <cell r="R615" t="str">
            <v/>
          </cell>
        </row>
        <row r="616">
          <cell r="M616">
            <v>999973911</v>
          </cell>
          <cell r="R616" t="str">
            <v/>
          </cell>
        </row>
        <row r="617">
          <cell r="M617">
            <v>999975239</v>
          </cell>
          <cell r="R617" t="str">
            <v/>
          </cell>
        </row>
        <row r="618">
          <cell r="M618">
            <v>999975787</v>
          </cell>
          <cell r="R618" t="str">
            <v/>
          </cell>
        </row>
        <row r="619">
          <cell r="M619">
            <v>999977918</v>
          </cell>
          <cell r="R619" t="str">
            <v/>
          </cell>
        </row>
        <row r="620">
          <cell r="M620">
            <v>999948455</v>
          </cell>
          <cell r="R620" t="str">
            <v/>
          </cell>
        </row>
        <row r="621">
          <cell r="M621">
            <v>999978230</v>
          </cell>
          <cell r="R621" t="str">
            <v/>
          </cell>
        </row>
        <row r="622">
          <cell r="M622">
            <v>999978905</v>
          </cell>
          <cell r="R622" t="str">
            <v/>
          </cell>
        </row>
        <row r="623">
          <cell r="M623">
            <v>999980167</v>
          </cell>
          <cell r="R623" t="str">
            <v/>
          </cell>
        </row>
        <row r="624">
          <cell r="M624">
            <v>999906422</v>
          </cell>
          <cell r="R624" t="str">
            <v/>
          </cell>
        </row>
        <row r="625">
          <cell r="M625">
            <v>999981633</v>
          </cell>
          <cell r="R625" t="str">
            <v/>
          </cell>
        </row>
        <row r="626">
          <cell r="M626">
            <v>999981707</v>
          </cell>
          <cell r="R626" t="str">
            <v/>
          </cell>
        </row>
        <row r="627">
          <cell r="M627">
            <v>999982227</v>
          </cell>
          <cell r="R627" t="str">
            <v/>
          </cell>
        </row>
        <row r="628">
          <cell r="M628">
            <v>999983396</v>
          </cell>
          <cell r="R628" t="str">
            <v/>
          </cell>
        </row>
        <row r="629">
          <cell r="M629">
            <v>999985021</v>
          </cell>
          <cell r="R629" t="str">
            <v/>
          </cell>
        </row>
        <row r="630">
          <cell r="M630">
            <v>999985139</v>
          </cell>
          <cell r="R630" t="str">
            <v/>
          </cell>
        </row>
        <row r="631">
          <cell r="M631">
            <v>999985167</v>
          </cell>
          <cell r="R631" t="str">
            <v/>
          </cell>
        </row>
        <row r="632">
          <cell r="M632">
            <v>999985956</v>
          </cell>
          <cell r="R632" t="str">
            <v/>
          </cell>
        </row>
        <row r="633">
          <cell r="M633">
            <v>999954020</v>
          </cell>
          <cell r="R633" t="str">
            <v/>
          </cell>
        </row>
        <row r="634">
          <cell r="M634">
            <v>999987057</v>
          </cell>
          <cell r="R634" t="str">
            <v/>
          </cell>
        </row>
        <row r="635">
          <cell r="M635">
            <v>999987167</v>
          </cell>
          <cell r="R635" t="str">
            <v/>
          </cell>
        </row>
        <row r="636">
          <cell r="M636">
            <v>999954480</v>
          </cell>
          <cell r="R636" t="str">
            <v/>
          </cell>
        </row>
        <row r="637">
          <cell r="M637">
            <v>999987353</v>
          </cell>
          <cell r="R637" t="str">
            <v/>
          </cell>
        </row>
        <row r="638">
          <cell r="M638">
            <v>999954723</v>
          </cell>
          <cell r="R638" t="str">
            <v/>
          </cell>
        </row>
        <row r="639">
          <cell r="M639">
            <v>999987415</v>
          </cell>
          <cell r="R639" t="str">
            <v/>
          </cell>
        </row>
        <row r="640">
          <cell r="M640">
            <v>999955266</v>
          </cell>
          <cell r="R640" t="str">
            <v/>
          </cell>
        </row>
        <row r="641">
          <cell r="M641">
            <v>999946495</v>
          </cell>
          <cell r="R641" t="str">
            <v/>
          </cell>
        </row>
        <row r="642">
          <cell r="M642">
            <v>999988652</v>
          </cell>
          <cell r="R642" t="str">
            <v/>
          </cell>
        </row>
        <row r="643">
          <cell r="M643">
            <v>999953582</v>
          </cell>
          <cell r="R643" t="str">
            <v/>
          </cell>
        </row>
        <row r="644">
          <cell r="M644">
            <v>999988923</v>
          </cell>
          <cell r="R644" t="str">
            <v/>
          </cell>
        </row>
        <row r="645">
          <cell r="M645">
            <v>999948130</v>
          </cell>
          <cell r="R645" t="str">
            <v/>
          </cell>
        </row>
        <row r="646">
          <cell r="M646">
            <v>999989998</v>
          </cell>
          <cell r="R646" t="str">
            <v/>
          </cell>
        </row>
        <row r="647">
          <cell r="M647">
            <v>999991311</v>
          </cell>
          <cell r="R647" t="str">
            <v/>
          </cell>
        </row>
        <row r="648">
          <cell r="M648">
            <v>999992084</v>
          </cell>
          <cell r="R648" t="str">
            <v/>
          </cell>
        </row>
        <row r="649">
          <cell r="M649">
            <v>999992083</v>
          </cell>
          <cell r="R649" t="str">
            <v/>
          </cell>
        </row>
        <row r="650">
          <cell r="M650">
            <v>999959098</v>
          </cell>
          <cell r="R650" t="str">
            <v/>
          </cell>
        </row>
        <row r="651">
          <cell r="M651">
            <v>999959126</v>
          </cell>
          <cell r="R651" t="str">
            <v/>
          </cell>
        </row>
        <row r="652">
          <cell r="M652">
            <v>999992661</v>
          </cell>
          <cell r="R652" t="str">
            <v/>
          </cell>
        </row>
        <row r="653">
          <cell r="M653">
            <v>999993628</v>
          </cell>
          <cell r="R653" t="str">
            <v/>
          </cell>
        </row>
        <row r="654">
          <cell r="M654">
            <v>999993853</v>
          </cell>
          <cell r="R654" t="str">
            <v/>
          </cell>
        </row>
        <row r="655">
          <cell r="M655">
            <v>999960982</v>
          </cell>
          <cell r="R655" t="str">
            <v/>
          </cell>
        </row>
        <row r="656">
          <cell r="M656">
            <v>999995143</v>
          </cell>
          <cell r="R656" t="str">
            <v/>
          </cell>
        </row>
        <row r="657">
          <cell r="M657">
            <v>999996601</v>
          </cell>
          <cell r="R657" t="str">
            <v/>
          </cell>
        </row>
        <row r="658">
          <cell r="M658">
            <v>999998262</v>
          </cell>
          <cell r="R658" t="str">
            <v/>
          </cell>
        </row>
        <row r="659">
          <cell r="M659">
            <v>999962502</v>
          </cell>
          <cell r="R659" t="str">
            <v/>
          </cell>
        </row>
        <row r="660">
          <cell r="M660">
            <v>999999165</v>
          </cell>
          <cell r="R660" t="str">
            <v/>
          </cell>
        </row>
        <row r="661">
          <cell r="M661">
            <v>1000000812</v>
          </cell>
          <cell r="R661" t="str">
            <v/>
          </cell>
        </row>
        <row r="662">
          <cell r="M662">
            <v>1000002661</v>
          </cell>
          <cell r="R662" t="str">
            <v/>
          </cell>
        </row>
        <row r="663">
          <cell r="M663">
            <v>1000001799</v>
          </cell>
          <cell r="R663" t="str">
            <v/>
          </cell>
        </row>
        <row r="664">
          <cell r="M664">
            <v>1000003561</v>
          </cell>
          <cell r="R664" t="str">
            <v/>
          </cell>
        </row>
        <row r="665">
          <cell r="M665">
            <v>1000007806</v>
          </cell>
          <cell r="R665" t="str">
            <v/>
          </cell>
        </row>
        <row r="666">
          <cell r="M666">
            <v>999916727</v>
          </cell>
          <cell r="R666" t="str">
            <v/>
          </cell>
        </row>
        <row r="667">
          <cell r="M667">
            <v>1000007764</v>
          </cell>
          <cell r="R667" t="str">
            <v/>
          </cell>
        </row>
        <row r="668">
          <cell r="M668">
            <v>1000009064</v>
          </cell>
          <cell r="R668" t="str">
            <v/>
          </cell>
        </row>
        <row r="669">
          <cell r="M669">
            <v>1000009066</v>
          </cell>
          <cell r="R669" t="str">
            <v/>
          </cell>
        </row>
        <row r="670">
          <cell r="M670">
            <v>1000010431</v>
          </cell>
          <cell r="R670" t="str">
            <v/>
          </cell>
        </row>
        <row r="671">
          <cell r="M671">
            <v>1000015999</v>
          </cell>
          <cell r="R671" t="str">
            <v/>
          </cell>
        </row>
        <row r="672">
          <cell r="M672">
            <v>999967769</v>
          </cell>
          <cell r="R672" t="str">
            <v/>
          </cell>
        </row>
        <row r="673">
          <cell r="M673">
            <v>999960183</v>
          </cell>
          <cell r="R673" t="str">
            <v/>
          </cell>
        </row>
        <row r="674">
          <cell r="M674">
            <v>1000016094</v>
          </cell>
          <cell r="R674" t="str">
            <v/>
          </cell>
        </row>
        <row r="675">
          <cell r="M675">
            <v>1000016319</v>
          </cell>
          <cell r="R675" t="str">
            <v/>
          </cell>
        </row>
        <row r="676">
          <cell r="M676">
            <v>999967874</v>
          </cell>
          <cell r="R676" t="str">
            <v/>
          </cell>
        </row>
        <row r="677">
          <cell r="M677">
            <v>1000017292</v>
          </cell>
          <cell r="R677" t="str">
            <v/>
          </cell>
        </row>
        <row r="678">
          <cell r="M678">
            <v>1000021943</v>
          </cell>
          <cell r="R678" t="str">
            <v/>
          </cell>
        </row>
        <row r="679">
          <cell r="M679">
            <v>1000022373</v>
          </cell>
          <cell r="R679" t="str">
            <v/>
          </cell>
        </row>
        <row r="680">
          <cell r="M680">
            <v>999969893</v>
          </cell>
          <cell r="R680" t="str">
            <v/>
          </cell>
        </row>
        <row r="681">
          <cell r="M681">
            <v>999961627</v>
          </cell>
          <cell r="R681" t="str">
            <v/>
          </cell>
        </row>
        <row r="682">
          <cell r="M682">
            <v>1000022401</v>
          </cell>
          <cell r="R682" t="str">
            <v/>
          </cell>
        </row>
        <row r="683">
          <cell r="M683">
            <v>1000023151</v>
          </cell>
          <cell r="R683" t="str">
            <v/>
          </cell>
        </row>
        <row r="684">
          <cell r="M684">
            <v>1000023276</v>
          </cell>
          <cell r="R684" t="str">
            <v/>
          </cell>
        </row>
        <row r="685">
          <cell r="M685">
            <v>999974843</v>
          </cell>
          <cell r="R685" t="str">
            <v/>
          </cell>
        </row>
        <row r="686">
          <cell r="M686">
            <v>999975298</v>
          </cell>
          <cell r="R686" t="str">
            <v/>
          </cell>
        </row>
        <row r="687">
          <cell r="M687">
            <v>999976288</v>
          </cell>
          <cell r="R687" t="str">
            <v/>
          </cell>
        </row>
        <row r="688">
          <cell r="M688">
            <v>999977144</v>
          </cell>
          <cell r="R688" t="str">
            <v/>
          </cell>
        </row>
        <row r="689">
          <cell r="M689">
            <v>999977752</v>
          </cell>
          <cell r="R689" t="str">
            <v/>
          </cell>
        </row>
        <row r="690">
          <cell r="M690">
            <v>999978290</v>
          </cell>
          <cell r="R690" t="str">
            <v/>
          </cell>
        </row>
        <row r="691">
          <cell r="M691">
            <v>999979625</v>
          </cell>
          <cell r="R691" t="str">
            <v/>
          </cell>
        </row>
        <row r="692">
          <cell r="M692">
            <v>999983264</v>
          </cell>
          <cell r="R692" t="str">
            <v/>
          </cell>
        </row>
        <row r="693">
          <cell r="M693">
            <v>999980229</v>
          </cell>
          <cell r="R693" t="str">
            <v/>
          </cell>
        </row>
        <row r="694">
          <cell r="M694">
            <v>999984851</v>
          </cell>
          <cell r="R694" t="str">
            <v/>
          </cell>
        </row>
        <row r="695">
          <cell r="M695">
            <v>999985430</v>
          </cell>
          <cell r="R695" t="str">
            <v/>
          </cell>
        </row>
        <row r="696">
          <cell r="M696">
            <v>999987635</v>
          </cell>
          <cell r="R696" t="str">
            <v/>
          </cell>
        </row>
        <row r="697">
          <cell r="M697">
            <v>999988759</v>
          </cell>
          <cell r="R697" t="str">
            <v/>
          </cell>
        </row>
        <row r="698">
          <cell r="M698">
            <v>999985761</v>
          </cell>
          <cell r="R698" t="str">
            <v/>
          </cell>
        </row>
        <row r="699">
          <cell r="M699">
            <v>999989136</v>
          </cell>
          <cell r="R699" t="str">
            <v/>
          </cell>
        </row>
        <row r="700">
          <cell r="M700">
            <v>999988892</v>
          </cell>
          <cell r="R700" t="str">
            <v/>
          </cell>
        </row>
        <row r="701">
          <cell r="M701">
            <v>999991994</v>
          </cell>
          <cell r="R701" t="str">
            <v/>
          </cell>
        </row>
        <row r="702">
          <cell r="M702">
            <v>999991995</v>
          </cell>
          <cell r="R702" t="str">
            <v/>
          </cell>
        </row>
        <row r="703">
          <cell r="M703">
            <v>999992054</v>
          </cell>
          <cell r="R703" t="str">
            <v/>
          </cell>
        </row>
        <row r="704">
          <cell r="M704">
            <v>999992553</v>
          </cell>
          <cell r="R704" t="str">
            <v/>
          </cell>
        </row>
        <row r="705">
          <cell r="M705">
            <v>999993580</v>
          </cell>
          <cell r="R705" t="str">
            <v/>
          </cell>
        </row>
        <row r="706">
          <cell r="M706">
            <v>999993761</v>
          </cell>
          <cell r="R706" t="str">
            <v/>
          </cell>
        </row>
        <row r="707">
          <cell r="M707">
            <v>999994402</v>
          </cell>
          <cell r="R707" t="str">
            <v/>
          </cell>
        </row>
        <row r="708">
          <cell r="M708">
            <v>999994667</v>
          </cell>
          <cell r="R708" t="str">
            <v/>
          </cell>
        </row>
        <row r="709">
          <cell r="M709">
            <v>999992162</v>
          </cell>
          <cell r="R709" t="str">
            <v/>
          </cell>
        </row>
        <row r="710">
          <cell r="M710">
            <v>999995790</v>
          </cell>
          <cell r="R710" t="str">
            <v/>
          </cell>
        </row>
        <row r="711">
          <cell r="M711">
            <v>999997150</v>
          </cell>
          <cell r="R711" t="str">
            <v/>
          </cell>
        </row>
        <row r="712">
          <cell r="M712">
            <v>999997769</v>
          </cell>
          <cell r="R712" t="str">
            <v/>
          </cell>
        </row>
        <row r="713">
          <cell r="M713">
            <v>999998431</v>
          </cell>
          <cell r="R713" t="str">
            <v/>
          </cell>
        </row>
        <row r="714">
          <cell r="M714">
            <v>999999089</v>
          </cell>
          <cell r="R714" t="str">
            <v/>
          </cell>
        </row>
        <row r="715">
          <cell r="M715">
            <v>1000000562</v>
          </cell>
          <cell r="R715" t="str">
            <v/>
          </cell>
        </row>
        <row r="716">
          <cell r="M716">
            <v>999999244</v>
          </cell>
          <cell r="R716" t="str">
            <v/>
          </cell>
        </row>
        <row r="717">
          <cell r="M717">
            <v>999999329</v>
          </cell>
          <cell r="R717" t="str">
            <v/>
          </cell>
        </row>
        <row r="718">
          <cell r="M718">
            <v>999999815</v>
          </cell>
          <cell r="R718" t="str">
            <v/>
          </cell>
        </row>
        <row r="719">
          <cell r="M719">
            <v>1000000028</v>
          </cell>
          <cell r="R719" t="str">
            <v/>
          </cell>
        </row>
        <row r="720">
          <cell r="M720">
            <v>999996815</v>
          </cell>
          <cell r="R720" t="str">
            <v/>
          </cell>
        </row>
        <row r="721">
          <cell r="M721">
            <v>1000004234</v>
          </cell>
          <cell r="R721" t="str">
            <v/>
          </cell>
        </row>
        <row r="722">
          <cell r="M722">
            <v>1000005773</v>
          </cell>
          <cell r="R722" t="str">
            <v/>
          </cell>
        </row>
        <row r="723">
          <cell r="M723">
            <v>1000007681</v>
          </cell>
          <cell r="R723" t="str">
            <v/>
          </cell>
        </row>
        <row r="724">
          <cell r="M724">
            <v>1000007728</v>
          </cell>
          <cell r="R724" t="str">
            <v/>
          </cell>
        </row>
        <row r="725">
          <cell r="M725">
            <v>999999342</v>
          </cell>
          <cell r="R725" t="str">
            <v/>
          </cell>
        </row>
        <row r="726">
          <cell r="M726">
            <v>1000015430</v>
          </cell>
          <cell r="R726" t="str">
            <v/>
          </cell>
        </row>
        <row r="727">
          <cell r="M727">
            <v>1000016831</v>
          </cell>
          <cell r="R727" t="str">
            <v/>
          </cell>
        </row>
        <row r="728">
          <cell r="M728">
            <v>1000001627</v>
          </cell>
          <cell r="R728" t="str">
            <v/>
          </cell>
        </row>
        <row r="729">
          <cell r="M729">
            <v>1000019302</v>
          </cell>
          <cell r="R729" t="str">
            <v/>
          </cell>
        </row>
        <row r="730">
          <cell r="M730">
            <v>1000002068</v>
          </cell>
          <cell r="R730" t="str">
            <v/>
          </cell>
        </row>
        <row r="731">
          <cell r="M731">
            <v>1000020344</v>
          </cell>
          <cell r="R731" t="str">
            <v/>
          </cell>
        </row>
        <row r="732">
          <cell r="M732">
            <v>1000023028</v>
          </cell>
          <cell r="R732" t="str">
            <v/>
          </cell>
        </row>
        <row r="733">
          <cell r="M733">
            <v>1000010888</v>
          </cell>
          <cell r="R733" t="str">
            <v/>
          </cell>
        </row>
        <row r="734">
          <cell r="M734">
            <v>1000011652</v>
          </cell>
          <cell r="R734" t="str">
            <v/>
          </cell>
        </row>
        <row r="735">
          <cell r="M735">
            <v>1000014336</v>
          </cell>
          <cell r="R735" t="str">
            <v/>
          </cell>
        </row>
        <row r="736">
          <cell r="M736">
            <v>1000015956</v>
          </cell>
          <cell r="R736" t="str">
            <v/>
          </cell>
        </row>
        <row r="737">
          <cell r="M737">
            <v>1000023160</v>
          </cell>
          <cell r="R737" t="str">
            <v/>
          </cell>
        </row>
        <row r="738">
          <cell r="M738">
            <v>999976607</v>
          </cell>
          <cell r="R738" t="str">
            <v/>
          </cell>
        </row>
        <row r="739">
          <cell r="M739">
            <v>1000012683</v>
          </cell>
          <cell r="R739" t="str">
            <v/>
          </cell>
        </row>
        <row r="740">
          <cell r="M740">
            <v>1000016398</v>
          </cell>
          <cell r="R740" t="str">
            <v/>
          </cell>
        </row>
        <row r="741">
          <cell r="M741">
            <v>1000019216</v>
          </cell>
          <cell r="R741" t="str">
            <v/>
          </cell>
        </row>
        <row r="742">
          <cell r="M742">
            <v>1000020463</v>
          </cell>
          <cell r="R742" t="str">
            <v/>
          </cell>
        </row>
        <row r="743">
          <cell r="M743">
            <v>946407612</v>
          </cell>
          <cell r="R743" t="str">
            <v>Do Not Score - Max Statement Year Too Old</v>
          </cell>
        </row>
        <row r="744">
          <cell r="M744">
            <v>705452021</v>
          </cell>
          <cell r="R744" t="str">
            <v>Do Not Score - Max Statement Year Too Old</v>
          </cell>
        </row>
        <row r="745">
          <cell r="M745">
            <v>869839432</v>
          </cell>
          <cell r="R745" t="str">
            <v>Do Not Score - Max Statement Year Too Old</v>
          </cell>
        </row>
        <row r="746">
          <cell r="M746">
            <v>549276532</v>
          </cell>
          <cell r="R746" t="str">
            <v>Do Not Score - Max Statement Year Too Old</v>
          </cell>
        </row>
        <row r="747">
          <cell r="M747">
            <v>349200932</v>
          </cell>
          <cell r="R747" t="str">
            <v>Do Not Score - Max Statement Year Too Old</v>
          </cell>
        </row>
        <row r="748">
          <cell r="M748">
            <v>799279632</v>
          </cell>
          <cell r="R748" t="str">
            <v>Do Not Score - Max Statement Year Too Old</v>
          </cell>
        </row>
        <row r="749">
          <cell r="M749">
            <v>359196532</v>
          </cell>
          <cell r="R749" t="str">
            <v>Do Not Score - Max Statement Year Too Old</v>
          </cell>
        </row>
        <row r="750">
          <cell r="M750">
            <v>49204432</v>
          </cell>
          <cell r="R750" t="str">
            <v/>
          </cell>
        </row>
        <row r="751">
          <cell r="M751">
            <v>709203732</v>
          </cell>
          <cell r="R751" t="str">
            <v>Do Not Score - Max Statement Year Too Old</v>
          </cell>
        </row>
        <row r="752">
          <cell r="M752">
            <v>849198432</v>
          </cell>
          <cell r="R752" t="str">
            <v>Do Not Score - Max Statement Year Too Old</v>
          </cell>
        </row>
        <row r="753">
          <cell r="M753">
            <v>611675842</v>
          </cell>
          <cell r="R753" t="str">
            <v>Do Not Score - Max Statement Year Too Old</v>
          </cell>
        </row>
        <row r="754">
          <cell r="M754">
            <v>509223332</v>
          </cell>
          <cell r="R754" t="str">
            <v>Do Not Score - Max Statement Year Too Old</v>
          </cell>
        </row>
        <row r="755">
          <cell r="M755">
            <v>11679542</v>
          </cell>
          <cell r="R755" t="str">
            <v/>
          </cell>
        </row>
        <row r="756">
          <cell r="M756">
            <v>801840942</v>
          </cell>
          <cell r="R756" t="str">
            <v/>
          </cell>
        </row>
        <row r="757">
          <cell r="M757">
            <v>91842642</v>
          </cell>
          <cell r="R757" t="str">
            <v>Do Not Score - Max Statement Year Too Old</v>
          </cell>
        </row>
        <row r="758">
          <cell r="M758">
            <v>251843842</v>
          </cell>
          <cell r="R758" t="str">
            <v>Do Not Score - Max Statement Year Too Old</v>
          </cell>
        </row>
        <row r="759">
          <cell r="M759">
            <v>872062242</v>
          </cell>
          <cell r="R759" t="str">
            <v/>
          </cell>
        </row>
        <row r="760">
          <cell r="M760">
            <v>261904242</v>
          </cell>
          <cell r="R760" t="str">
            <v/>
          </cell>
        </row>
        <row r="761">
          <cell r="M761">
            <v>172101142</v>
          </cell>
          <cell r="R761" t="str">
            <v/>
          </cell>
        </row>
        <row r="762">
          <cell r="M762">
            <v>242104442</v>
          </cell>
          <cell r="R762" t="str">
            <v/>
          </cell>
        </row>
        <row r="763">
          <cell r="M763">
            <v>591902642</v>
          </cell>
          <cell r="R763" t="str">
            <v/>
          </cell>
        </row>
        <row r="764">
          <cell r="M764">
            <v>631906242</v>
          </cell>
          <cell r="R764" t="str">
            <v/>
          </cell>
        </row>
        <row r="765">
          <cell r="M765">
            <v>839234332</v>
          </cell>
          <cell r="R765" t="str">
            <v>Do Not Score - Max Statement Year Too Old</v>
          </cell>
        </row>
        <row r="766">
          <cell r="M766">
            <v>129249332</v>
          </cell>
          <cell r="R766" t="str">
            <v>Do Not Score - Max Statement Year Too Old</v>
          </cell>
        </row>
        <row r="767">
          <cell r="M767">
            <v>549263432</v>
          </cell>
          <cell r="R767" t="str">
            <v>Do Not Score - Max Statement Year Too Old</v>
          </cell>
        </row>
        <row r="768">
          <cell r="M768">
            <v>789294532</v>
          </cell>
          <cell r="R768" t="str">
            <v>Do Not Score - Max Statement Year Too Old</v>
          </cell>
        </row>
        <row r="769">
          <cell r="M769">
            <v>21666442</v>
          </cell>
          <cell r="R769" t="str">
            <v/>
          </cell>
        </row>
        <row r="770">
          <cell r="M770">
            <v>411675242</v>
          </cell>
          <cell r="R770" t="str">
            <v>Do Not Score - Max Statement Year Too Old</v>
          </cell>
        </row>
        <row r="771">
          <cell r="M771">
            <v>471671542</v>
          </cell>
          <cell r="R771" t="str">
            <v/>
          </cell>
        </row>
        <row r="772">
          <cell r="M772">
            <v>135341321</v>
          </cell>
          <cell r="R772" t="str">
            <v>Do Not Score - Max Statement Year Too Old</v>
          </cell>
        </row>
        <row r="773">
          <cell r="M773">
            <v>201907142</v>
          </cell>
          <cell r="R773" t="str">
            <v/>
          </cell>
        </row>
        <row r="774">
          <cell r="M774">
            <v>201907242</v>
          </cell>
          <cell r="R774" t="str">
            <v/>
          </cell>
        </row>
        <row r="775">
          <cell r="M775">
            <v>936415112</v>
          </cell>
          <cell r="R775" t="str">
            <v/>
          </cell>
        </row>
        <row r="776">
          <cell r="M776">
            <v>11681742</v>
          </cell>
          <cell r="R776" t="str">
            <v/>
          </cell>
        </row>
        <row r="777">
          <cell r="M777">
            <v>301684942</v>
          </cell>
          <cell r="R777" t="str">
            <v>Do Not Score - Max Statement Year Too Old</v>
          </cell>
        </row>
        <row r="778">
          <cell r="M778">
            <v>311678942</v>
          </cell>
          <cell r="R778" t="str">
            <v>Do Not Score - Max Statement Year Too Old</v>
          </cell>
        </row>
        <row r="779">
          <cell r="M779">
            <v>459208732</v>
          </cell>
          <cell r="R779" t="str">
            <v>Do Not Score - Max Statement Year Too Old</v>
          </cell>
        </row>
        <row r="780">
          <cell r="M780">
            <v>481685642</v>
          </cell>
          <cell r="R780" t="str">
            <v>Do Not Score - Max Statement Year Too Old</v>
          </cell>
        </row>
        <row r="781">
          <cell r="M781">
            <v>362103042</v>
          </cell>
          <cell r="R781" t="str">
            <v/>
          </cell>
        </row>
        <row r="782">
          <cell r="M782">
            <v>652104442</v>
          </cell>
          <cell r="R782" t="str">
            <v/>
          </cell>
        </row>
        <row r="783">
          <cell r="M783">
            <v>691872542</v>
          </cell>
          <cell r="R783" t="str">
            <v/>
          </cell>
        </row>
        <row r="784">
          <cell r="M784">
            <v>791900542</v>
          </cell>
          <cell r="R784" t="str">
            <v/>
          </cell>
        </row>
        <row r="785">
          <cell r="M785">
            <v>852104542</v>
          </cell>
          <cell r="R785" t="str">
            <v/>
          </cell>
        </row>
        <row r="786">
          <cell r="M786">
            <v>986385812</v>
          </cell>
          <cell r="R786" t="str">
            <v>Do Not Score - Max Statement Year Too Old</v>
          </cell>
        </row>
        <row r="787">
          <cell r="M787">
            <v>11681542</v>
          </cell>
          <cell r="R787" t="str">
            <v/>
          </cell>
        </row>
        <row r="788">
          <cell r="M788">
            <v>261685142</v>
          </cell>
          <cell r="R788" t="str">
            <v>Do Not Score - Max Statement Year Too Old</v>
          </cell>
        </row>
        <row r="789">
          <cell r="M789">
            <v>671683042</v>
          </cell>
          <cell r="R789" t="str">
            <v/>
          </cell>
        </row>
        <row r="790">
          <cell r="M790">
            <v>211741842</v>
          </cell>
          <cell r="R790" t="str">
            <v>Do Not Score - Max Statement Year Too Old</v>
          </cell>
        </row>
        <row r="791">
          <cell r="M791">
            <v>111764642</v>
          </cell>
          <cell r="R791" t="str">
            <v>Do Not Score - Max Statement Year Too Old</v>
          </cell>
        </row>
        <row r="792">
          <cell r="M792">
            <v>281762442</v>
          </cell>
          <cell r="R792" t="str">
            <v>Do Not Score - Max Statement Year Too Old</v>
          </cell>
        </row>
        <row r="793">
          <cell r="M793">
            <v>71816442</v>
          </cell>
          <cell r="R793" t="str">
            <v>Do Not Score - Max Statement Year Too Old</v>
          </cell>
        </row>
        <row r="794">
          <cell r="M794">
            <v>71816542</v>
          </cell>
          <cell r="R794" t="str">
            <v>Do Not Score - Max Statement Year Too Old</v>
          </cell>
        </row>
        <row r="795">
          <cell r="M795">
            <v>91816842</v>
          </cell>
          <cell r="R795" t="str">
            <v/>
          </cell>
        </row>
        <row r="796">
          <cell r="M796">
            <v>671783842</v>
          </cell>
          <cell r="R796" t="str">
            <v/>
          </cell>
        </row>
        <row r="797">
          <cell r="M797">
            <v>845255851</v>
          </cell>
          <cell r="R797" t="str">
            <v>Do Not Score - Max Statement Year Too Old</v>
          </cell>
        </row>
        <row r="798">
          <cell r="M798">
            <v>946409512</v>
          </cell>
          <cell r="R798" t="str">
            <v/>
          </cell>
        </row>
        <row r="799">
          <cell r="M799">
            <v>977623522</v>
          </cell>
          <cell r="R799" t="str">
            <v>Do Not Score - Max Statement Year Too Old</v>
          </cell>
        </row>
        <row r="800">
          <cell r="M800">
            <v>225490721</v>
          </cell>
          <cell r="R800" t="str">
            <v/>
          </cell>
        </row>
        <row r="801">
          <cell r="M801">
            <v>316390912</v>
          </cell>
          <cell r="R801" t="str">
            <v>Do Not Score - Max Statement Year Too Old</v>
          </cell>
        </row>
        <row r="802">
          <cell r="M802">
            <v>829211832</v>
          </cell>
          <cell r="R802" t="str">
            <v>Do Not Score - Max Statement Year Too Old</v>
          </cell>
        </row>
        <row r="803">
          <cell r="M803">
            <v>469218932</v>
          </cell>
          <cell r="R803" t="str">
            <v>Do Not Score - Max Statement Year Too Old</v>
          </cell>
        </row>
        <row r="804">
          <cell r="M804">
            <v>59251032</v>
          </cell>
          <cell r="R804" t="str">
            <v>Do Not Score - Max Statement Year Too Old</v>
          </cell>
        </row>
        <row r="805">
          <cell r="M805">
            <v>161764842</v>
          </cell>
          <cell r="R805" t="str">
            <v>Do Not Score - Max Statement Year Too Old</v>
          </cell>
        </row>
        <row r="806">
          <cell r="M806">
            <v>381964942</v>
          </cell>
          <cell r="R806" t="str">
            <v/>
          </cell>
        </row>
        <row r="807">
          <cell r="M807">
            <v>671906842</v>
          </cell>
          <cell r="R807" t="str">
            <v/>
          </cell>
        </row>
        <row r="808">
          <cell r="M808">
            <v>381969542</v>
          </cell>
          <cell r="R808" t="str">
            <v/>
          </cell>
        </row>
        <row r="809">
          <cell r="M809">
            <v>999864574</v>
          </cell>
          <cell r="R809" t="str">
            <v/>
          </cell>
        </row>
        <row r="810">
          <cell r="M810">
            <v>12013042</v>
          </cell>
          <cell r="R810" t="str">
            <v/>
          </cell>
        </row>
        <row r="811">
          <cell r="M811">
            <v>999984322</v>
          </cell>
          <cell r="R811" t="str">
            <v/>
          </cell>
        </row>
        <row r="812">
          <cell r="M812">
            <v>946409312</v>
          </cell>
          <cell r="R812" t="str">
            <v/>
          </cell>
        </row>
        <row r="813">
          <cell r="M813">
            <v>495370412</v>
          </cell>
          <cell r="R813" t="str">
            <v>Do Not Score - Max Statement Year Too Old</v>
          </cell>
        </row>
        <row r="814">
          <cell r="M814">
            <v>521907742</v>
          </cell>
          <cell r="R814" t="str">
            <v/>
          </cell>
        </row>
        <row r="815">
          <cell r="M815">
            <v>571905242</v>
          </cell>
          <cell r="R815" t="str">
            <v>Do Not Score - Max Statement Year Too Old</v>
          </cell>
        </row>
        <row r="816">
          <cell r="M816">
            <v>251963042</v>
          </cell>
          <cell r="R816" t="str">
            <v/>
          </cell>
        </row>
        <row r="817">
          <cell r="M817">
            <v>335362721</v>
          </cell>
          <cell r="R817" t="str">
            <v>Do Not Score - Max Statement Year Too Old</v>
          </cell>
        </row>
        <row r="818">
          <cell r="M818">
            <v>505369921</v>
          </cell>
          <cell r="R818" t="str">
            <v/>
          </cell>
        </row>
        <row r="819">
          <cell r="M819">
            <v>491963542</v>
          </cell>
          <cell r="R819" t="str">
            <v/>
          </cell>
        </row>
        <row r="820">
          <cell r="M820">
            <v>412064042</v>
          </cell>
          <cell r="R820" t="str">
            <v/>
          </cell>
        </row>
        <row r="821">
          <cell r="M821">
            <v>871874342</v>
          </cell>
          <cell r="R821" t="str">
            <v/>
          </cell>
        </row>
        <row r="822">
          <cell r="M822">
            <v>923772211</v>
          </cell>
          <cell r="R822" t="str">
            <v/>
          </cell>
        </row>
        <row r="823">
          <cell r="M823">
            <v>946420812</v>
          </cell>
          <cell r="R823" t="str">
            <v/>
          </cell>
        </row>
        <row r="824">
          <cell r="M824">
            <v>985180351</v>
          </cell>
          <cell r="R824" t="str">
            <v>Do Not Score - Max Statement Year Too Old</v>
          </cell>
        </row>
        <row r="825">
          <cell r="M825">
            <v>22018542</v>
          </cell>
          <cell r="R825" t="str">
            <v/>
          </cell>
        </row>
        <row r="826">
          <cell r="M826">
            <v>522015142</v>
          </cell>
          <cell r="R826" t="str">
            <v/>
          </cell>
        </row>
        <row r="827">
          <cell r="M827">
            <v>572015742</v>
          </cell>
          <cell r="R827" t="str">
            <v/>
          </cell>
        </row>
        <row r="828">
          <cell r="M828">
            <v>262059842</v>
          </cell>
          <cell r="R828" t="str">
            <v/>
          </cell>
        </row>
        <row r="829">
          <cell r="M829">
            <v>112106042</v>
          </cell>
          <cell r="R829" t="str">
            <v/>
          </cell>
        </row>
        <row r="830">
          <cell r="M830">
            <v>251065791</v>
          </cell>
          <cell r="R830" t="str">
            <v/>
          </cell>
        </row>
        <row r="831">
          <cell r="M831">
            <v>41066091</v>
          </cell>
          <cell r="R831" t="str">
            <v/>
          </cell>
        </row>
        <row r="832">
          <cell r="M832">
            <v>389142032</v>
          </cell>
          <cell r="R832" t="str">
            <v/>
          </cell>
        </row>
        <row r="833">
          <cell r="M833">
            <v>329251432</v>
          </cell>
          <cell r="R833" t="str">
            <v>Do Not Score - Max Statement Year Too Old</v>
          </cell>
        </row>
        <row r="834">
          <cell r="M834">
            <v>539273832</v>
          </cell>
          <cell r="R834" t="str">
            <v>Do Not Score - Max Statement Year Too Old</v>
          </cell>
        </row>
        <row r="835">
          <cell r="M835">
            <v>741765442</v>
          </cell>
          <cell r="R835" t="str">
            <v/>
          </cell>
        </row>
        <row r="836">
          <cell r="M836">
            <v>11844642</v>
          </cell>
          <cell r="R836" t="str">
            <v/>
          </cell>
        </row>
        <row r="837">
          <cell r="M837">
            <v>49286232</v>
          </cell>
          <cell r="R837" t="str">
            <v/>
          </cell>
        </row>
        <row r="838">
          <cell r="M838">
            <v>249283432</v>
          </cell>
          <cell r="R838" t="str">
            <v>Do Not Score - Max Statement Year Too Old</v>
          </cell>
        </row>
        <row r="839">
          <cell r="M839">
            <v>269282832</v>
          </cell>
          <cell r="R839" t="str">
            <v>Do Not Score - Max Statement Year Too Old</v>
          </cell>
        </row>
        <row r="840">
          <cell r="M840">
            <v>471847442</v>
          </cell>
          <cell r="R840" t="str">
            <v/>
          </cell>
        </row>
        <row r="841">
          <cell r="M841">
            <v>852061242</v>
          </cell>
          <cell r="R841" t="str">
            <v/>
          </cell>
        </row>
        <row r="842">
          <cell r="M842">
            <v>385532621</v>
          </cell>
          <cell r="R842" t="str">
            <v/>
          </cell>
        </row>
        <row r="843">
          <cell r="M843">
            <v>999861655</v>
          </cell>
          <cell r="R843" t="str">
            <v/>
          </cell>
        </row>
        <row r="844">
          <cell r="M844">
            <v>936415212</v>
          </cell>
          <cell r="R844" t="str">
            <v>Do Not Score - Max Statement Year Too Old</v>
          </cell>
        </row>
        <row r="845">
          <cell r="M845">
            <v>295327121</v>
          </cell>
          <cell r="R845" t="str">
            <v>Do Not Score - Max Statement Year Too Old</v>
          </cell>
        </row>
        <row r="846">
          <cell r="M846">
            <v>715577221</v>
          </cell>
          <cell r="R846" t="str">
            <v>Do Not Score - Max Statement Year Too Old</v>
          </cell>
        </row>
        <row r="847">
          <cell r="M847">
            <v>216495312</v>
          </cell>
          <cell r="R847" t="str">
            <v/>
          </cell>
        </row>
        <row r="848">
          <cell r="M848">
            <v>806447512</v>
          </cell>
          <cell r="R848" t="str">
            <v>Do Not Score - Max Statement Year Too Old</v>
          </cell>
        </row>
        <row r="849">
          <cell r="M849">
            <v>321668542</v>
          </cell>
          <cell r="R849" t="str">
            <v/>
          </cell>
        </row>
        <row r="850">
          <cell r="M850">
            <v>351666642</v>
          </cell>
          <cell r="R850" t="str">
            <v>Do Not Score - Max Statement Year Too Old</v>
          </cell>
        </row>
        <row r="851">
          <cell r="M851">
            <v>919269932</v>
          </cell>
          <cell r="R851" t="str">
            <v>Do Not Score - Max Statement Year Too Old</v>
          </cell>
        </row>
        <row r="852">
          <cell r="M852">
            <v>11680842</v>
          </cell>
          <cell r="R852" t="str">
            <v/>
          </cell>
        </row>
        <row r="853">
          <cell r="M853">
            <v>11683342</v>
          </cell>
          <cell r="R853" t="str">
            <v/>
          </cell>
        </row>
        <row r="854">
          <cell r="M854">
            <v>999983093</v>
          </cell>
          <cell r="R854" t="str">
            <v/>
          </cell>
        </row>
        <row r="855">
          <cell r="M855">
            <v>976416012</v>
          </cell>
          <cell r="R855" t="str">
            <v>Do Not Score - Max Statement Year Too Old</v>
          </cell>
        </row>
        <row r="856">
          <cell r="M856">
            <v>351065991</v>
          </cell>
          <cell r="R856" t="str">
            <v/>
          </cell>
        </row>
        <row r="857">
          <cell r="M857">
            <v>945674121</v>
          </cell>
          <cell r="R857" t="str">
            <v/>
          </cell>
        </row>
        <row r="858">
          <cell r="M858">
            <v>239192932</v>
          </cell>
          <cell r="R858" t="str">
            <v>Do Not Score - Max Statement Year Too Old</v>
          </cell>
        </row>
        <row r="859">
          <cell r="M859">
            <v>499205932</v>
          </cell>
          <cell r="R859" t="str">
            <v>Do Not Score - Max Statement Year Too Old</v>
          </cell>
        </row>
        <row r="860">
          <cell r="M860">
            <v>901687742</v>
          </cell>
          <cell r="R860" t="str">
            <v/>
          </cell>
        </row>
        <row r="861">
          <cell r="M861">
            <v>999863474</v>
          </cell>
          <cell r="R861" t="str">
            <v/>
          </cell>
        </row>
        <row r="862">
          <cell r="M862">
            <v>999871275</v>
          </cell>
          <cell r="R862" t="str">
            <v/>
          </cell>
        </row>
        <row r="863">
          <cell r="M863">
            <v>675666321</v>
          </cell>
          <cell r="R863" t="str">
            <v>Do Not Score - Max Statement Year Too Old</v>
          </cell>
        </row>
        <row r="864">
          <cell r="M864">
            <v>996389412</v>
          </cell>
          <cell r="R864" t="str">
            <v>Do Not Score - Max Statement Year Too Old</v>
          </cell>
        </row>
        <row r="865">
          <cell r="M865">
            <v>406355112</v>
          </cell>
          <cell r="R865" t="str">
            <v/>
          </cell>
        </row>
        <row r="866">
          <cell r="M866">
            <v>375033621</v>
          </cell>
          <cell r="R866" t="str">
            <v>Do Not Score - Max Statement Year Too Old</v>
          </cell>
        </row>
        <row r="867">
          <cell r="M867">
            <v>86338912</v>
          </cell>
          <cell r="R867" t="str">
            <v>Do Not Score - Max Statement Year Too Old</v>
          </cell>
        </row>
        <row r="868">
          <cell r="M868">
            <v>546517912</v>
          </cell>
          <cell r="R868" t="str">
            <v>Do Not Score - Max Statement Year Too Old</v>
          </cell>
        </row>
        <row r="869">
          <cell r="M869">
            <v>349224232</v>
          </cell>
          <cell r="R869" t="str">
            <v>Do Not Score - Max Statement Year Too Old</v>
          </cell>
        </row>
        <row r="870">
          <cell r="M870">
            <v>739210632</v>
          </cell>
          <cell r="R870" t="str">
            <v>Do Not Score - Max Statement Year Too Old</v>
          </cell>
        </row>
        <row r="871">
          <cell r="M871">
            <v>436530012</v>
          </cell>
          <cell r="R871" t="str">
            <v>Do Not Score - Max Statement Year Too Old</v>
          </cell>
        </row>
        <row r="872">
          <cell r="M872">
            <v>391965542</v>
          </cell>
          <cell r="R872" t="str">
            <v/>
          </cell>
        </row>
        <row r="873">
          <cell r="M873">
            <v>256432312</v>
          </cell>
          <cell r="R873" t="str">
            <v>Do Not Score - Max Statement Year Too Old</v>
          </cell>
        </row>
        <row r="874">
          <cell r="M874">
            <v>985062421</v>
          </cell>
          <cell r="R874" t="str">
            <v>Do Not Score - Max Statement Year Too Old</v>
          </cell>
        </row>
        <row r="875">
          <cell r="M875">
            <v>225196651</v>
          </cell>
          <cell r="R875" t="str">
            <v>Do Not Score - Max Statement Year Too Old</v>
          </cell>
        </row>
        <row r="876">
          <cell r="M876">
            <v>733896211</v>
          </cell>
          <cell r="R876" t="str">
            <v>Do Not Score - Max Statement Year Too Old</v>
          </cell>
        </row>
        <row r="877">
          <cell r="M877">
            <v>96411412</v>
          </cell>
          <cell r="R877" t="str">
            <v>Do Not Score - Max Statement Year Too Old</v>
          </cell>
        </row>
        <row r="878">
          <cell r="M878">
            <v>79138232</v>
          </cell>
          <cell r="R878" t="str">
            <v>Do Not Score - Max Statement Year Too Old</v>
          </cell>
        </row>
        <row r="879">
          <cell r="M879">
            <v>906552212</v>
          </cell>
          <cell r="R879" t="str">
            <v>Do Not Score - Max Statement Year Too Old</v>
          </cell>
        </row>
        <row r="880">
          <cell r="M880">
            <v>191765442</v>
          </cell>
          <cell r="R880" t="str">
            <v>Do Not Score - Max Statement Year Too Old</v>
          </cell>
        </row>
        <row r="881">
          <cell r="M881">
            <v>651820842</v>
          </cell>
          <cell r="R881" t="str">
            <v/>
          </cell>
        </row>
        <row r="882">
          <cell r="M882">
            <v>375338321</v>
          </cell>
          <cell r="R882" t="str">
            <v>Do Not Score - Max Statement Year Too Old</v>
          </cell>
        </row>
        <row r="883">
          <cell r="M883">
            <v>396509112</v>
          </cell>
          <cell r="R883" t="str">
            <v>Do Not Score - Max Statement Year Too Old</v>
          </cell>
        </row>
        <row r="884">
          <cell r="M884">
            <v>315055021</v>
          </cell>
          <cell r="R884" t="str">
            <v>Do Not Score - Max Statement Year Too Old</v>
          </cell>
        </row>
        <row r="885">
          <cell r="M885">
            <v>121065691</v>
          </cell>
          <cell r="R885" t="str">
            <v>Do Not Score - Max Statement Year Too Old</v>
          </cell>
        </row>
        <row r="886">
          <cell r="M886">
            <v>285340121</v>
          </cell>
          <cell r="R886" t="str">
            <v>Do Not Score - Max Statement Year Too Old</v>
          </cell>
        </row>
        <row r="887">
          <cell r="M887">
            <v>946390412</v>
          </cell>
          <cell r="R887" t="str">
            <v>Do Not Score - Max Statement Year Too Old</v>
          </cell>
        </row>
        <row r="888">
          <cell r="M888">
            <v>931065491</v>
          </cell>
          <cell r="R888" t="str">
            <v/>
          </cell>
        </row>
        <row r="889">
          <cell r="M889">
            <v>879161232</v>
          </cell>
          <cell r="R889" t="str">
            <v>Do Not Score - Max Statement Year Too Old</v>
          </cell>
        </row>
        <row r="890">
          <cell r="M890">
            <v>699272732</v>
          </cell>
          <cell r="R890" t="str">
            <v>Do Not Score - Max Statement Year Too Old</v>
          </cell>
        </row>
        <row r="891">
          <cell r="M891">
            <v>431821942</v>
          </cell>
          <cell r="R891" t="str">
            <v>Do Not Score - Max Statement Year Too Old</v>
          </cell>
        </row>
        <row r="892">
          <cell r="M892">
            <v>441818842</v>
          </cell>
          <cell r="R892" t="str">
            <v/>
          </cell>
        </row>
        <row r="893">
          <cell r="M893">
            <v>441875142</v>
          </cell>
          <cell r="R893" t="str">
            <v/>
          </cell>
        </row>
        <row r="894">
          <cell r="M894">
            <v>462057542</v>
          </cell>
          <cell r="R894" t="str">
            <v/>
          </cell>
        </row>
        <row r="895">
          <cell r="M895">
            <v>652060142</v>
          </cell>
          <cell r="R895" t="str">
            <v/>
          </cell>
        </row>
        <row r="896">
          <cell r="M896">
            <v>209170932</v>
          </cell>
          <cell r="R896" t="str">
            <v>Do Not Score - Max Statement Year Too Old</v>
          </cell>
        </row>
        <row r="897">
          <cell r="M897">
            <v>729191732</v>
          </cell>
          <cell r="R897" t="str">
            <v>Do Not Score - Max Statement Year Too Old</v>
          </cell>
        </row>
        <row r="898">
          <cell r="M898">
            <v>499205332</v>
          </cell>
          <cell r="R898" t="str">
            <v>Do Not Score - Max Statement Year Too Old</v>
          </cell>
        </row>
        <row r="899">
          <cell r="M899">
            <v>619204732</v>
          </cell>
          <cell r="R899" t="str">
            <v>Do Not Score - Max Statement Year Too Old</v>
          </cell>
        </row>
        <row r="900">
          <cell r="M900">
            <v>49227832</v>
          </cell>
          <cell r="R900" t="str">
            <v>Do Not Score - Max Statement Year Too Old</v>
          </cell>
        </row>
        <row r="901">
          <cell r="M901">
            <v>566518512</v>
          </cell>
          <cell r="R901" t="str">
            <v>Do Not Score - Max Statement Year Too Old</v>
          </cell>
        </row>
        <row r="902">
          <cell r="M902">
            <v>301871542</v>
          </cell>
          <cell r="R902" t="str">
            <v/>
          </cell>
        </row>
        <row r="903">
          <cell r="M903">
            <v>21713842</v>
          </cell>
          <cell r="R903" t="str">
            <v/>
          </cell>
        </row>
        <row r="904">
          <cell r="M904">
            <v>911712842</v>
          </cell>
          <cell r="R904" t="str">
            <v>Do Not Score - Max Statement Year Too Old</v>
          </cell>
        </row>
        <row r="905">
          <cell r="M905">
            <v>939288332</v>
          </cell>
          <cell r="R905" t="str">
            <v>Do Not Score - Max Statement Year Too Old</v>
          </cell>
        </row>
        <row r="906">
          <cell r="M906">
            <v>31844742</v>
          </cell>
          <cell r="R906" t="str">
            <v>Do Not Score - Max Statement Year Too Old</v>
          </cell>
        </row>
        <row r="907">
          <cell r="M907">
            <v>241875642</v>
          </cell>
          <cell r="R907" t="str">
            <v/>
          </cell>
        </row>
        <row r="908">
          <cell r="M908">
            <v>801847742</v>
          </cell>
          <cell r="R908" t="str">
            <v/>
          </cell>
        </row>
        <row r="909">
          <cell r="M909">
            <v>81903342</v>
          </cell>
          <cell r="R909" t="str">
            <v/>
          </cell>
        </row>
        <row r="910">
          <cell r="M910">
            <v>301906442</v>
          </cell>
          <cell r="R910" t="str">
            <v>Do Not Score - Max Statement Year Too Old</v>
          </cell>
        </row>
        <row r="911">
          <cell r="M911">
            <v>851778842</v>
          </cell>
          <cell r="R911" t="str">
            <v/>
          </cell>
        </row>
        <row r="912">
          <cell r="M912">
            <v>861902542</v>
          </cell>
          <cell r="R912" t="str">
            <v/>
          </cell>
        </row>
        <row r="913">
          <cell r="M913">
            <v>562018642</v>
          </cell>
          <cell r="R913" t="str">
            <v/>
          </cell>
        </row>
        <row r="914">
          <cell r="M914">
            <v>202105542</v>
          </cell>
          <cell r="R914" t="str">
            <v/>
          </cell>
        </row>
        <row r="915">
          <cell r="M915">
            <v>812064042</v>
          </cell>
          <cell r="R915" t="str">
            <v/>
          </cell>
        </row>
        <row r="916">
          <cell r="M916">
            <v>1000007693</v>
          </cell>
          <cell r="R916" t="str">
            <v/>
          </cell>
        </row>
        <row r="917">
          <cell r="M917">
            <v>1000023542</v>
          </cell>
          <cell r="R917" t="str">
            <v/>
          </cell>
        </row>
        <row r="918">
          <cell r="M918">
            <v>1000025834</v>
          </cell>
          <cell r="R918" t="str">
            <v/>
          </cell>
        </row>
        <row r="919">
          <cell r="M919">
            <v>841163000</v>
          </cell>
          <cell r="R919" t="str">
            <v/>
          </cell>
        </row>
        <row r="920">
          <cell r="M920">
            <v>751718542</v>
          </cell>
          <cell r="R920" t="str">
            <v/>
          </cell>
        </row>
        <row r="921">
          <cell r="M921">
            <v>505278321</v>
          </cell>
          <cell r="R921" t="str">
            <v>Do Not Score - Max Statement Year Too Old</v>
          </cell>
        </row>
        <row r="922">
          <cell r="M922">
            <v>211067391</v>
          </cell>
          <cell r="R922" t="str">
            <v/>
          </cell>
        </row>
        <row r="923">
          <cell r="M923">
            <v>195028721</v>
          </cell>
          <cell r="R923" t="str">
            <v/>
          </cell>
        </row>
        <row r="924">
          <cell r="M924">
            <v>575035321</v>
          </cell>
          <cell r="R924" t="str">
            <v/>
          </cell>
        </row>
        <row r="925">
          <cell r="M925">
            <v>966403812</v>
          </cell>
          <cell r="R925" t="str">
            <v/>
          </cell>
        </row>
        <row r="926">
          <cell r="M926">
            <v>966404312</v>
          </cell>
          <cell r="R926" t="str">
            <v/>
          </cell>
        </row>
        <row r="927">
          <cell r="M927">
            <v>966404712</v>
          </cell>
          <cell r="R927" t="str">
            <v/>
          </cell>
        </row>
        <row r="928">
          <cell r="M928">
            <v>325055521</v>
          </cell>
          <cell r="R928" t="str">
            <v/>
          </cell>
        </row>
        <row r="929">
          <cell r="M929">
            <v>425065221</v>
          </cell>
          <cell r="R929" t="str">
            <v/>
          </cell>
        </row>
        <row r="930">
          <cell r="M930">
            <v>966407012</v>
          </cell>
          <cell r="R930" t="str">
            <v/>
          </cell>
        </row>
        <row r="931">
          <cell r="M931">
            <v>425063321</v>
          </cell>
          <cell r="R931" t="str">
            <v/>
          </cell>
        </row>
        <row r="932">
          <cell r="M932">
            <v>305059921</v>
          </cell>
          <cell r="R932" t="str">
            <v/>
          </cell>
        </row>
        <row r="933">
          <cell r="M933">
            <v>966409212</v>
          </cell>
          <cell r="R933" t="str">
            <v/>
          </cell>
        </row>
        <row r="934">
          <cell r="M934">
            <v>865063721</v>
          </cell>
          <cell r="R934" t="str">
            <v/>
          </cell>
        </row>
        <row r="935">
          <cell r="M935">
            <v>685061021</v>
          </cell>
          <cell r="R935" t="str">
            <v/>
          </cell>
        </row>
        <row r="936">
          <cell r="M936">
            <v>845063721</v>
          </cell>
          <cell r="R936" t="str">
            <v/>
          </cell>
        </row>
        <row r="937">
          <cell r="M937">
            <v>195064821</v>
          </cell>
          <cell r="R937" t="str">
            <v/>
          </cell>
        </row>
        <row r="938">
          <cell r="M938">
            <v>155055821</v>
          </cell>
          <cell r="R938" t="str">
            <v/>
          </cell>
        </row>
        <row r="939">
          <cell r="M939">
            <v>625055021</v>
          </cell>
          <cell r="R939" t="str">
            <v/>
          </cell>
        </row>
        <row r="940">
          <cell r="M940">
            <v>875059821</v>
          </cell>
          <cell r="R940" t="str">
            <v/>
          </cell>
        </row>
        <row r="941">
          <cell r="M941">
            <v>485183721</v>
          </cell>
          <cell r="R941" t="str">
            <v/>
          </cell>
        </row>
        <row r="942">
          <cell r="M942">
            <v>585342221</v>
          </cell>
          <cell r="R942" t="str">
            <v/>
          </cell>
        </row>
        <row r="943">
          <cell r="M943">
            <v>966419812</v>
          </cell>
          <cell r="R943" t="str">
            <v/>
          </cell>
        </row>
        <row r="944">
          <cell r="M944">
            <v>685348521</v>
          </cell>
          <cell r="R944" t="str">
            <v/>
          </cell>
        </row>
        <row r="945">
          <cell r="M945">
            <v>999945563</v>
          </cell>
          <cell r="R945" t="str">
            <v/>
          </cell>
        </row>
        <row r="946">
          <cell r="M946">
            <v>746730522</v>
          </cell>
          <cell r="R946" t="str">
            <v/>
          </cell>
        </row>
        <row r="947">
          <cell r="M947">
            <v>725217221</v>
          </cell>
          <cell r="R947" t="str">
            <v/>
          </cell>
        </row>
        <row r="948">
          <cell r="M948">
            <v>966424112</v>
          </cell>
          <cell r="R948" t="str">
            <v/>
          </cell>
        </row>
        <row r="949">
          <cell r="M949">
            <v>966411712</v>
          </cell>
          <cell r="R949" t="str">
            <v/>
          </cell>
        </row>
        <row r="950">
          <cell r="M950">
            <v>445263521</v>
          </cell>
          <cell r="R950" t="str">
            <v/>
          </cell>
        </row>
        <row r="951">
          <cell r="M951">
            <v>915266921</v>
          </cell>
          <cell r="R951" t="str">
            <v/>
          </cell>
        </row>
        <row r="952">
          <cell r="M952">
            <v>365294921</v>
          </cell>
          <cell r="R952" t="str">
            <v/>
          </cell>
        </row>
        <row r="953">
          <cell r="M953">
            <v>976408712</v>
          </cell>
          <cell r="R953" t="str">
            <v/>
          </cell>
        </row>
        <row r="954">
          <cell r="M954">
            <v>745353621</v>
          </cell>
          <cell r="R954" t="str">
            <v/>
          </cell>
        </row>
        <row r="955">
          <cell r="M955">
            <v>575292821</v>
          </cell>
          <cell r="R955" t="str">
            <v/>
          </cell>
        </row>
        <row r="956">
          <cell r="M956">
            <v>455309221</v>
          </cell>
          <cell r="R956" t="str">
            <v/>
          </cell>
        </row>
        <row r="957">
          <cell r="M957">
            <v>935243221</v>
          </cell>
          <cell r="R957" t="str">
            <v/>
          </cell>
        </row>
        <row r="958">
          <cell r="M958">
            <v>925312621</v>
          </cell>
          <cell r="R958" t="str">
            <v/>
          </cell>
        </row>
        <row r="959">
          <cell r="M959">
            <v>335321421</v>
          </cell>
          <cell r="R959" t="str">
            <v/>
          </cell>
        </row>
        <row r="960">
          <cell r="M960">
            <v>976413912</v>
          </cell>
          <cell r="R960" t="str">
            <v/>
          </cell>
        </row>
        <row r="961">
          <cell r="M961">
            <v>555324421</v>
          </cell>
          <cell r="R961" t="str">
            <v/>
          </cell>
        </row>
        <row r="962">
          <cell r="M962">
            <v>1068891</v>
          </cell>
          <cell r="R962" t="str">
            <v/>
          </cell>
        </row>
        <row r="963">
          <cell r="M963">
            <v>61068091</v>
          </cell>
          <cell r="R963" t="str">
            <v/>
          </cell>
        </row>
        <row r="964">
          <cell r="M964">
            <v>976415612</v>
          </cell>
          <cell r="R964" t="str">
            <v/>
          </cell>
        </row>
        <row r="965">
          <cell r="M965">
            <v>21069091</v>
          </cell>
          <cell r="R965" t="str">
            <v/>
          </cell>
        </row>
        <row r="966">
          <cell r="M966">
            <v>25340521</v>
          </cell>
          <cell r="R966" t="str">
            <v/>
          </cell>
        </row>
        <row r="967">
          <cell r="M967">
            <v>31065591</v>
          </cell>
          <cell r="R967" t="str">
            <v/>
          </cell>
        </row>
        <row r="968">
          <cell r="M968">
            <v>25218351</v>
          </cell>
          <cell r="R968" t="str">
            <v/>
          </cell>
        </row>
        <row r="969">
          <cell r="M969">
            <v>51068391</v>
          </cell>
          <cell r="R969" t="str">
            <v/>
          </cell>
        </row>
        <row r="970">
          <cell r="M970">
            <v>31066091</v>
          </cell>
          <cell r="R970" t="str">
            <v/>
          </cell>
        </row>
        <row r="971">
          <cell r="M971">
            <v>465191651</v>
          </cell>
          <cell r="R971" t="str">
            <v/>
          </cell>
        </row>
        <row r="972">
          <cell r="M972">
            <v>61066691</v>
          </cell>
          <cell r="R972" t="str">
            <v/>
          </cell>
        </row>
        <row r="973">
          <cell r="M973">
            <v>976417512</v>
          </cell>
          <cell r="R973" t="str">
            <v/>
          </cell>
        </row>
        <row r="974">
          <cell r="M974">
            <v>976417712</v>
          </cell>
          <cell r="R974" t="str">
            <v/>
          </cell>
        </row>
        <row r="975">
          <cell r="M975">
            <v>135414721</v>
          </cell>
          <cell r="R975" t="str">
            <v/>
          </cell>
        </row>
        <row r="976">
          <cell r="M976">
            <v>505126551</v>
          </cell>
          <cell r="R976" t="str">
            <v/>
          </cell>
        </row>
        <row r="977">
          <cell r="M977">
            <v>85339621</v>
          </cell>
          <cell r="R977" t="str">
            <v/>
          </cell>
        </row>
        <row r="978">
          <cell r="M978">
            <v>976417912</v>
          </cell>
          <cell r="R978" t="str">
            <v/>
          </cell>
        </row>
        <row r="979">
          <cell r="M979">
            <v>976419512</v>
          </cell>
          <cell r="R979" t="str">
            <v/>
          </cell>
        </row>
        <row r="980">
          <cell r="M980">
            <v>105339721</v>
          </cell>
          <cell r="R980" t="str">
            <v/>
          </cell>
        </row>
        <row r="981">
          <cell r="M981">
            <v>105341221</v>
          </cell>
          <cell r="R981" t="str">
            <v/>
          </cell>
        </row>
        <row r="982">
          <cell r="M982">
            <v>145238051</v>
          </cell>
          <cell r="R982" t="str">
            <v/>
          </cell>
        </row>
        <row r="983">
          <cell r="M983">
            <v>111069091</v>
          </cell>
          <cell r="R983" t="str">
            <v/>
          </cell>
        </row>
        <row r="984">
          <cell r="M984">
            <v>115340621</v>
          </cell>
          <cell r="R984" t="str">
            <v/>
          </cell>
        </row>
        <row r="985">
          <cell r="M985">
            <v>999987507</v>
          </cell>
          <cell r="R985" t="str">
            <v/>
          </cell>
        </row>
        <row r="986">
          <cell r="M986">
            <v>121067891</v>
          </cell>
          <cell r="R986" t="str">
            <v/>
          </cell>
        </row>
        <row r="987">
          <cell r="M987">
            <v>976420312</v>
          </cell>
          <cell r="R987" t="str">
            <v/>
          </cell>
        </row>
        <row r="988">
          <cell r="M988">
            <v>131068891</v>
          </cell>
          <cell r="R988" t="str">
            <v/>
          </cell>
        </row>
        <row r="989">
          <cell r="M989">
            <v>145339621</v>
          </cell>
          <cell r="R989" t="str">
            <v/>
          </cell>
        </row>
        <row r="990">
          <cell r="M990">
            <v>151068391</v>
          </cell>
          <cell r="R990" t="str">
            <v/>
          </cell>
        </row>
        <row r="991">
          <cell r="M991">
            <v>171067291</v>
          </cell>
          <cell r="R991" t="str">
            <v/>
          </cell>
        </row>
        <row r="992">
          <cell r="M992">
            <v>976421212</v>
          </cell>
          <cell r="R992" t="str">
            <v/>
          </cell>
        </row>
        <row r="993">
          <cell r="M993">
            <v>645364221</v>
          </cell>
          <cell r="R993" t="str">
            <v/>
          </cell>
        </row>
        <row r="994">
          <cell r="M994">
            <v>999943804</v>
          </cell>
          <cell r="R994" t="str">
            <v/>
          </cell>
        </row>
        <row r="995">
          <cell r="M995">
            <v>175338621</v>
          </cell>
          <cell r="R995" t="str">
            <v/>
          </cell>
        </row>
        <row r="996">
          <cell r="M996">
            <v>215305251</v>
          </cell>
          <cell r="R996" t="str">
            <v/>
          </cell>
        </row>
        <row r="997">
          <cell r="M997">
            <v>425254151</v>
          </cell>
          <cell r="R997" t="str">
            <v/>
          </cell>
        </row>
        <row r="998">
          <cell r="M998">
            <v>195338121</v>
          </cell>
          <cell r="R998" t="str">
            <v/>
          </cell>
        </row>
        <row r="999">
          <cell r="M999">
            <v>201066491</v>
          </cell>
          <cell r="R999" t="str">
            <v/>
          </cell>
        </row>
        <row r="1000">
          <cell r="M1000">
            <v>445138751</v>
          </cell>
          <cell r="R1000" t="str">
            <v/>
          </cell>
        </row>
        <row r="1001">
          <cell r="M1001">
            <v>465127051</v>
          </cell>
          <cell r="R1001" t="str">
            <v/>
          </cell>
        </row>
        <row r="1002">
          <cell r="M1002">
            <v>211066591</v>
          </cell>
          <cell r="R1002" t="str">
            <v/>
          </cell>
        </row>
        <row r="1003">
          <cell r="M1003">
            <v>45268651</v>
          </cell>
          <cell r="R1003" t="str">
            <v/>
          </cell>
        </row>
        <row r="1004">
          <cell r="M1004">
            <v>976422612</v>
          </cell>
          <cell r="R1004" t="str">
            <v/>
          </cell>
        </row>
        <row r="1005">
          <cell r="M1005">
            <v>221068991</v>
          </cell>
          <cell r="R1005" t="str">
            <v/>
          </cell>
        </row>
        <row r="1006">
          <cell r="M1006">
            <v>221069091</v>
          </cell>
          <cell r="R1006" t="str">
            <v/>
          </cell>
        </row>
        <row r="1007">
          <cell r="M1007">
            <v>225341521</v>
          </cell>
          <cell r="R1007" t="str">
            <v/>
          </cell>
        </row>
        <row r="1008">
          <cell r="M1008">
            <v>235340821</v>
          </cell>
          <cell r="R1008" t="str">
            <v/>
          </cell>
        </row>
        <row r="1009">
          <cell r="M1009">
            <v>241067391</v>
          </cell>
          <cell r="R1009" t="str">
            <v/>
          </cell>
        </row>
        <row r="1010">
          <cell r="M1010">
            <v>241067991</v>
          </cell>
          <cell r="R1010" t="str">
            <v/>
          </cell>
        </row>
        <row r="1011">
          <cell r="M1011">
            <v>976423112</v>
          </cell>
          <cell r="R1011" t="str">
            <v/>
          </cell>
        </row>
        <row r="1012">
          <cell r="M1012">
            <v>245337521</v>
          </cell>
          <cell r="R1012" t="str">
            <v/>
          </cell>
        </row>
        <row r="1013">
          <cell r="M1013">
            <v>492061742</v>
          </cell>
          <cell r="R1013" t="str">
            <v/>
          </cell>
        </row>
        <row r="1014">
          <cell r="M1014">
            <v>35229751</v>
          </cell>
          <cell r="R1014" t="str">
            <v/>
          </cell>
        </row>
        <row r="1015">
          <cell r="M1015">
            <v>255341321</v>
          </cell>
          <cell r="R1015" t="str">
            <v/>
          </cell>
        </row>
        <row r="1016">
          <cell r="M1016">
            <v>362013142</v>
          </cell>
          <cell r="R1016" t="str">
            <v/>
          </cell>
        </row>
        <row r="1017">
          <cell r="M1017">
            <v>976424012</v>
          </cell>
          <cell r="R1017" t="str">
            <v/>
          </cell>
        </row>
        <row r="1018">
          <cell r="M1018">
            <v>265341421</v>
          </cell>
          <cell r="R1018" t="str">
            <v/>
          </cell>
        </row>
        <row r="1019">
          <cell r="M1019">
            <v>976425012</v>
          </cell>
          <cell r="R1019" t="str">
            <v/>
          </cell>
        </row>
        <row r="1020">
          <cell r="M1020">
            <v>281068191</v>
          </cell>
          <cell r="R1020" t="str">
            <v/>
          </cell>
        </row>
        <row r="1021">
          <cell r="M1021">
            <v>999946016</v>
          </cell>
          <cell r="R1021" t="str">
            <v/>
          </cell>
        </row>
        <row r="1022">
          <cell r="M1022">
            <v>555507821</v>
          </cell>
          <cell r="R1022" t="str">
            <v/>
          </cell>
        </row>
        <row r="1023">
          <cell r="M1023">
            <v>125229351</v>
          </cell>
          <cell r="R1023" t="str">
            <v/>
          </cell>
        </row>
        <row r="1024">
          <cell r="M1024">
            <v>285340321</v>
          </cell>
          <cell r="R1024" t="str">
            <v/>
          </cell>
        </row>
        <row r="1025">
          <cell r="M1025">
            <v>285340921</v>
          </cell>
          <cell r="R1025" t="str">
            <v/>
          </cell>
        </row>
        <row r="1026">
          <cell r="M1026">
            <v>291066991</v>
          </cell>
          <cell r="R1026" t="str">
            <v/>
          </cell>
        </row>
        <row r="1027">
          <cell r="M1027">
            <v>165303251</v>
          </cell>
          <cell r="R1027" t="str">
            <v/>
          </cell>
        </row>
        <row r="1028">
          <cell r="M1028">
            <v>55129851</v>
          </cell>
          <cell r="R1028" t="str">
            <v/>
          </cell>
        </row>
        <row r="1029">
          <cell r="M1029">
            <v>301067691</v>
          </cell>
          <cell r="R1029" t="str">
            <v/>
          </cell>
        </row>
        <row r="1030">
          <cell r="M1030">
            <v>301067291</v>
          </cell>
          <cell r="R1030" t="str">
            <v/>
          </cell>
        </row>
        <row r="1031">
          <cell r="M1031">
            <v>685127351</v>
          </cell>
          <cell r="R1031" t="str">
            <v/>
          </cell>
        </row>
        <row r="1032">
          <cell r="M1032">
            <v>16369812</v>
          </cell>
          <cell r="R1032" t="str">
            <v/>
          </cell>
        </row>
        <row r="1033">
          <cell r="M1033">
            <v>445156251</v>
          </cell>
          <cell r="R1033" t="str">
            <v/>
          </cell>
        </row>
        <row r="1034">
          <cell r="M1034">
            <v>325339521</v>
          </cell>
          <cell r="R1034" t="str">
            <v/>
          </cell>
        </row>
        <row r="1035">
          <cell r="M1035">
            <v>325340521</v>
          </cell>
          <cell r="R1035" t="str">
            <v/>
          </cell>
        </row>
        <row r="1036">
          <cell r="M1036">
            <v>255277451</v>
          </cell>
          <cell r="R1036" t="str">
            <v/>
          </cell>
        </row>
        <row r="1037">
          <cell r="M1037">
            <v>976427612</v>
          </cell>
          <cell r="R1037" t="str">
            <v/>
          </cell>
        </row>
        <row r="1038">
          <cell r="M1038">
            <v>345339521</v>
          </cell>
          <cell r="R1038" t="str">
            <v/>
          </cell>
        </row>
        <row r="1039">
          <cell r="M1039">
            <v>185357612</v>
          </cell>
          <cell r="R1039" t="str">
            <v>Do Not Score - Max Statement Year Too Old</v>
          </cell>
        </row>
        <row r="1040">
          <cell r="M1040">
            <v>355340921</v>
          </cell>
          <cell r="R1040" t="str">
            <v/>
          </cell>
        </row>
        <row r="1041">
          <cell r="M1041">
            <v>976429912</v>
          </cell>
          <cell r="R1041" t="str">
            <v/>
          </cell>
        </row>
        <row r="1042">
          <cell r="M1042">
            <v>381067191</v>
          </cell>
          <cell r="R1042" t="str">
            <v/>
          </cell>
        </row>
        <row r="1043">
          <cell r="M1043">
            <v>391066191</v>
          </cell>
          <cell r="R1043" t="str">
            <v/>
          </cell>
        </row>
        <row r="1044">
          <cell r="M1044">
            <v>395339621</v>
          </cell>
          <cell r="R1044" t="str">
            <v/>
          </cell>
        </row>
        <row r="1045">
          <cell r="M1045">
            <v>976433512</v>
          </cell>
          <cell r="R1045" t="str">
            <v/>
          </cell>
        </row>
        <row r="1046">
          <cell r="M1046">
            <v>425350321</v>
          </cell>
          <cell r="R1046" t="str">
            <v/>
          </cell>
        </row>
        <row r="1047">
          <cell r="M1047">
            <v>976434212</v>
          </cell>
          <cell r="R1047" t="str">
            <v/>
          </cell>
        </row>
        <row r="1048">
          <cell r="M1048">
            <v>605343521</v>
          </cell>
          <cell r="R1048" t="str">
            <v/>
          </cell>
        </row>
        <row r="1049">
          <cell r="M1049">
            <v>125299851</v>
          </cell>
          <cell r="R1049" t="str">
            <v/>
          </cell>
        </row>
        <row r="1050">
          <cell r="M1050">
            <v>705378421</v>
          </cell>
          <cell r="R1050" t="str">
            <v/>
          </cell>
        </row>
        <row r="1051">
          <cell r="M1051">
            <v>986384312</v>
          </cell>
          <cell r="R1051" t="str">
            <v/>
          </cell>
        </row>
        <row r="1052">
          <cell r="M1052">
            <v>986384812</v>
          </cell>
          <cell r="R1052" t="str">
            <v/>
          </cell>
        </row>
        <row r="1053">
          <cell r="M1053">
            <v>105673221</v>
          </cell>
          <cell r="R1053" t="str">
            <v>Do Not Score - Max Statement Year Too Old</v>
          </cell>
        </row>
        <row r="1054">
          <cell r="M1054">
            <v>955549321</v>
          </cell>
          <cell r="R1054" t="str">
            <v>Do Not Score - Max Statement Year Too Old</v>
          </cell>
        </row>
        <row r="1055">
          <cell r="M1055">
            <v>435264351</v>
          </cell>
          <cell r="R1055" t="str">
            <v/>
          </cell>
        </row>
        <row r="1056">
          <cell r="M1056">
            <v>475180951</v>
          </cell>
          <cell r="R1056" t="str">
            <v/>
          </cell>
        </row>
        <row r="1057">
          <cell r="M1057">
            <v>999923383</v>
          </cell>
          <cell r="R1057" t="str">
            <v/>
          </cell>
        </row>
        <row r="1058">
          <cell r="M1058">
            <v>685232051</v>
          </cell>
          <cell r="R1058" t="str">
            <v/>
          </cell>
        </row>
        <row r="1059">
          <cell r="M1059">
            <v>905211051</v>
          </cell>
          <cell r="R1059" t="str">
            <v/>
          </cell>
        </row>
        <row r="1060">
          <cell r="M1060">
            <v>986387012</v>
          </cell>
          <cell r="R1060" t="str">
            <v>Do Not Score - Max Statement Year Too Old</v>
          </cell>
        </row>
        <row r="1061">
          <cell r="M1061">
            <v>475179351</v>
          </cell>
          <cell r="R1061" t="str">
            <v/>
          </cell>
        </row>
        <row r="1062">
          <cell r="M1062">
            <v>986387512</v>
          </cell>
          <cell r="R1062" t="str">
            <v/>
          </cell>
        </row>
        <row r="1063">
          <cell r="M1063">
            <v>716512512</v>
          </cell>
          <cell r="R1063" t="str">
            <v>Do Not Score - Max Statement Year Too Old</v>
          </cell>
        </row>
        <row r="1064">
          <cell r="M1064">
            <v>865552121</v>
          </cell>
          <cell r="R1064" t="str">
            <v>Do Not Score - Max Statement Year Too Old</v>
          </cell>
        </row>
        <row r="1065">
          <cell r="M1065">
            <v>986387812</v>
          </cell>
          <cell r="R1065" t="str">
            <v/>
          </cell>
        </row>
        <row r="1066">
          <cell r="M1066">
            <v>986386012</v>
          </cell>
          <cell r="R1066" t="str">
            <v/>
          </cell>
        </row>
        <row r="1067">
          <cell r="M1067">
            <v>885173051</v>
          </cell>
          <cell r="R1067" t="str">
            <v/>
          </cell>
        </row>
        <row r="1068">
          <cell r="M1068">
            <v>999934070</v>
          </cell>
          <cell r="R1068" t="str">
            <v/>
          </cell>
        </row>
        <row r="1069">
          <cell r="M1069">
            <v>986388412</v>
          </cell>
          <cell r="R1069" t="str">
            <v/>
          </cell>
        </row>
        <row r="1070">
          <cell r="M1070">
            <v>986389612</v>
          </cell>
          <cell r="R1070" t="str">
            <v/>
          </cell>
        </row>
        <row r="1071">
          <cell r="M1071">
            <v>986390412</v>
          </cell>
          <cell r="R1071" t="str">
            <v/>
          </cell>
        </row>
        <row r="1072">
          <cell r="M1072">
            <v>986396412</v>
          </cell>
          <cell r="R1072" t="str">
            <v/>
          </cell>
        </row>
        <row r="1073">
          <cell r="M1073">
            <v>625404221</v>
          </cell>
          <cell r="R1073" t="str">
            <v/>
          </cell>
        </row>
        <row r="1074">
          <cell r="M1074">
            <v>505409221</v>
          </cell>
          <cell r="R1074" t="str">
            <v/>
          </cell>
        </row>
        <row r="1075">
          <cell r="M1075">
            <v>986397912</v>
          </cell>
          <cell r="R1075" t="str">
            <v/>
          </cell>
        </row>
        <row r="1076">
          <cell r="M1076">
            <v>645362912</v>
          </cell>
          <cell r="R1076" t="str">
            <v/>
          </cell>
        </row>
        <row r="1077">
          <cell r="M1077">
            <v>786480612</v>
          </cell>
          <cell r="R1077" t="str">
            <v/>
          </cell>
        </row>
        <row r="1078">
          <cell r="M1078">
            <v>986401812</v>
          </cell>
          <cell r="R1078" t="str">
            <v/>
          </cell>
        </row>
        <row r="1079">
          <cell r="M1079">
            <v>869847932</v>
          </cell>
          <cell r="R1079" t="str">
            <v/>
          </cell>
        </row>
        <row r="1080">
          <cell r="M1080">
            <v>986407812</v>
          </cell>
          <cell r="R1080" t="str">
            <v/>
          </cell>
        </row>
        <row r="1081">
          <cell r="M1081">
            <v>744208911</v>
          </cell>
          <cell r="R1081" t="str">
            <v/>
          </cell>
        </row>
        <row r="1082">
          <cell r="M1082">
            <v>744085911</v>
          </cell>
          <cell r="R1082" t="str">
            <v/>
          </cell>
        </row>
        <row r="1083">
          <cell r="M1083">
            <v>934089811</v>
          </cell>
          <cell r="R1083" t="str">
            <v/>
          </cell>
        </row>
        <row r="1084">
          <cell r="M1084">
            <v>155512521</v>
          </cell>
          <cell r="R1084" t="str">
            <v/>
          </cell>
        </row>
        <row r="1085">
          <cell r="M1085">
            <v>106326512</v>
          </cell>
          <cell r="R1085" t="str">
            <v/>
          </cell>
        </row>
        <row r="1086">
          <cell r="M1086">
            <v>986427212</v>
          </cell>
          <cell r="R1086" t="str">
            <v/>
          </cell>
        </row>
        <row r="1087">
          <cell r="M1087">
            <v>365443621</v>
          </cell>
          <cell r="R1087" t="str">
            <v/>
          </cell>
        </row>
        <row r="1088">
          <cell r="M1088">
            <v>15649921</v>
          </cell>
          <cell r="R1088" t="str">
            <v/>
          </cell>
        </row>
        <row r="1089">
          <cell r="M1089">
            <v>15497521</v>
          </cell>
          <cell r="R1089" t="str">
            <v/>
          </cell>
        </row>
        <row r="1090">
          <cell r="M1090">
            <v>345424421</v>
          </cell>
          <cell r="R1090" t="str">
            <v/>
          </cell>
        </row>
        <row r="1091">
          <cell r="M1091">
            <v>206555612</v>
          </cell>
          <cell r="R1091" t="str">
            <v/>
          </cell>
        </row>
        <row r="1092">
          <cell r="M1092">
            <v>575543121</v>
          </cell>
          <cell r="R1092" t="str">
            <v>Do Not Score - Max Statement Year Too Old</v>
          </cell>
        </row>
        <row r="1093">
          <cell r="M1093">
            <v>996369512</v>
          </cell>
          <cell r="R1093" t="str">
            <v>Do Not Score - Max Statement Year Too Old</v>
          </cell>
        </row>
        <row r="1094">
          <cell r="M1094">
            <v>996367312</v>
          </cell>
          <cell r="R1094" t="str">
            <v/>
          </cell>
        </row>
        <row r="1095">
          <cell r="M1095">
            <v>455532021</v>
          </cell>
          <cell r="R1095" t="str">
            <v/>
          </cell>
        </row>
        <row r="1096">
          <cell r="M1096">
            <v>996371312</v>
          </cell>
          <cell r="R1096" t="str">
            <v/>
          </cell>
        </row>
        <row r="1097">
          <cell r="M1097">
            <v>795591821</v>
          </cell>
          <cell r="R1097" t="str">
            <v>Do Not Score - Max Statement Year Too Old</v>
          </cell>
        </row>
        <row r="1098">
          <cell r="M1098">
            <v>396383812</v>
          </cell>
          <cell r="R1098" t="str">
            <v/>
          </cell>
        </row>
        <row r="1099">
          <cell r="M1099">
            <v>885608021</v>
          </cell>
          <cell r="R1099" t="str">
            <v/>
          </cell>
        </row>
        <row r="1100">
          <cell r="M1100">
            <v>245677321</v>
          </cell>
          <cell r="R1100" t="str">
            <v/>
          </cell>
        </row>
        <row r="1101">
          <cell r="M1101">
            <v>625635321</v>
          </cell>
          <cell r="R1101" t="str">
            <v/>
          </cell>
        </row>
        <row r="1102">
          <cell r="M1102">
            <v>996393912</v>
          </cell>
          <cell r="R1102" t="str">
            <v/>
          </cell>
        </row>
        <row r="1103">
          <cell r="M1103">
            <v>996393812</v>
          </cell>
          <cell r="R1103" t="str">
            <v>Do Not Score - Max Statement Year Too Old</v>
          </cell>
        </row>
        <row r="1104">
          <cell r="M1104">
            <v>996392512</v>
          </cell>
          <cell r="R1104" t="str">
            <v/>
          </cell>
        </row>
        <row r="1105">
          <cell r="M1105">
            <v>536325312</v>
          </cell>
          <cell r="R1105" t="str">
            <v>Do Not Score - Max Statement Year Too Old</v>
          </cell>
        </row>
        <row r="1106">
          <cell r="M1106">
            <v>536325412</v>
          </cell>
          <cell r="R1106" t="str">
            <v>Do Not Score - Max Statement Year Too Old</v>
          </cell>
        </row>
        <row r="1107">
          <cell r="M1107">
            <v>356326312</v>
          </cell>
          <cell r="R1107" t="str">
            <v>Do Not Score - Max Statement Year Too Old</v>
          </cell>
        </row>
        <row r="1108">
          <cell r="M1108">
            <v>25405912</v>
          </cell>
          <cell r="R1108" t="str">
            <v/>
          </cell>
        </row>
        <row r="1109">
          <cell r="M1109">
            <v>25406912</v>
          </cell>
          <cell r="R1109" t="str">
            <v/>
          </cell>
        </row>
        <row r="1110">
          <cell r="M1110">
            <v>336354812</v>
          </cell>
          <cell r="R1110" t="str">
            <v/>
          </cell>
        </row>
        <row r="1111">
          <cell r="M1111">
            <v>996396012</v>
          </cell>
          <cell r="R1111" t="str">
            <v/>
          </cell>
        </row>
        <row r="1112">
          <cell r="M1112">
            <v>516350112</v>
          </cell>
          <cell r="R1112" t="str">
            <v/>
          </cell>
        </row>
        <row r="1113">
          <cell r="M1113">
            <v>696327512</v>
          </cell>
          <cell r="R1113" t="str">
            <v>Do Not Score - Max Statement Year Too Old</v>
          </cell>
        </row>
        <row r="1114">
          <cell r="M1114">
            <v>456383812</v>
          </cell>
          <cell r="R1114" t="str">
            <v/>
          </cell>
        </row>
        <row r="1115">
          <cell r="M1115">
            <v>506385312</v>
          </cell>
          <cell r="R1115" t="str">
            <v/>
          </cell>
        </row>
        <row r="1116">
          <cell r="M1116">
            <v>616478512</v>
          </cell>
          <cell r="R1116" t="str">
            <v/>
          </cell>
        </row>
        <row r="1117">
          <cell r="M1117">
            <v>996399812</v>
          </cell>
          <cell r="R1117" t="str">
            <v/>
          </cell>
        </row>
        <row r="1118">
          <cell r="M1118">
            <v>636439412</v>
          </cell>
          <cell r="R1118" t="str">
            <v/>
          </cell>
        </row>
        <row r="1119">
          <cell r="M1119">
            <v>16468612</v>
          </cell>
          <cell r="R1119" t="str">
            <v/>
          </cell>
        </row>
        <row r="1120">
          <cell r="M1120">
            <v>999939079</v>
          </cell>
          <cell r="R1120" t="str">
            <v/>
          </cell>
        </row>
        <row r="1121">
          <cell r="M1121">
            <v>626480512</v>
          </cell>
          <cell r="R1121" t="str">
            <v/>
          </cell>
        </row>
        <row r="1122">
          <cell r="M1122">
            <v>564572152</v>
          </cell>
          <cell r="R1122" t="str">
            <v/>
          </cell>
        </row>
        <row r="1123">
          <cell r="M1123">
            <v>136485412</v>
          </cell>
          <cell r="R1123" t="str">
            <v/>
          </cell>
        </row>
        <row r="1124">
          <cell r="M1124">
            <v>156501912</v>
          </cell>
          <cell r="R1124" t="str">
            <v/>
          </cell>
        </row>
        <row r="1125">
          <cell r="M1125">
            <v>696515412</v>
          </cell>
          <cell r="R1125" t="str">
            <v/>
          </cell>
        </row>
        <row r="1126">
          <cell r="M1126">
            <v>846506512</v>
          </cell>
          <cell r="R1126" t="str">
            <v/>
          </cell>
        </row>
        <row r="1127">
          <cell r="M1127">
            <v>136545412</v>
          </cell>
          <cell r="R1127" t="str">
            <v/>
          </cell>
        </row>
        <row r="1128">
          <cell r="M1128">
            <v>816542012</v>
          </cell>
          <cell r="R1128" t="str">
            <v/>
          </cell>
        </row>
        <row r="1129">
          <cell r="M1129">
            <v>279139532</v>
          </cell>
          <cell r="R1129" t="str">
            <v/>
          </cell>
        </row>
        <row r="1130">
          <cell r="M1130">
            <v>19190032</v>
          </cell>
          <cell r="R1130" t="str">
            <v/>
          </cell>
        </row>
        <row r="1131">
          <cell r="M1131">
            <v>809203932</v>
          </cell>
          <cell r="R1131" t="str">
            <v/>
          </cell>
        </row>
        <row r="1132">
          <cell r="M1132">
            <v>769173832</v>
          </cell>
          <cell r="R1132" t="str">
            <v/>
          </cell>
        </row>
        <row r="1133">
          <cell r="M1133">
            <v>631784942</v>
          </cell>
          <cell r="R1133" t="str">
            <v/>
          </cell>
        </row>
        <row r="1134">
          <cell r="M1134">
            <v>249266932</v>
          </cell>
          <cell r="R1134" t="str">
            <v/>
          </cell>
        </row>
        <row r="1135">
          <cell r="M1135">
            <v>59275432</v>
          </cell>
          <cell r="R1135" t="str">
            <v/>
          </cell>
        </row>
        <row r="1136">
          <cell r="M1136">
            <v>629273132</v>
          </cell>
          <cell r="R1136" t="str">
            <v/>
          </cell>
        </row>
        <row r="1137">
          <cell r="M1137">
            <v>699278132</v>
          </cell>
          <cell r="R1137" t="str">
            <v/>
          </cell>
        </row>
        <row r="1138">
          <cell r="M1138">
            <v>569226632</v>
          </cell>
          <cell r="R1138" t="str">
            <v/>
          </cell>
        </row>
        <row r="1139">
          <cell r="M1139">
            <v>899280532</v>
          </cell>
          <cell r="R1139" t="str">
            <v/>
          </cell>
        </row>
        <row r="1140">
          <cell r="M1140">
            <v>899282332</v>
          </cell>
          <cell r="R1140" t="str">
            <v/>
          </cell>
        </row>
        <row r="1141">
          <cell r="M1141">
            <v>639227632</v>
          </cell>
          <cell r="R1141" t="str">
            <v/>
          </cell>
        </row>
        <row r="1142">
          <cell r="M1142">
            <v>491716642</v>
          </cell>
          <cell r="R1142" t="str">
            <v/>
          </cell>
        </row>
        <row r="1143">
          <cell r="M1143">
            <v>401783842</v>
          </cell>
          <cell r="R1143" t="str">
            <v/>
          </cell>
        </row>
        <row r="1144">
          <cell r="M1144">
            <v>561841942</v>
          </cell>
          <cell r="R1144" t="str">
            <v/>
          </cell>
        </row>
        <row r="1145">
          <cell r="M1145">
            <v>81873642</v>
          </cell>
          <cell r="R1145" t="str">
            <v/>
          </cell>
        </row>
        <row r="1146">
          <cell r="M1146">
            <v>729288332</v>
          </cell>
          <cell r="R1146" t="str">
            <v/>
          </cell>
        </row>
        <row r="1147">
          <cell r="M1147">
            <v>621870242</v>
          </cell>
          <cell r="R1147" t="str">
            <v/>
          </cell>
        </row>
        <row r="1148">
          <cell r="M1148">
            <v>661908042</v>
          </cell>
          <cell r="R1148" t="str">
            <v/>
          </cell>
        </row>
        <row r="1149">
          <cell r="M1149">
            <v>999954154</v>
          </cell>
          <cell r="R1149" t="str">
            <v/>
          </cell>
        </row>
        <row r="1150">
          <cell r="M1150">
            <v>922056542</v>
          </cell>
          <cell r="R1150" t="str">
            <v/>
          </cell>
        </row>
        <row r="1151">
          <cell r="M1151">
            <v>771901142</v>
          </cell>
          <cell r="R1151" t="str">
            <v/>
          </cell>
        </row>
        <row r="1152">
          <cell r="M1152">
            <v>161962742</v>
          </cell>
          <cell r="R1152" t="str">
            <v/>
          </cell>
        </row>
        <row r="1153">
          <cell r="M1153">
            <v>999936990</v>
          </cell>
          <cell r="R1153" t="str">
            <v/>
          </cell>
        </row>
        <row r="1154">
          <cell r="M1154">
            <v>311968042</v>
          </cell>
          <cell r="R1154" t="str">
            <v/>
          </cell>
        </row>
        <row r="1155">
          <cell r="M1155">
            <v>871877142</v>
          </cell>
          <cell r="R1155" t="str">
            <v/>
          </cell>
        </row>
        <row r="1156">
          <cell r="M1156">
            <v>361761542</v>
          </cell>
          <cell r="R1156" t="str">
            <v/>
          </cell>
        </row>
        <row r="1157">
          <cell r="M1157">
            <v>201821342</v>
          </cell>
          <cell r="R1157" t="str">
            <v/>
          </cell>
        </row>
        <row r="1158">
          <cell r="M1158">
            <v>212018142</v>
          </cell>
          <cell r="R1158" t="str">
            <v/>
          </cell>
        </row>
        <row r="1159">
          <cell r="M1159">
            <v>999876132</v>
          </cell>
          <cell r="R1159" t="str">
            <v/>
          </cell>
        </row>
        <row r="1160">
          <cell r="M1160">
            <v>812063942</v>
          </cell>
          <cell r="R1160" t="str">
            <v/>
          </cell>
        </row>
        <row r="1161">
          <cell r="M1161">
            <v>999881494</v>
          </cell>
          <cell r="R1161" t="str">
            <v/>
          </cell>
        </row>
        <row r="1162">
          <cell r="M1162">
            <v>232103442</v>
          </cell>
          <cell r="R1162" t="str">
            <v/>
          </cell>
        </row>
        <row r="1163">
          <cell r="M1163">
            <v>602105942</v>
          </cell>
          <cell r="R1163" t="str">
            <v/>
          </cell>
        </row>
        <row r="1164">
          <cell r="M1164">
            <v>54571252</v>
          </cell>
          <cell r="R1164" t="str">
            <v/>
          </cell>
        </row>
        <row r="1165">
          <cell r="M1165">
            <v>999910487</v>
          </cell>
          <cell r="R1165" t="str">
            <v/>
          </cell>
        </row>
        <row r="1166">
          <cell r="M1166">
            <v>999862115</v>
          </cell>
          <cell r="R1166" t="str">
            <v/>
          </cell>
        </row>
        <row r="1167">
          <cell r="M1167">
            <v>999866181</v>
          </cell>
          <cell r="R1167" t="str">
            <v/>
          </cell>
        </row>
        <row r="1168">
          <cell r="M1168">
            <v>999868568</v>
          </cell>
          <cell r="R1168" t="str">
            <v/>
          </cell>
        </row>
        <row r="1169">
          <cell r="M1169">
            <v>999871509</v>
          </cell>
          <cell r="R1169" t="str">
            <v/>
          </cell>
        </row>
        <row r="1170">
          <cell r="M1170">
            <v>561841542</v>
          </cell>
          <cell r="R1170" t="str">
            <v/>
          </cell>
        </row>
        <row r="1171">
          <cell r="M1171">
            <v>999874145</v>
          </cell>
          <cell r="R1171" t="str">
            <v/>
          </cell>
        </row>
        <row r="1172">
          <cell r="M1172">
            <v>999877522</v>
          </cell>
          <cell r="R1172" t="str">
            <v/>
          </cell>
        </row>
        <row r="1173">
          <cell r="M1173">
            <v>591966842</v>
          </cell>
          <cell r="R1173" t="str">
            <v/>
          </cell>
        </row>
        <row r="1174">
          <cell r="M1174">
            <v>881871942</v>
          </cell>
          <cell r="R1174" t="str">
            <v/>
          </cell>
        </row>
        <row r="1175">
          <cell r="M1175">
            <v>171906242</v>
          </cell>
          <cell r="R1175" t="str">
            <v/>
          </cell>
        </row>
        <row r="1176">
          <cell r="M1176">
            <v>112061542</v>
          </cell>
          <cell r="R1176" t="str">
            <v/>
          </cell>
        </row>
        <row r="1177">
          <cell r="M1177">
            <v>252061342</v>
          </cell>
          <cell r="R1177" t="str">
            <v/>
          </cell>
        </row>
        <row r="1178">
          <cell r="M1178">
            <v>642063742</v>
          </cell>
          <cell r="R1178" t="str">
            <v/>
          </cell>
        </row>
        <row r="1179">
          <cell r="M1179">
            <v>999895272</v>
          </cell>
          <cell r="R1179" t="str">
            <v/>
          </cell>
        </row>
        <row r="1180">
          <cell r="M1180">
            <v>999905921</v>
          </cell>
          <cell r="R1180" t="str">
            <v/>
          </cell>
        </row>
        <row r="1181">
          <cell r="M1181">
            <v>999905956</v>
          </cell>
          <cell r="R1181" t="str">
            <v/>
          </cell>
        </row>
        <row r="1182">
          <cell r="M1182">
            <v>999909896</v>
          </cell>
          <cell r="R1182" t="str">
            <v/>
          </cell>
        </row>
        <row r="1183">
          <cell r="M1183">
            <v>392018642</v>
          </cell>
          <cell r="R1183" t="str">
            <v/>
          </cell>
        </row>
        <row r="1184">
          <cell r="M1184">
            <v>891875442</v>
          </cell>
          <cell r="R1184" t="str">
            <v/>
          </cell>
        </row>
        <row r="1185">
          <cell r="M1185">
            <v>999915607</v>
          </cell>
          <cell r="R1185" t="str">
            <v/>
          </cell>
        </row>
        <row r="1186">
          <cell r="M1186">
            <v>999865917</v>
          </cell>
          <cell r="R1186" t="str">
            <v/>
          </cell>
        </row>
        <row r="1187">
          <cell r="M1187">
            <v>999933303</v>
          </cell>
          <cell r="R1187" t="str">
            <v/>
          </cell>
        </row>
        <row r="1188">
          <cell r="M1188">
            <v>999924166</v>
          </cell>
          <cell r="R1188" t="str">
            <v/>
          </cell>
        </row>
        <row r="1189">
          <cell r="M1189">
            <v>999926697</v>
          </cell>
          <cell r="R1189" t="str">
            <v/>
          </cell>
        </row>
        <row r="1190">
          <cell r="M1190">
            <v>999877057</v>
          </cell>
          <cell r="R1190" t="str">
            <v/>
          </cell>
        </row>
        <row r="1191">
          <cell r="M1191">
            <v>432101942</v>
          </cell>
          <cell r="R1191" t="str">
            <v/>
          </cell>
        </row>
        <row r="1192">
          <cell r="M1192">
            <v>999935710</v>
          </cell>
          <cell r="R1192" t="str">
            <v/>
          </cell>
        </row>
        <row r="1193">
          <cell r="M1193">
            <v>999884307</v>
          </cell>
          <cell r="R1193" t="str">
            <v/>
          </cell>
        </row>
        <row r="1194">
          <cell r="M1194">
            <v>999893798</v>
          </cell>
          <cell r="R1194" t="str">
            <v/>
          </cell>
        </row>
        <row r="1195">
          <cell r="M1195">
            <v>999952791</v>
          </cell>
          <cell r="R1195" t="str">
            <v/>
          </cell>
        </row>
        <row r="1196">
          <cell r="M1196">
            <v>999866624</v>
          </cell>
          <cell r="R1196" t="str">
            <v/>
          </cell>
        </row>
        <row r="1197">
          <cell r="M1197">
            <v>999956370</v>
          </cell>
          <cell r="R1197" t="str">
            <v/>
          </cell>
        </row>
        <row r="1198">
          <cell r="M1198">
            <v>999904573</v>
          </cell>
          <cell r="R1198" t="str">
            <v/>
          </cell>
        </row>
        <row r="1199">
          <cell r="M1199">
            <v>999906168</v>
          </cell>
          <cell r="R1199" t="str">
            <v/>
          </cell>
        </row>
        <row r="1200">
          <cell r="M1200">
            <v>999968609</v>
          </cell>
          <cell r="R1200" t="str">
            <v/>
          </cell>
        </row>
        <row r="1201">
          <cell r="M1201">
            <v>999908698</v>
          </cell>
          <cell r="R1201" t="str">
            <v/>
          </cell>
        </row>
        <row r="1202">
          <cell r="M1202">
            <v>99176732</v>
          </cell>
          <cell r="R1202" t="str">
            <v>Do Not Score - Max Statement Year Too Old</v>
          </cell>
        </row>
        <row r="1203">
          <cell r="M1203">
            <v>996377812</v>
          </cell>
          <cell r="R1203" t="str">
            <v/>
          </cell>
        </row>
        <row r="1204">
          <cell r="M1204">
            <v>999899667</v>
          </cell>
          <cell r="R1204" t="str">
            <v/>
          </cell>
        </row>
        <row r="1205">
          <cell r="M1205">
            <v>999913637</v>
          </cell>
          <cell r="R1205" t="str">
            <v/>
          </cell>
        </row>
        <row r="1206">
          <cell r="M1206">
            <v>999927747</v>
          </cell>
          <cell r="R1206" t="str">
            <v/>
          </cell>
        </row>
        <row r="1207">
          <cell r="M1207">
            <v>999927878</v>
          </cell>
          <cell r="R1207" t="str">
            <v/>
          </cell>
        </row>
        <row r="1208">
          <cell r="M1208">
            <v>999933221</v>
          </cell>
          <cell r="R1208" t="str">
            <v/>
          </cell>
        </row>
        <row r="1209">
          <cell r="M1209">
            <v>999936475</v>
          </cell>
          <cell r="R1209" t="str">
            <v/>
          </cell>
        </row>
        <row r="1210">
          <cell r="M1210">
            <v>999938453</v>
          </cell>
          <cell r="R1210" t="str">
            <v/>
          </cell>
        </row>
        <row r="1211">
          <cell r="M1211">
            <v>882103242</v>
          </cell>
          <cell r="R1211" t="str">
            <v/>
          </cell>
        </row>
        <row r="1212">
          <cell r="M1212">
            <v>999957077</v>
          </cell>
          <cell r="R1212" t="str">
            <v/>
          </cell>
        </row>
        <row r="1213">
          <cell r="M1213">
            <v>999958345</v>
          </cell>
          <cell r="R1213" t="str">
            <v/>
          </cell>
        </row>
        <row r="1214">
          <cell r="M1214">
            <v>999958718</v>
          </cell>
          <cell r="R1214" t="str">
            <v/>
          </cell>
        </row>
        <row r="1215">
          <cell r="M1215">
            <v>999927557</v>
          </cell>
          <cell r="R1215" t="str">
            <v/>
          </cell>
        </row>
        <row r="1216">
          <cell r="M1216">
            <v>999966509</v>
          </cell>
          <cell r="R1216" t="str">
            <v/>
          </cell>
        </row>
        <row r="1217">
          <cell r="M1217">
            <v>999935319</v>
          </cell>
          <cell r="R1217" t="str">
            <v/>
          </cell>
        </row>
        <row r="1218">
          <cell r="M1218">
            <v>999999202</v>
          </cell>
          <cell r="R1218" t="str">
            <v/>
          </cell>
        </row>
        <row r="1219">
          <cell r="M1219">
            <v>999881499</v>
          </cell>
          <cell r="R1219" t="str">
            <v/>
          </cell>
        </row>
        <row r="1220">
          <cell r="M1220">
            <v>999948551</v>
          </cell>
          <cell r="R1220" t="str">
            <v/>
          </cell>
        </row>
        <row r="1221">
          <cell r="M1221">
            <v>999956031</v>
          </cell>
          <cell r="R1221" t="str">
            <v/>
          </cell>
        </row>
        <row r="1222">
          <cell r="M1222">
            <v>999998283</v>
          </cell>
          <cell r="R1222" t="str">
            <v/>
          </cell>
        </row>
        <row r="1223">
          <cell r="M1223">
            <v>115338221</v>
          </cell>
          <cell r="R1223" t="str">
            <v/>
          </cell>
        </row>
        <row r="1224">
          <cell r="M1224">
            <v>999998411</v>
          </cell>
          <cell r="R1224" t="str">
            <v/>
          </cell>
        </row>
        <row r="1225">
          <cell r="M1225">
            <v>999961218</v>
          </cell>
          <cell r="R1225" t="str">
            <v/>
          </cell>
        </row>
        <row r="1226">
          <cell r="M1226">
            <v>1000005501</v>
          </cell>
          <cell r="R1226" t="str">
            <v/>
          </cell>
        </row>
        <row r="1227">
          <cell r="M1227">
            <v>1000010099</v>
          </cell>
          <cell r="R1227" t="str">
            <v/>
          </cell>
        </row>
        <row r="1228">
          <cell r="M1228">
            <v>999977408</v>
          </cell>
          <cell r="R1228" t="str">
            <v/>
          </cell>
        </row>
        <row r="1229">
          <cell r="M1229">
            <v>999981343</v>
          </cell>
          <cell r="R1229" t="str">
            <v/>
          </cell>
        </row>
        <row r="1230">
          <cell r="M1230">
            <v>1000002050</v>
          </cell>
          <cell r="R1230" t="str">
            <v/>
          </cell>
        </row>
        <row r="1231">
          <cell r="M1231">
            <v>1000016449</v>
          </cell>
          <cell r="R1231" t="str">
            <v/>
          </cell>
        </row>
        <row r="1232">
          <cell r="M1232">
            <v>999945969</v>
          </cell>
          <cell r="R1232" t="str">
            <v/>
          </cell>
        </row>
        <row r="1233">
          <cell r="M1233">
            <v>1000022048</v>
          </cell>
          <cell r="R1233" t="str">
            <v/>
          </cell>
        </row>
        <row r="1234">
          <cell r="M1234">
            <v>999956340</v>
          </cell>
          <cell r="R1234" t="str">
            <v/>
          </cell>
        </row>
        <row r="1235">
          <cell r="M1235">
            <v>225063321</v>
          </cell>
          <cell r="R1235" t="str">
            <v/>
          </cell>
        </row>
        <row r="1236">
          <cell r="M1236">
            <v>585060821</v>
          </cell>
          <cell r="R1236" t="str">
            <v>Do Not Score - Max Statement Year Too Old</v>
          </cell>
        </row>
        <row r="1237">
          <cell r="M1237">
            <v>155058121</v>
          </cell>
          <cell r="R1237" t="str">
            <v/>
          </cell>
        </row>
        <row r="1238">
          <cell r="M1238">
            <v>405060821</v>
          </cell>
          <cell r="R1238" t="str">
            <v/>
          </cell>
        </row>
        <row r="1239">
          <cell r="M1239">
            <v>966404612</v>
          </cell>
          <cell r="R1239" t="str">
            <v/>
          </cell>
        </row>
        <row r="1240">
          <cell r="M1240">
            <v>125061021</v>
          </cell>
          <cell r="R1240" t="str">
            <v>Do Not Score - Max Statement Year Too Old</v>
          </cell>
        </row>
        <row r="1241">
          <cell r="M1241">
            <v>715054721</v>
          </cell>
          <cell r="R1241" t="str">
            <v>Do Not Score - Max Statement Year Too Old</v>
          </cell>
        </row>
        <row r="1242">
          <cell r="M1242">
            <v>135063321</v>
          </cell>
          <cell r="R1242" t="str">
            <v/>
          </cell>
        </row>
        <row r="1243">
          <cell r="M1243">
            <v>775040621</v>
          </cell>
          <cell r="R1243" t="str">
            <v/>
          </cell>
        </row>
        <row r="1244">
          <cell r="M1244">
            <v>966407112</v>
          </cell>
          <cell r="R1244" t="str">
            <v>Do Not Score - Max Statement Year Too Old</v>
          </cell>
        </row>
        <row r="1245">
          <cell r="M1245">
            <v>216423912</v>
          </cell>
          <cell r="R1245" t="str">
            <v>Do Not Score - Max Statement Year Too Old</v>
          </cell>
        </row>
        <row r="1246">
          <cell r="M1246">
            <v>415062821</v>
          </cell>
          <cell r="R1246" t="str">
            <v>Do Not Score - Max Statement Year Too Old</v>
          </cell>
        </row>
        <row r="1247">
          <cell r="M1247">
            <v>885063621</v>
          </cell>
          <cell r="R1247" t="str">
            <v/>
          </cell>
        </row>
        <row r="1248">
          <cell r="M1248">
            <v>635049921</v>
          </cell>
          <cell r="R1248" t="str">
            <v/>
          </cell>
        </row>
        <row r="1249">
          <cell r="M1249">
            <v>565183421</v>
          </cell>
          <cell r="R1249" t="str">
            <v/>
          </cell>
        </row>
        <row r="1250">
          <cell r="M1250">
            <v>545063321</v>
          </cell>
          <cell r="R1250" t="str">
            <v/>
          </cell>
        </row>
        <row r="1251">
          <cell r="M1251">
            <v>125186221</v>
          </cell>
          <cell r="R1251" t="str">
            <v/>
          </cell>
        </row>
        <row r="1252">
          <cell r="M1252">
            <v>821779042</v>
          </cell>
          <cell r="R1252" t="str">
            <v/>
          </cell>
        </row>
        <row r="1253">
          <cell r="M1253">
            <v>975030821</v>
          </cell>
          <cell r="R1253" t="str">
            <v>Do Not Score - Max Statement Year Too Old</v>
          </cell>
        </row>
        <row r="1254">
          <cell r="M1254">
            <v>966415012</v>
          </cell>
          <cell r="R1254" t="str">
            <v/>
          </cell>
        </row>
        <row r="1255">
          <cell r="M1255">
            <v>435061921</v>
          </cell>
          <cell r="R1255" t="str">
            <v/>
          </cell>
        </row>
        <row r="1256">
          <cell r="M1256">
            <v>475204821</v>
          </cell>
          <cell r="R1256" t="str">
            <v>Do Not Score - Max Statement Year Too Old</v>
          </cell>
        </row>
        <row r="1257">
          <cell r="M1257">
            <v>855061121</v>
          </cell>
          <cell r="R1257" t="str">
            <v/>
          </cell>
        </row>
        <row r="1258">
          <cell r="M1258">
            <v>966421512</v>
          </cell>
          <cell r="R1258" t="str">
            <v/>
          </cell>
        </row>
        <row r="1259">
          <cell r="M1259">
            <v>265063921</v>
          </cell>
          <cell r="R1259" t="str">
            <v>Do Not Score - Max Statement Year Too Old</v>
          </cell>
        </row>
        <row r="1260">
          <cell r="M1260">
            <v>175205521</v>
          </cell>
          <cell r="R1260" t="str">
            <v/>
          </cell>
        </row>
        <row r="1261">
          <cell r="M1261">
            <v>966418912</v>
          </cell>
          <cell r="R1261" t="str">
            <v/>
          </cell>
        </row>
        <row r="1262">
          <cell r="M1262">
            <v>385224921</v>
          </cell>
          <cell r="R1262" t="str">
            <v/>
          </cell>
        </row>
        <row r="1263">
          <cell r="M1263">
            <v>175383321</v>
          </cell>
          <cell r="R1263" t="str">
            <v/>
          </cell>
        </row>
        <row r="1264">
          <cell r="M1264">
            <v>661175300</v>
          </cell>
          <cell r="R1264" t="str">
            <v/>
          </cell>
        </row>
        <row r="1265">
          <cell r="M1265">
            <v>966422912</v>
          </cell>
          <cell r="R1265" t="str">
            <v/>
          </cell>
        </row>
        <row r="1266">
          <cell r="M1266">
            <v>761171700</v>
          </cell>
          <cell r="R1266" t="str">
            <v>Do Not Score - Max Statement Year Too Old</v>
          </cell>
        </row>
        <row r="1267">
          <cell r="M1267">
            <v>645245121</v>
          </cell>
          <cell r="R1267" t="str">
            <v>Do Not Score - Max Statement Year Too Old</v>
          </cell>
        </row>
        <row r="1268">
          <cell r="M1268">
            <v>365266321</v>
          </cell>
          <cell r="R1268" t="str">
            <v/>
          </cell>
        </row>
        <row r="1269">
          <cell r="M1269">
            <v>565255421</v>
          </cell>
          <cell r="R1269" t="str">
            <v/>
          </cell>
        </row>
        <row r="1270">
          <cell r="M1270">
            <v>565263021</v>
          </cell>
          <cell r="R1270" t="str">
            <v/>
          </cell>
        </row>
        <row r="1271">
          <cell r="M1271">
            <v>621669642</v>
          </cell>
          <cell r="R1271" t="str">
            <v/>
          </cell>
        </row>
        <row r="1272">
          <cell r="M1272">
            <v>605320612</v>
          </cell>
          <cell r="R1272" t="str">
            <v>Do Not Score - Max Statement Year Too Old</v>
          </cell>
        </row>
        <row r="1273">
          <cell r="M1273">
            <v>115312321</v>
          </cell>
          <cell r="R1273" t="str">
            <v/>
          </cell>
        </row>
        <row r="1274">
          <cell r="M1274">
            <v>976408812</v>
          </cell>
          <cell r="R1274" t="str">
            <v/>
          </cell>
        </row>
        <row r="1275">
          <cell r="M1275">
            <v>976407412</v>
          </cell>
          <cell r="R1275" t="str">
            <v/>
          </cell>
        </row>
        <row r="1276">
          <cell r="M1276">
            <v>285290121</v>
          </cell>
          <cell r="R1276" t="str">
            <v/>
          </cell>
        </row>
        <row r="1277">
          <cell r="M1277">
            <v>535291421</v>
          </cell>
          <cell r="R1277" t="str">
            <v>Do Not Score - Max Statement Year Too Old</v>
          </cell>
        </row>
        <row r="1278">
          <cell r="M1278">
            <v>265386921</v>
          </cell>
          <cell r="R1278" t="str">
            <v/>
          </cell>
        </row>
        <row r="1279">
          <cell r="M1279">
            <v>555281921</v>
          </cell>
          <cell r="R1279" t="str">
            <v/>
          </cell>
        </row>
        <row r="1280">
          <cell r="M1280">
            <v>385317921</v>
          </cell>
          <cell r="R1280" t="str">
            <v/>
          </cell>
        </row>
        <row r="1281">
          <cell r="M1281">
            <v>265347121</v>
          </cell>
          <cell r="R1281" t="str">
            <v>Do Not Score - Max Statement Year Too Old</v>
          </cell>
        </row>
        <row r="1282">
          <cell r="M1282">
            <v>215307021</v>
          </cell>
          <cell r="R1282" t="str">
            <v/>
          </cell>
        </row>
        <row r="1283">
          <cell r="M1283">
            <v>535331121</v>
          </cell>
          <cell r="R1283" t="str">
            <v/>
          </cell>
        </row>
        <row r="1284">
          <cell r="M1284">
            <v>1068491</v>
          </cell>
          <cell r="R1284" t="str">
            <v/>
          </cell>
        </row>
        <row r="1285">
          <cell r="M1285">
            <v>976415412</v>
          </cell>
          <cell r="R1285" t="str">
            <v/>
          </cell>
        </row>
        <row r="1286">
          <cell r="M1286">
            <v>25340421</v>
          </cell>
          <cell r="R1286" t="str">
            <v/>
          </cell>
        </row>
        <row r="1287">
          <cell r="M1287">
            <v>506368412</v>
          </cell>
          <cell r="R1287" t="str">
            <v>Do Not Score - Max Statement Year Too Old</v>
          </cell>
        </row>
        <row r="1288">
          <cell r="M1288">
            <v>976415912</v>
          </cell>
          <cell r="R1288" t="str">
            <v>Do Not Score - Max Statement Year Too Old</v>
          </cell>
        </row>
        <row r="1289">
          <cell r="M1289">
            <v>11068591</v>
          </cell>
          <cell r="R1289" t="str">
            <v/>
          </cell>
        </row>
        <row r="1290">
          <cell r="M1290">
            <v>641842842</v>
          </cell>
          <cell r="R1290" t="str">
            <v/>
          </cell>
        </row>
        <row r="1291">
          <cell r="M1291">
            <v>976413212</v>
          </cell>
          <cell r="R1291" t="str">
            <v>Do Not Score - Max Statement Year Too Old</v>
          </cell>
        </row>
        <row r="1292">
          <cell r="M1292">
            <v>21066691</v>
          </cell>
          <cell r="R1292" t="str">
            <v/>
          </cell>
        </row>
        <row r="1293">
          <cell r="M1293">
            <v>185197151</v>
          </cell>
          <cell r="R1293" t="str">
            <v/>
          </cell>
        </row>
        <row r="1294">
          <cell r="M1294">
            <v>55153051</v>
          </cell>
          <cell r="R1294" t="str">
            <v>Do Not Score - Max Statement Year Too Old</v>
          </cell>
        </row>
        <row r="1295">
          <cell r="M1295">
            <v>75338321</v>
          </cell>
          <cell r="R1295" t="str">
            <v/>
          </cell>
        </row>
        <row r="1296">
          <cell r="M1296">
            <v>75339121</v>
          </cell>
          <cell r="R1296" t="str">
            <v/>
          </cell>
        </row>
        <row r="1297">
          <cell r="M1297">
            <v>976418412</v>
          </cell>
          <cell r="R1297" t="str">
            <v/>
          </cell>
        </row>
        <row r="1298">
          <cell r="M1298">
            <v>55397821</v>
          </cell>
          <cell r="R1298" t="str">
            <v/>
          </cell>
        </row>
        <row r="1299">
          <cell r="M1299">
            <v>105338421</v>
          </cell>
          <cell r="R1299" t="str">
            <v/>
          </cell>
        </row>
        <row r="1300">
          <cell r="M1300">
            <v>55483521</v>
          </cell>
          <cell r="R1300" t="str">
            <v/>
          </cell>
        </row>
        <row r="1301">
          <cell r="M1301">
            <v>475146351</v>
          </cell>
          <cell r="R1301" t="str">
            <v/>
          </cell>
        </row>
        <row r="1302">
          <cell r="M1302">
            <v>111067691</v>
          </cell>
          <cell r="R1302" t="str">
            <v>Do Not Score - Max Statement Year Too Old</v>
          </cell>
        </row>
        <row r="1303">
          <cell r="M1303">
            <v>125274451</v>
          </cell>
          <cell r="R1303" t="str">
            <v>Do Not Score - Max Statement Year Too Old</v>
          </cell>
        </row>
        <row r="1304">
          <cell r="M1304">
            <v>125341021</v>
          </cell>
          <cell r="R1304" t="str">
            <v/>
          </cell>
        </row>
        <row r="1305">
          <cell r="M1305">
            <v>75341421</v>
          </cell>
          <cell r="R1305" t="str">
            <v/>
          </cell>
        </row>
        <row r="1306">
          <cell r="M1306">
            <v>135340721</v>
          </cell>
          <cell r="R1306" t="str">
            <v/>
          </cell>
        </row>
        <row r="1307">
          <cell r="M1307">
            <v>81065691</v>
          </cell>
          <cell r="R1307" t="str">
            <v/>
          </cell>
        </row>
        <row r="1308">
          <cell r="M1308">
            <v>5225851</v>
          </cell>
          <cell r="R1308" t="str">
            <v/>
          </cell>
        </row>
        <row r="1309">
          <cell r="M1309">
            <v>165340221</v>
          </cell>
          <cell r="R1309" t="str">
            <v/>
          </cell>
        </row>
        <row r="1310">
          <cell r="M1310">
            <v>171065791</v>
          </cell>
          <cell r="R1310" t="str">
            <v/>
          </cell>
        </row>
        <row r="1311">
          <cell r="M1311">
            <v>976419412</v>
          </cell>
          <cell r="R1311" t="str">
            <v/>
          </cell>
        </row>
        <row r="1312">
          <cell r="M1312">
            <v>195134651</v>
          </cell>
          <cell r="R1312" t="str">
            <v/>
          </cell>
        </row>
        <row r="1313">
          <cell r="M1313">
            <v>115338521</v>
          </cell>
          <cell r="R1313" t="str">
            <v>Do Not Score - Max Statement Year Too Old</v>
          </cell>
        </row>
        <row r="1314">
          <cell r="M1314">
            <v>845118351</v>
          </cell>
          <cell r="R1314" t="str">
            <v/>
          </cell>
        </row>
        <row r="1315">
          <cell r="M1315">
            <v>535247221</v>
          </cell>
          <cell r="R1315" t="str">
            <v/>
          </cell>
        </row>
        <row r="1316">
          <cell r="M1316">
            <v>425246751</v>
          </cell>
          <cell r="R1316" t="str">
            <v/>
          </cell>
        </row>
        <row r="1317">
          <cell r="M1317">
            <v>205338121</v>
          </cell>
          <cell r="R1317" t="str">
            <v>Do Not Score - Max Statement Year Too Old</v>
          </cell>
        </row>
        <row r="1318">
          <cell r="M1318">
            <v>596319012</v>
          </cell>
          <cell r="R1318" t="str">
            <v>Do Not Score - Max Statement Year Too Old</v>
          </cell>
        </row>
        <row r="1319">
          <cell r="M1319">
            <v>175339121</v>
          </cell>
          <cell r="R1319" t="str">
            <v/>
          </cell>
        </row>
        <row r="1320">
          <cell r="M1320">
            <v>215340921</v>
          </cell>
          <cell r="R1320" t="str">
            <v/>
          </cell>
        </row>
        <row r="1321">
          <cell r="M1321">
            <v>221067691</v>
          </cell>
          <cell r="R1321" t="str">
            <v/>
          </cell>
        </row>
        <row r="1322">
          <cell r="M1322">
            <v>221069191</v>
          </cell>
          <cell r="R1322" t="str">
            <v/>
          </cell>
        </row>
        <row r="1323">
          <cell r="M1323">
            <v>5210451</v>
          </cell>
          <cell r="R1323" t="str">
            <v>Do Not Score - Max Statement Year Too Old</v>
          </cell>
        </row>
        <row r="1324">
          <cell r="M1324">
            <v>5407612</v>
          </cell>
          <cell r="R1324" t="str">
            <v/>
          </cell>
        </row>
        <row r="1325">
          <cell r="M1325">
            <v>55123751</v>
          </cell>
          <cell r="R1325" t="str">
            <v/>
          </cell>
        </row>
        <row r="1326">
          <cell r="M1326">
            <v>55123951</v>
          </cell>
          <cell r="R1326" t="str">
            <v>Do Not Score - Max Statement Year Too Old</v>
          </cell>
        </row>
        <row r="1327">
          <cell r="M1327">
            <v>241068591</v>
          </cell>
          <cell r="R1327" t="str">
            <v/>
          </cell>
        </row>
        <row r="1328">
          <cell r="M1328">
            <v>976422112</v>
          </cell>
          <cell r="R1328" t="str">
            <v/>
          </cell>
        </row>
        <row r="1329">
          <cell r="M1329">
            <v>231065791</v>
          </cell>
          <cell r="R1329" t="str">
            <v>Do Not Score - Max Statement Year Too Old</v>
          </cell>
        </row>
        <row r="1330">
          <cell r="M1330">
            <v>976423012</v>
          </cell>
          <cell r="R1330" t="str">
            <v/>
          </cell>
        </row>
        <row r="1331">
          <cell r="M1331">
            <v>265338221</v>
          </cell>
          <cell r="R1331" t="str">
            <v>Do Not Score - Max Statement Year Too Old</v>
          </cell>
        </row>
        <row r="1332">
          <cell r="M1332">
            <v>271067291</v>
          </cell>
          <cell r="R1332" t="str">
            <v/>
          </cell>
        </row>
        <row r="1333">
          <cell r="M1333">
            <v>976424512</v>
          </cell>
          <cell r="R1333" t="str">
            <v>Do Not Score - Max Statement Year Too Old</v>
          </cell>
        </row>
        <row r="1334">
          <cell r="M1334">
            <v>5328812</v>
          </cell>
          <cell r="R1334" t="str">
            <v/>
          </cell>
        </row>
        <row r="1335">
          <cell r="M1335">
            <v>25244551</v>
          </cell>
          <cell r="R1335" t="str">
            <v/>
          </cell>
        </row>
        <row r="1336">
          <cell r="M1336">
            <v>261069391</v>
          </cell>
          <cell r="R1336" t="str">
            <v>Do Not Score - Max Statement Year Too Old</v>
          </cell>
        </row>
        <row r="1337">
          <cell r="M1337">
            <v>301065791</v>
          </cell>
          <cell r="R1337" t="str">
            <v/>
          </cell>
        </row>
        <row r="1338">
          <cell r="M1338">
            <v>475190851</v>
          </cell>
          <cell r="R1338" t="str">
            <v/>
          </cell>
        </row>
        <row r="1339">
          <cell r="M1339">
            <v>285341121</v>
          </cell>
          <cell r="R1339" t="str">
            <v>Do Not Score - Max Statement Year Too Old</v>
          </cell>
        </row>
        <row r="1340">
          <cell r="M1340">
            <v>976427012</v>
          </cell>
          <cell r="R1340" t="str">
            <v/>
          </cell>
        </row>
        <row r="1341">
          <cell r="M1341">
            <v>505289951</v>
          </cell>
          <cell r="R1341" t="str">
            <v/>
          </cell>
        </row>
        <row r="1342">
          <cell r="M1342">
            <v>976427412</v>
          </cell>
          <cell r="R1342" t="str">
            <v/>
          </cell>
        </row>
        <row r="1343">
          <cell r="M1343">
            <v>311066891</v>
          </cell>
          <cell r="R1343" t="str">
            <v/>
          </cell>
        </row>
        <row r="1344">
          <cell r="M1344">
            <v>25231651</v>
          </cell>
          <cell r="R1344" t="str">
            <v/>
          </cell>
        </row>
        <row r="1345">
          <cell r="M1345">
            <v>315338921</v>
          </cell>
          <cell r="R1345" t="str">
            <v/>
          </cell>
        </row>
        <row r="1346">
          <cell r="M1346">
            <v>291068891</v>
          </cell>
          <cell r="R1346" t="str">
            <v>Do Not Score - Max Statement Year Too Old</v>
          </cell>
        </row>
        <row r="1347">
          <cell r="M1347">
            <v>321066291</v>
          </cell>
          <cell r="R1347" t="str">
            <v/>
          </cell>
        </row>
        <row r="1348">
          <cell r="M1348">
            <v>341067391</v>
          </cell>
          <cell r="R1348" t="str">
            <v/>
          </cell>
        </row>
        <row r="1349">
          <cell r="M1349">
            <v>35379612</v>
          </cell>
          <cell r="R1349" t="str">
            <v/>
          </cell>
        </row>
        <row r="1350">
          <cell r="M1350">
            <v>351065491</v>
          </cell>
          <cell r="R1350" t="str">
            <v>Do Not Score - Max Statement Year Too Old</v>
          </cell>
        </row>
        <row r="1351">
          <cell r="M1351">
            <v>351068891</v>
          </cell>
          <cell r="R1351" t="str">
            <v/>
          </cell>
        </row>
        <row r="1352">
          <cell r="M1352">
            <v>355340121</v>
          </cell>
          <cell r="R1352" t="str">
            <v/>
          </cell>
        </row>
        <row r="1353">
          <cell r="M1353">
            <v>335338221</v>
          </cell>
          <cell r="R1353" t="str">
            <v/>
          </cell>
        </row>
        <row r="1354">
          <cell r="M1354">
            <v>391067991</v>
          </cell>
          <cell r="R1354" t="str">
            <v/>
          </cell>
        </row>
        <row r="1355">
          <cell r="M1355">
            <v>285341021</v>
          </cell>
          <cell r="R1355" t="str">
            <v/>
          </cell>
        </row>
        <row r="1356">
          <cell r="M1356">
            <v>395340421</v>
          </cell>
          <cell r="R1356" t="str">
            <v/>
          </cell>
        </row>
        <row r="1357">
          <cell r="M1357">
            <v>109164132</v>
          </cell>
          <cell r="R1357" t="str">
            <v>Do Not Score - Max Statement Year Too Old</v>
          </cell>
        </row>
        <row r="1358">
          <cell r="M1358">
            <v>395340521</v>
          </cell>
          <cell r="R1358" t="str">
            <v/>
          </cell>
        </row>
        <row r="1359">
          <cell r="M1359">
            <v>976430812</v>
          </cell>
          <cell r="R1359" t="str">
            <v/>
          </cell>
        </row>
        <row r="1360">
          <cell r="M1360">
            <v>565339221</v>
          </cell>
          <cell r="R1360" t="str">
            <v/>
          </cell>
        </row>
        <row r="1361">
          <cell r="M1361">
            <v>425166351</v>
          </cell>
          <cell r="R1361" t="str">
            <v/>
          </cell>
        </row>
        <row r="1362">
          <cell r="M1362">
            <v>641066591</v>
          </cell>
          <cell r="R1362" t="str">
            <v/>
          </cell>
        </row>
        <row r="1363">
          <cell r="M1363">
            <v>885171651</v>
          </cell>
          <cell r="R1363" t="str">
            <v/>
          </cell>
        </row>
        <row r="1364">
          <cell r="M1364">
            <v>976433412</v>
          </cell>
          <cell r="R1364" t="str">
            <v>Do Not Score - Max Statement Year Too Old</v>
          </cell>
        </row>
        <row r="1365">
          <cell r="M1365">
            <v>425356521</v>
          </cell>
          <cell r="R1365" t="str">
            <v/>
          </cell>
        </row>
        <row r="1366">
          <cell r="M1366">
            <v>505253051</v>
          </cell>
          <cell r="R1366" t="str">
            <v>Do Not Score - Max Statement Year Too Old</v>
          </cell>
        </row>
        <row r="1367">
          <cell r="M1367">
            <v>605344821</v>
          </cell>
          <cell r="R1367" t="str">
            <v/>
          </cell>
        </row>
        <row r="1368">
          <cell r="M1368">
            <v>535363721</v>
          </cell>
          <cell r="R1368" t="str">
            <v/>
          </cell>
        </row>
        <row r="1369">
          <cell r="M1369">
            <v>645372621</v>
          </cell>
          <cell r="R1369" t="str">
            <v/>
          </cell>
        </row>
        <row r="1370">
          <cell r="M1370">
            <v>55389821</v>
          </cell>
          <cell r="R1370" t="str">
            <v/>
          </cell>
        </row>
        <row r="1371">
          <cell r="M1371">
            <v>255448021</v>
          </cell>
          <cell r="R1371" t="str">
            <v/>
          </cell>
        </row>
        <row r="1372">
          <cell r="M1372">
            <v>986383512</v>
          </cell>
          <cell r="R1372" t="str">
            <v/>
          </cell>
        </row>
        <row r="1373">
          <cell r="M1373">
            <v>25402521</v>
          </cell>
          <cell r="R1373" t="str">
            <v/>
          </cell>
        </row>
        <row r="1374">
          <cell r="M1374">
            <v>565634221</v>
          </cell>
          <cell r="R1374" t="str">
            <v/>
          </cell>
        </row>
        <row r="1375">
          <cell r="M1375">
            <v>345337621</v>
          </cell>
          <cell r="R1375" t="str">
            <v>Do Not Score - Max Statement Year Too Old</v>
          </cell>
        </row>
        <row r="1376">
          <cell r="M1376">
            <v>645251851</v>
          </cell>
          <cell r="R1376" t="str">
            <v/>
          </cell>
        </row>
        <row r="1377">
          <cell r="M1377">
            <v>999934570</v>
          </cell>
          <cell r="R1377" t="str">
            <v/>
          </cell>
        </row>
        <row r="1378">
          <cell r="M1378">
            <v>999934497</v>
          </cell>
          <cell r="R1378" t="str">
            <v/>
          </cell>
        </row>
        <row r="1379">
          <cell r="M1379">
            <v>865289151</v>
          </cell>
          <cell r="R1379" t="str">
            <v/>
          </cell>
        </row>
        <row r="1380">
          <cell r="M1380">
            <v>925382721</v>
          </cell>
          <cell r="R1380" t="str">
            <v/>
          </cell>
        </row>
        <row r="1381">
          <cell r="M1381">
            <v>986388612</v>
          </cell>
          <cell r="R1381" t="str">
            <v/>
          </cell>
        </row>
        <row r="1382">
          <cell r="M1382">
            <v>976429612</v>
          </cell>
          <cell r="R1382" t="str">
            <v>Do Not Score - Max Statement Year Too Old</v>
          </cell>
        </row>
        <row r="1383">
          <cell r="M1383">
            <v>805466721</v>
          </cell>
          <cell r="R1383" t="str">
            <v/>
          </cell>
        </row>
        <row r="1384">
          <cell r="M1384">
            <v>11901742</v>
          </cell>
          <cell r="R1384" t="str">
            <v/>
          </cell>
        </row>
        <row r="1385">
          <cell r="M1385">
            <v>435406821</v>
          </cell>
          <cell r="R1385" t="str">
            <v/>
          </cell>
        </row>
        <row r="1386">
          <cell r="M1386">
            <v>145410421</v>
          </cell>
          <cell r="R1386" t="str">
            <v/>
          </cell>
        </row>
        <row r="1387">
          <cell r="M1387">
            <v>986398712</v>
          </cell>
          <cell r="R1387" t="str">
            <v>Do Not Score - Max Statement Year Too Old</v>
          </cell>
        </row>
        <row r="1388">
          <cell r="M1388">
            <v>549153832</v>
          </cell>
          <cell r="R1388" t="str">
            <v>Do Not Score - Max Statement Year Too Old</v>
          </cell>
        </row>
        <row r="1389">
          <cell r="M1389">
            <v>505380512</v>
          </cell>
          <cell r="R1389" t="str">
            <v/>
          </cell>
        </row>
        <row r="1390">
          <cell r="M1390">
            <v>715367521</v>
          </cell>
          <cell r="R1390" t="str">
            <v>Do Not Score - Max Statement Year Too Old</v>
          </cell>
        </row>
        <row r="1391">
          <cell r="M1391">
            <v>986403712</v>
          </cell>
          <cell r="R1391" t="str">
            <v/>
          </cell>
        </row>
        <row r="1392">
          <cell r="M1392">
            <v>986423312</v>
          </cell>
          <cell r="R1392" t="str">
            <v/>
          </cell>
        </row>
        <row r="1393">
          <cell r="M1393">
            <v>943972111</v>
          </cell>
          <cell r="R1393" t="str">
            <v/>
          </cell>
        </row>
        <row r="1394">
          <cell r="M1394">
            <v>976431112</v>
          </cell>
          <cell r="R1394" t="str">
            <v/>
          </cell>
        </row>
        <row r="1395">
          <cell r="M1395">
            <v>986425212</v>
          </cell>
          <cell r="R1395" t="str">
            <v/>
          </cell>
        </row>
        <row r="1396">
          <cell r="M1396">
            <v>885302751</v>
          </cell>
          <cell r="R1396" t="str">
            <v/>
          </cell>
        </row>
        <row r="1397">
          <cell r="M1397">
            <v>986426612</v>
          </cell>
          <cell r="R1397" t="str">
            <v/>
          </cell>
        </row>
        <row r="1398">
          <cell r="M1398">
            <v>575450521</v>
          </cell>
          <cell r="R1398" t="str">
            <v/>
          </cell>
        </row>
        <row r="1399">
          <cell r="M1399">
            <v>625520121</v>
          </cell>
          <cell r="R1399" t="str">
            <v/>
          </cell>
        </row>
        <row r="1400">
          <cell r="M1400">
            <v>795491921</v>
          </cell>
          <cell r="R1400" t="str">
            <v/>
          </cell>
        </row>
        <row r="1401">
          <cell r="M1401">
            <v>425406012</v>
          </cell>
          <cell r="R1401" t="str">
            <v/>
          </cell>
        </row>
        <row r="1402">
          <cell r="M1402">
            <v>996369812</v>
          </cell>
          <cell r="R1402" t="str">
            <v>Do Not Score - Max Statement Year Too Old</v>
          </cell>
        </row>
        <row r="1403">
          <cell r="M1403">
            <v>517829122</v>
          </cell>
          <cell r="R1403" t="str">
            <v/>
          </cell>
        </row>
        <row r="1404">
          <cell r="M1404">
            <v>967824922</v>
          </cell>
          <cell r="R1404" t="str">
            <v/>
          </cell>
        </row>
        <row r="1405">
          <cell r="M1405">
            <v>996379412</v>
          </cell>
          <cell r="R1405" t="str">
            <v/>
          </cell>
        </row>
        <row r="1406">
          <cell r="M1406">
            <v>975345912</v>
          </cell>
          <cell r="R1406" t="str">
            <v/>
          </cell>
        </row>
        <row r="1407">
          <cell r="M1407">
            <v>716444412</v>
          </cell>
          <cell r="R1407" t="str">
            <v/>
          </cell>
        </row>
        <row r="1408">
          <cell r="M1408">
            <v>76498412</v>
          </cell>
          <cell r="R1408" t="str">
            <v/>
          </cell>
        </row>
        <row r="1409">
          <cell r="M1409">
            <v>25591521</v>
          </cell>
          <cell r="R1409" t="str">
            <v/>
          </cell>
        </row>
        <row r="1410">
          <cell r="M1410">
            <v>215442221</v>
          </cell>
          <cell r="R1410" t="str">
            <v>Do Not Score - Max Statement Year Too Old</v>
          </cell>
        </row>
        <row r="1411">
          <cell r="M1411">
            <v>996387812</v>
          </cell>
          <cell r="R1411" t="str">
            <v/>
          </cell>
        </row>
        <row r="1412">
          <cell r="M1412">
            <v>15681621</v>
          </cell>
          <cell r="R1412" t="str">
            <v/>
          </cell>
        </row>
        <row r="1413">
          <cell r="M1413">
            <v>116329512</v>
          </cell>
          <cell r="R1413" t="str">
            <v/>
          </cell>
        </row>
        <row r="1414">
          <cell r="M1414">
            <v>616379112</v>
          </cell>
          <cell r="R1414" t="str">
            <v/>
          </cell>
        </row>
        <row r="1415">
          <cell r="M1415">
            <v>626339512</v>
          </cell>
          <cell r="R1415" t="str">
            <v/>
          </cell>
        </row>
        <row r="1416">
          <cell r="M1416">
            <v>226339912</v>
          </cell>
          <cell r="R1416" t="str">
            <v/>
          </cell>
        </row>
        <row r="1417">
          <cell r="M1417">
            <v>336380912</v>
          </cell>
          <cell r="R1417" t="str">
            <v/>
          </cell>
        </row>
        <row r="1418">
          <cell r="M1418">
            <v>876370112</v>
          </cell>
          <cell r="R1418" t="str">
            <v>Do Not Score - Max Statement Year Too Old</v>
          </cell>
        </row>
        <row r="1419">
          <cell r="M1419">
            <v>156416212</v>
          </cell>
          <cell r="R1419" t="str">
            <v>Do Not Score - Max Statement Year Too Old</v>
          </cell>
        </row>
        <row r="1420">
          <cell r="M1420">
            <v>999889277</v>
          </cell>
          <cell r="R1420" t="str">
            <v/>
          </cell>
        </row>
        <row r="1421">
          <cell r="M1421">
            <v>6312912</v>
          </cell>
          <cell r="R1421" t="str">
            <v>Do Not Score - Max Statement Year Too Old</v>
          </cell>
        </row>
        <row r="1422">
          <cell r="M1422">
            <v>416490812</v>
          </cell>
          <cell r="R1422" t="str">
            <v/>
          </cell>
        </row>
        <row r="1423">
          <cell r="M1423">
            <v>616366412</v>
          </cell>
          <cell r="R1423" t="str">
            <v>Do Not Score - Max Statement Year Too Old</v>
          </cell>
        </row>
        <row r="1424">
          <cell r="M1424">
            <v>616487412</v>
          </cell>
          <cell r="R1424" t="str">
            <v/>
          </cell>
        </row>
        <row r="1425">
          <cell r="M1425">
            <v>576454512</v>
          </cell>
          <cell r="R1425" t="str">
            <v/>
          </cell>
        </row>
        <row r="1426">
          <cell r="M1426">
            <v>406495312</v>
          </cell>
          <cell r="R1426" t="str">
            <v/>
          </cell>
        </row>
        <row r="1427">
          <cell r="M1427">
            <v>366515612</v>
          </cell>
          <cell r="R1427" t="str">
            <v>Do Not Score - Max Statement Year Too Old</v>
          </cell>
        </row>
        <row r="1428">
          <cell r="M1428">
            <v>296340112</v>
          </cell>
          <cell r="R1428" t="str">
            <v>Do Not Score - Max Statement Year Too Old</v>
          </cell>
        </row>
        <row r="1429">
          <cell r="M1429">
            <v>1000004433</v>
          </cell>
          <cell r="R1429" t="str">
            <v/>
          </cell>
        </row>
        <row r="1430">
          <cell r="M1430">
            <v>346534212</v>
          </cell>
          <cell r="R1430" t="str">
            <v/>
          </cell>
        </row>
        <row r="1431">
          <cell r="M1431">
            <v>25218451</v>
          </cell>
          <cell r="R1431" t="str">
            <v/>
          </cell>
        </row>
        <row r="1432">
          <cell r="M1432">
            <v>549157132</v>
          </cell>
          <cell r="R1432" t="str">
            <v/>
          </cell>
        </row>
        <row r="1433">
          <cell r="M1433">
            <v>61816142</v>
          </cell>
          <cell r="R1433" t="str">
            <v/>
          </cell>
        </row>
        <row r="1434">
          <cell r="M1434">
            <v>749156432</v>
          </cell>
          <cell r="R1434" t="str">
            <v/>
          </cell>
        </row>
        <row r="1435">
          <cell r="M1435">
            <v>119172732</v>
          </cell>
          <cell r="R1435" t="str">
            <v/>
          </cell>
        </row>
        <row r="1436">
          <cell r="M1436">
            <v>425263551</v>
          </cell>
          <cell r="R1436" t="str">
            <v/>
          </cell>
        </row>
        <row r="1437">
          <cell r="M1437">
            <v>329186832</v>
          </cell>
          <cell r="R1437" t="str">
            <v/>
          </cell>
        </row>
        <row r="1438">
          <cell r="M1438">
            <v>579209732</v>
          </cell>
          <cell r="R1438" t="str">
            <v/>
          </cell>
        </row>
        <row r="1439">
          <cell r="M1439">
            <v>46439812</v>
          </cell>
          <cell r="R1439" t="str">
            <v/>
          </cell>
        </row>
        <row r="1440">
          <cell r="M1440">
            <v>149223232</v>
          </cell>
          <cell r="R1440" t="str">
            <v/>
          </cell>
        </row>
        <row r="1441">
          <cell r="M1441">
            <v>446453412</v>
          </cell>
          <cell r="R1441" t="str">
            <v>Do Not Score - Max Statement Year Too Old</v>
          </cell>
        </row>
        <row r="1442">
          <cell r="M1442">
            <v>811717042</v>
          </cell>
          <cell r="R1442" t="str">
            <v/>
          </cell>
        </row>
        <row r="1443">
          <cell r="M1443">
            <v>201765742</v>
          </cell>
          <cell r="R1443" t="str">
            <v/>
          </cell>
        </row>
        <row r="1444">
          <cell r="M1444">
            <v>101068191</v>
          </cell>
          <cell r="R1444" t="str">
            <v>Do Not Score - Max Statement Year Too Old</v>
          </cell>
        </row>
        <row r="1445">
          <cell r="M1445">
            <v>565659721</v>
          </cell>
          <cell r="R1445" t="str">
            <v/>
          </cell>
        </row>
        <row r="1446">
          <cell r="M1446">
            <v>801778042</v>
          </cell>
          <cell r="R1446" t="str">
            <v/>
          </cell>
        </row>
        <row r="1447">
          <cell r="M1447">
            <v>865441021</v>
          </cell>
          <cell r="R1447" t="str">
            <v/>
          </cell>
        </row>
        <row r="1448">
          <cell r="M1448">
            <v>161904342</v>
          </cell>
          <cell r="R1448" t="str">
            <v/>
          </cell>
        </row>
        <row r="1449">
          <cell r="M1449">
            <v>861871242</v>
          </cell>
          <cell r="R1449" t="str">
            <v/>
          </cell>
        </row>
        <row r="1450">
          <cell r="M1450">
            <v>891873142</v>
          </cell>
          <cell r="R1450" t="str">
            <v/>
          </cell>
        </row>
        <row r="1451">
          <cell r="M1451">
            <v>199273532</v>
          </cell>
          <cell r="R1451" t="str">
            <v/>
          </cell>
        </row>
        <row r="1452">
          <cell r="M1452">
            <v>881872542</v>
          </cell>
          <cell r="R1452" t="str">
            <v/>
          </cell>
        </row>
        <row r="1453">
          <cell r="M1453">
            <v>986434412</v>
          </cell>
          <cell r="R1453" t="str">
            <v/>
          </cell>
        </row>
        <row r="1454">
          <cell r="M1454">
            <v>999956039</v>
          </cell>
          <cell r="R1454" t="str">
            <v/>
          </cell>
        </row>
        <row r="1455">
          <cell r="M1455">
            <v>919275132</v>
          </cell>
          <cell r="R1455" t="str">
            <v/>
          </cell>
        </row>
        <row r="1456">
          <cell r="M1456">
            <v>131682242</v>
          </cell>
          <cell r="R1456" t="str">
            <v/>
          </cell>
        </row>
        <row r="1457">
          <cell r="M1457">
            <v>432060942</v>
          </cell>
          <cell r="R1457" t="str">
            <v/>
          </cell>
        </row>
        <row r="1458">
          <cell r="M1458">
            <v>251717442</v>
          </cell>
          <cell r="R1458" t="str">
            <v/>
          </cell>
        </row>
        <row r="1459">
          <cell r="M1459">
            <v>181738842</v>
          </cell>
          <cell r="R1459" t="str">
            <v/>
          </cell>
        </row>
        <row r="1460">
          <cell r="M1460">
            <v>2101442</v>
          </cell>
          <cell r="R1460" t="str">
            <v/>
          </cell>
        </row>
        <row r="1461">
          <cell r="M1461">
            <v>842105942</v>
          </cell>
          <cell r="R1461" t="str">
            <v/>
          </cell>
        </row>
        <row r="1462">
          <cell r="M1462">
            <v>124630952</v>
          </cell>
          <cell r="R1462" t="str">
            <v/>
          </cell>
        </row>
        <row r="1463">
          <cell r="M1463">
            <v>999865974</v>
          </cell>
          <cell r="R1463" t="str">
            <v/>
          </cell>
        </row>
        <row r="1464">
          <cell r="M1464">
            <v>101782842</v>
          </cell>
          <cell r="R1464" t="str">
            <v>Do Not Score - Max Statement Year Too Old</v>
          </cell>
        </row>
        <row r="1465">
          <cell r="M1465">
            <v>999867366</v>
          </cell>
          <cell r="R1465" t="str">
            <v/>
          </cell>
        </row>
        <row r="1466">
          <cell r="M1466">
            <v>855563321</v>
          </cell>
          <cell r="R1466" t="str">
            <v>Do Not Score - Max Statement Year Too Old</v>
          </cell>
        </row>
        <row r="1467">
          <cell r="M1467">
            <v>999873464</v>
          </cell>
          <cell r="R1467" t="str">
            <v/>
          </cell>
        </row>
        <row r="1468">
          <cell r="M1468">
            <v>999881466</v>
          </cell>
          <cell r="R1468" t="str">
            <v/>
          </cell>
        </row>
        <row r="1469">
          <cell r="M1469">
            <v>351847842</v>
          </cell>
          <cell r="R1469" t="str">
            <v/>
          </cell>
        </row>
        <row r="1470">
          <cell r="M1470">
            <v>999891496</v>
          </cell>
          <cell r="R1470" t="str">
            <v/>
          </cell>
        </row>
        <row r="1471">
          <cell r="M1471">
            <v>999892415</v>
          </cell>
          <cell r="R1471" t="str">
            <v/>
          </cell>
        </row>
        <row r="1472">
          <cell r="M1472">
            <v>999891405</v>
          </cell>
          <cell r="R1472" t="str">
            <v/>
          </cell>
        </row>
        <row r="1473">
          <cell r="M1473">
            <v>999894746</v>
          </cell>
          <cell r="R1473" t="str">
            <v/>
          </cell>
        </row>
        <row r="1474">
          <cell r="M1474">
            <v>999903423</v>
          </cell>
          <cell r="R1474" t="str">
            <v/>
          </cell>
        </row>
        <row r="1475">
          <cell r="M1475">
            <v>999903789</v>
          </cell>
          <cell r="R1475" t="str">
            <v/>
          </cell>
        </row>
        <row r="1476">
          <cell r="M1476">
            <v>999904149</v>
          </cell>
          <cell r="R1476" t="str">
            <v/>
          </cell>
        </row>
        <row r="1477">
          <cell r="M1477">
            <v>999905875</v>
          </cell>
          <cell r="R1477" t="str">
            <v/>
          </cell>
        </row>
        <row r="1478">
          <cell r="M1478">
            <v>999906740</v>
          </cell>
          <cell r="R1478" t="str">
            <v/>
          </cell>
        </row>
        <row r="1479">
          <cell r="M1479">
            <v>999907697</v>
          </cell>
          <cell r="R1479" t="str">
            <v/>
          </cell>
        </row>
        <row r="1480">
          <cell r="M1480">
            <v>999924119</v>
          </cell>
          <cell r="R1480" t="str">
            <v/>
          </cell>
        </row>
        <row r="1481">
          <cell r="M1481">
            <v>999925385</v>
          </cell>
          <cell r="R1481" t="str">
            <v/>
          </cell>
        </row>
        <row r="1482">
          <cell r="M1482">
            <v>999923239</v>
          </cell>
          <cell r="R1482" t="str">
            <v/>
          </cell>
        </row>
        <row r="1483">
          <cell r="M1483">
            <v>999937591</v>
          </cell>
          <cell r="R1483" t="str">
            <v/>
          </cell>
        </row>
        <row r="1484">
          <cell r="M1484">
            <v>999932883</v>
          </cell>
          <cell r="R1484" t="str">
            <v/>
          </cell>
        </row>
        <row r="1485">
          <cell r="M1485">
            <v>999933656</v>
          </cell>
          <cell r="R1485" t="str">
            <v/>
          </cell>
        </row>
        <row r="1486">
          <cell r="M1486">
            <v>999934582</v>
          </cell>
          <cell r="R1486" t="str">
            <v/>
          </cell>
        </row>
        <row r="1487">
          <cell r="M1487">
            <v>999935065</v>
          </cell>
          <cell r="R1487" t="str">
            <v/>
          </cell>
        </row>
        <row r="1488">
          <cell r="M1488">
            <v>999948355</v>
          </cell>
          <cell r="R1488" t="str">
            <v/>
          </cell>
        </row>
        <row r="1489">
          <cell r="M1489">
            <v>999939821</v>
          </cell>
          <cell r="R1489" t="str">
            <v/>
          </cell>
        </row>
        <row r="1490">
          <cell r="M1490">
            <v>999955497</v>
          </cell>
          <cell r="R1490" t="str">
            <v/>
          </cell>
        </row>
        <row r="1491">
          <cell r="M1491">
            <v>999943561</v>
          </cell>
          <cell r="R1491" t="str">
            <v/>
          </cell>
        </row>
        <row r="1492">
          <cell r="M1492">
            <v>392060942</v>
          </cell>
          <cell r="R1492" t="str">
            <v/>
          </cell>
        </row>
        <row r="1493">
          <cell r="M1493">
            <v>999960127</v>
          </cell>
          <cell r="R1493" t="str">
            <v/>
          </cell>
        </row>
        <row r="1494">
          <cell r="M1494">
            <v>999969432</v>
          </cell>
          <cell r="R1494" t="str">
            <v/>
          </cell>
        </row>
        <row r="1495">
          <cell r="M1495">
            <v>999975983</v>
          </cell>
          <cell r="R1495" t="str">
            <v/>
          </cell>
        </row>
        <row r="1496">
          <cell r="M1496">
            <v>999978686</v>
          </cell>
          <cell r="R1496" t="str">
            <v/>
          </cell>
        </row>
        <row r="1497">
          <cell r="M1497">
            <v>999970507</v>
          </cell>
          <cell r="R1497" t="str">
            <v/>
          </cell>
        </row>
        <row r="1498">
          <cell r="M1498">
            <v>999983224</v>
          </cell>
          <cell r="R1498" t="str">
            <v/>
          </cell>
        </row>
        <row r="1499">
          <cell r="M1499">
            <v>999996690</v>
          </cell>
          <cell r="R1499" t="str">
            <v/>
          </cell>
        </row>
        <row r="1500">
          <cell r="M1500">
            <v>174647652</v>
          </cell>
          <cell r="R1500" t="str">
            <v/>
          </cell>
        </row>
        <row r="1501">
          <cell r="M1501">
            <v>1000002300</v>
          </cell>
          <cell r="R1501" t="str">
            <v/>
          </cell>
        </row>
        <row r="1502">
          <cell r="M1502">
            <v>1000000452</v>
          </cell>
          <cell r="R1502" t="str">
            <v/>
          </cell>
        </row>
        <row r="1503">
          <cell r="M1503">
            <v>1000007603</v>
          </cell>
          <cell r="R1503" t="str">
            <v/>
          </cell>
        </row>
        <row r="1504">
          <cell r="M1504">
            <v>1000001747</v>
          </cell>
          <cell r="R1504" t="str">
            <v/>
          </cell>
        </row>
        <row r="1505">
          <cell r="M1505">
            <v>1000008269</v>
          </cell>
          <cell r="R1505" t="str">
            <v/>
          </cell>
        </row>
        <row r="1506">
          <cell r="M1506">
            <v>1000008974</v>
          </cell>
          <cell r="R1506" t="str">
            <v/>
          </cell>
        </row>
        <row r="1507">
          <cell r="M1507">
            <v>1000023174</v>
          </cell>
          <cell r="R1507" t="str">
            <v/>
          </cell>
        </row>
        <row r="1508">
          <cell r="M1508">
            <v>1000022536</v>
          </cell>
          <cell r="R1508" t="str">
            <v/>
          </cell>
        </row>
        <row r="1509">
          <cell r="M1509">
            <v>999877241</v>
          </cell>
          <cell r="R1509" t="str">
            <v/>
          </cell>
        </row>
        <row r="1510">
          <cell r="M1510">
            <v>999879394</v>
          </cell>
          <cell r="R1510" t="str">
            <v/>
          </cell>
        </row>
        <row r="1511">
          <cell r="M1511">
            <v>999885628</v>
          </cell>
          <cell r="R1511" t="str">
            <v/>
          </cell>
        </row>
        <row r="1512">
          <cell r="M1512">
            <v>999896475</v>
          </cell>
          <cell r="R1512" t="str">
            <v/>
          </cell>
        </row>
        <row r="1513">
          <cell r="M1513">
            <v>999906714</v>
          </cell>
          <cell r="R1513" t="str">
            <v/>
          </cell>
        </row>
        <row r="1514">
          <cell r="M1514">
            <v>376528112</v>
          </cell>
          <cell r="R1514" t="str">
            <v/>
          </cell>
        </row>
        <row r="1515">
          <cell r="M1515">
            <v>999923272</v>
          </cell>
          <cell r="R1515" t="str">
            <v/>
          </cell>
        </row>
        <row r="1516">
          <cell r="M1516">
            <v>999935201</v>
          </cell>
          <cell r="R1516" t="str">
            <v/>
          </cell>
        </row>
        <row r="1517">
          <cell r="M1517">
            <v>109234332</v>
          </cell>
          <cell r="R1517" t="str">
            <v/>
          </cell>
        </row>
        <row r="1518">
          <cell r="M1518">
            <v>999956475</v>
          </cell>
          <cell r="R1518" t="str">
            <v/>
          </cell>
        </row>
        <row r="1519">
          <cell r="M1519">
            <v>139247232</v>
          </cell>
          <cell r="R1519" t="str">
            <v/>
          </cell>
        </row>
        <row r="1520">
          <cell r="M1520">
            <v>999976840</v>
          </cell>
          <cell r="R1520" t="str">
            <v/>
          </cell>
        </row>
        <row r="1521">
          <cell r="M1521">
            <v>1000009323</v>
          </cell>
          <cell r="R1521" t="str">
            <v/>
          </cell>
        </row>
        <row r="1522">
          <cell r="M1522">
            <v>1000019163</v>
          </cell>
          <cell r="R1522" t="str">
            <v/>
          </cell>
        </row>
        <row r="1523">
          <cell r="M1523">
            <v>889276432</v>
          </cell>
          <cell r="R1523" t="str">
            <v/>
          </cell>
        </row>
        <row r="1524">
          <cell r="M1524">
            <v>21744542</v>
          </cell>
          <cell r="R1524" t="str">
            <v>Do Not Score - Max Statement Year Too Old</v>
          </cell>
        </row>
        <row r="1525">
          <cell r="M1525">
            <v>191766042</v>
          </cell>
          <cell r="R1525" t="str">
            <v>Do Not Score - Max Statement Year Too Old</v>
          </cell>
        </row>
        <row r="1526">
          <cell r="M1526">
            <v>101781642</v>
          </cell>
          <cell r="R1526" t="str">
            <v/>
          </cell>
        </row>
        <row r="1527">
          <cell r="M1527">
            <v>581876242</v>
          </cell>
          <cell r="R1527" t="str">
            <v/>
          </cell>
        </row>
        <row r="1528">
          <cell r="M1528">
            <v>999874056</v>
          </cell>
          <cell r="R1528" t="str">
            <v/>
          </cell>
        </row>
        <row r="1529">
          <cell r="M1529">
            <v>999877520</v>
          </cell>
          <cell r="R1529" t="str">
            <v/>
          </cell>
        </row>
        <row r="1530">
          <cell r="M1530">
            <v>999882027</v>
          </cell>
          <cell r="R1530" t="str">
            <v/>
          </cell>
        </row>
        <row r="1531">
          <cell r="M1531">
            <v>999898338</v>
          </cell>
          <cell r="R1531" t="str">
            <v/>
          </cell>
        </row>
        <row r="1532">
          <cell r="M1532">
            <v>999904810</v>
          </cell>
          <cell r="R1532" t="str">
            <v/>
          </cell>
        </row>
        <row r="1533">
          <cell r="M1533">
            <v>999908379</v>
          </cell>
          <cell r="R1533" t="str">
            <v/>
          </cell>
        </row>
        <row r="1534">
          <cell r="M1534">
            <v>999957964</v>
          </cell>
          <cell r="R1534" t="str">
            <v/>
          </cell>
        </row>
        <row r="1535">
          <cell r="M1535">
            <v>999976392</v>
          </cell>
          <cell r="R1535" t="str">
            <v/>
          </cell>
        </row>
        <row r="1536">
          <cell r="M1536">
            <v>999978027</v>
          </cell>
          <cell r="R1536" t="str">
            <v/>
          </cell>
        </row>
        <row r="1537">
          <cell r="M1537">
            <v>999989880</v>
          </cell>
          <cell r="R1537" t="str">
            <v/>
          </cell>
        </row>
        <row r="1538">
          <cell r="M1538">
            <v>999997621</v>
          </cell>
          <cell r="R1538" t="str">
            <v/>
          </cell>
        </row>
        <row r="1539">
          <cell r="M1539">
            <v>355034821</v>
          </cell>
          <cell r="R1539" t="str">
            <v/>
          </cell>
        </row>
        <row r="1540">
          <cell r="M1540">
            <v>321069091</v>
          </cell>
          <cell r="R1540" t="str">
            <v/>
          </cell>
        </row>
        <row r="1541">
          <cell r="M1541">
            <v>351068491</v>
          </cell>
          <cell r="R1541" t="str">
            <v/>
          </cell>
        </row>
        <row r="1542">
          <cell r="M1542">
            <v>341665642</v>
          </cell>
          <cell r="R1542" t="str">
            <v/>
          </cell>
        </row>
        <row r="1543">
          <cell r="M1543">
            <v>999867398</v>
          </cell>
          <cell r="R1543" t="str">
            <v/>
          </cell>
        </row>
        <row r="1544">
          <cell r="M1544">
            <v>999897006</v>
          </cell>
          <cell r="R1544" t="str">
            <v/>
          </cell>
        </row>
        <row r="1545">
          <cell r="M1545">
            <v>999903796</v>
          </cell>
          <cell r="R1545" t="str">
            <v/>
          </cell>
        </row>
        <row r="1546">
          <cell r="M1546">
            <v>999990450</v>
          </cell>
          <cell r="R1546" t="str">
            <v/>
          </cell>
        </row>
        <row r="1547">
          <cell r="M1547">
            <v>999999139</v>
          </cell>
          <cell r="R1547" t="str">
            <v/>
          </cell>
        </row>
        <row r="1548">
          <cell r="M1548">
            <v>999966205</v>
          </cell>
          <cell r="R1548" t="str">
            <v/>
          </cell>
        </row>
        <row r="1549">
          <cell r="M1549">
            <v>596321812</v>
          </cell>
          <cell r="R1549" t="str">
            <v/>
          </cell>
        </row>
        <row r="1550">
          <cell r="M1550">
            <v>685057921</v>
          </cell>
          <cell r="R1550" t="str">
            <v>Do Not Score - Max Statement Year Too Old</v>
          </cell>
        </row>
        <row r="1551">
          <cell r="M1551">
            <v>746530312</v>
          </cell>
          <cell r="R1551" t="str">
            <v/>
          </cell>
        </row>
        <row r="1552">
          <cell r="M1552">
            <v>115019121</v>
          </cell>
          <cell r="R1552" t="str">
            <v/>
          </cell>
        </row>
        <row r="1553">
          <cell r="M1553">
            <v>195060321</v>
          </cell>
          <cell r="R1553" t="str">
            <v/>
          </cell>
        </row>
        <row r="1554">
          <cell r="M1554">
            <v>625063421</v>
          </cell>
          <cell r="R1554" t="str">
            <v/>
          </cell>
        </row>
        <row r="1555">
          <cell r="M1555">
            <v>966403412</v>
          </cell>
          <cell r="R1555" t="str">
            <v/>
          </cell>
        </row>
        <row r="1556">
          <cell r="M1556">
            <v>825060721</v>
          </cell>
          <cell r="R1556" t="str">
            <v/>
          </cell>
        </row>
        <row r="1557">
          <cell r="M1557">
            <v>966403512</v>
          </cell>
          <cell r="R1557" t="str">
            <v/>
          </cell>
        </row>
        <row r="1558">
          <cell r="M1558">
            <v>966403612</v>
          </cell>
          <cell r="R1558" t="str">
            <v/>
          </cell>
        </row>
        <row r="1559">
          <cell r="M1559">
            <v>225059021</v>
          </cell>
          <cell r="R1559" t="str">
            <v/>
          </cell>
        </row>
        <row r="1560">
          <cell r="M1560">
            <v>775057321</v>
          </cell>
          <cell r="R1560" t="str">
            <v/>
          </cell>
        </row>
        <row r="1561">
          <cell r="M1561">
            <v>65057721</v>
          </cell>
          <cell r="R1561" t="str">
            <v/>
          </cell>
        </row>
        <row r="1562">
          <cell r="M1562">
            <v>175060821</v>
          </cell>
          <cell r="R1562" t="str">
            <v/>
          </cell>
        </row>
        <row r="1563">
          <cell r="M1563">
            <v>785379521</v>
          </cell>
          <cell r="R1563" t="str">
            <v/>
          </cell>
        </row>
        <row r="1564">
          <cell r="M1564">
            <v>85338721</v>
          </cell>
          <cell r="R1564" t="str">
            <v/>
          </cell>
        </row>
        <row r="1565">
          <cell r="M1565">
            <v>105402212</v>
          </cell>
          <cell r="R1565" t="str">
            <v/>
          </cell>
        </row>
        <row r="1566">
          <cell r="M1566">
            <v>856342712</v>
          </cell>
          <cell r="R1566" t="str">
            <v/>
          </cell>
        </row>
        <row r="1567">
          <cell r="M1567">
            <v>395057921</v>
          </cell>
          <cell r="R1567" t="str">
            <v/>
          </cell>
        </row>
        <row r="1568">
          <cell r="M1568">
            <v>835032821</v>
          </cell>
          <cell r="R1568" t="str">
            <v/>
          </cell>
        </row>
        <row r="1569">
          <cell r="M1569">
            <v>195370712</v>
          </cell>
          <cell r="R1569" t="str">
            <v/>
          </cell>
        </row>
        <row r="1570">
          <cell r="M1570">
            <v>425060721</v>
          </cell>
          <cell r="R1570" t="str">
            <v/>
          </cell>
        </row>
        <row r="1571">
          <cell r="M1571">
            <v>705059421</v>
          </cell>
          <cell r="R1571" t="str">
            <v/>
          </cell>
        </row>
        <row r="1572">
          <cell r="M1572">
            <v>785063521</v>
          </cell>
          <cell r="R1572" t="str">
            <v/>
          </cell>
        </row>
        <row r="1573">
          <cell r="M1573">
            <v>285061821</v>
          </cell>
          <cell r="R1573" t="str">
            <v/>
          </cell>
        </row>
        <row r="1574">
          <cell r="M1574">
            <v>235061621</v>
          </cell>
          <cell r="R1574" t="str">
            <v/>
          </cell>
        </row>
        <row r="1575">
          <cell r="M1575">
            <v>735058421</v>
          </cell>
          <cell r="R1575" t="str">
            <v/>
          </cell>
        </row>
        <row r="1576">
          <cell r="M1576">
            <v>55500421</v>
          </cell>
          <cell r="R1576" t="str">
            <v/>
          </cell>
        </row>
        <row r="1577">
          <cell r="M1577">
            <v>966404112</v>
          </cell>
          <cell r="R1577" t="str">
            <v/>
          </cell>
        </row>
        <row r="1578">
          <cell r="M1578">
            <v>415058121</v>
          </cell>
          <cell r="R1578" t="str">
            <v/>
          </cell>
        </row>
        <row r="1579">
          <cell r="M1579">
            <v>855061621</v>
          </cell>
          <cell r="R1579" t="str">
            <v/>
          </cell>
        </row>
        <row r="1580">
          <cell r="M1580">
            <v>966404212</v>
          </cell>
          <cell r="R1580" t="str">
            <v/>
          </cell>
        </row>
        <row r="1581">
          <cell r="M1581">
            <v>925060721</v>
          </cell>
          <cell r="R1581" t="str">
            <v/>
          </cell>
        </row>
        <row r="1582">
          <cell r="M1582">
            <v>195392221</v>
          </cell>
          <cell r="R1582" t="str">
            <v/>
          </cell>
        </row>
        <row r="1583">
          <cell r="M1583">
            <v>966404412</v>
          </cell>
          <cell r="R1583" t="str">
            <v/>
          </cell>
        </row>
        <row r="1584">
          <cell r="M1584">
            <v>199182232</v>
          </cell>
          <cell r="R1584" t="str">
            <v>Do Not Score - Max Statement Year Too Old</v>
          </cell>
        </row>
        <row r="1585">
          <cell r="M1585">
            <v>885057521</v>
          </cell>
          <cell r="R1585" t="str">
            <v/>
          </cell>
        </row>
        <row r="1586">
          <cell r="M1586">
            <v>385061721</v>
          </cell>
          <cell r="R1586" t="str">
            <v/>
          </cell>
        </row>
        <row r="1587">
          <cell r="M1587">
            <v>135076221</v>
          </cell>
          <cell r="R1587" t="str">
            <v/>
          </cell>
        </row>
        <row r="1588">
          <cell r="M1588">
            <v>65061821</v>
          </cell>
          <cell r="R1588" t="str">
            <v/>
          </cell>
        </row>
        <row r="1589">
          <cell r="M1589">
            <v>935057021</v>
          </cell>
          <cell r="R1589" t="str">
            <v/>
          </cell>
        </row>
        <row r="1590">
          <cell r="M1590">
            <v>35061421</v>
          </cell>
          <cell r="R1590" t="str">
            <v/>
          </cell>
        </row>
        <row r="1591">
          <cell r="M1591">
            <v>665061121</v>
          </cell>
          <cell r="R1591" t="str">
            <v>Do Not Score - Max Statement Year Too Old</v>
          </cell>
        </row>
        <row r="1592">
          <cell r="M1592">
            <v>825063721</v>
          </cell>
          <cell r="R1592" t="str">
            <v/>
          </cell>
        </row>
        <row r="1593">
          <cell r="M1593">
            <v>381065791</v>
          </cell>
          <cell r="R1593" t="str">
            <v/>
          </cell>
        </row>
        <row r="1594">
          <cell r="M1594">
            <v>45406512</v>
          </cell>
          <cell r="R1594" t="str">
            <v/>
          </cell>
        </row>
        <row r="1595">
          <cell r="M1595">
            <v>915061721</v>
          </cell>
          <cell r="R1595" t="str">
            <v/>
          </cell>
        </row>
        <row r="1596">
          <cell r="M1596">
            <v>445064421</v>
          </cell>
          <cell r="R1596" t="str">
            <v/>
          </cell>
        </row>
        <row r="1597">
          <cell r="M1597">
            <v>555252121</v>
          </cell>
          <cell r="R1597" t="str">
            <v/>
          </cell>
        </row>
        <row r="1598">
          <cell r="M1598">
            <v>855057121</v>
          </cell>
          <cell r="R1598" t="str">
            <v/>
          </cell>
        </row>
        <row r="1599">
          <cell r="M1599">
            <v>255061721</v>
          </cell>
          <cell r="R1599" t="str">
            <v/>
          </cell>
        </row>
        <row r="1600">
          <cell r="M1600">
            <v>755058521</v>
          </cell>
          <cell r="R1600" t="str">
            <v/>
          </cell>
        </row>
        <row r="1601">
          <cell r="M1601">
            <v>885403621</v>
          </cell>
          <cell r="R1601" t="str">
            <v/>
          </cell>
        </row>
        <row r="1602">
          <cell r="M1602">
            <v>385057921</v>
          </cell>
          <cell r="R1602" t="str">
            <v/>
          </cell>
        </row>
        <row r="1603">
          <cell r="M1603">
            <v>185062021</v>
          </cell>
          <cell r="R1603" t="str">
            <v/>
          </cell>
        </row>
        <row r="1604">
          <cell r="M1604">
            <v>966407512</v>
          </cell>
          <cell r="R1604" t="str">
            <v/>
          </cell>
        </row>
        <row r="1605">
          <cell r="M1605">
            <v>85053221</v>
          </cell>
          <cell r="R1605" t="str">
            <v/>
          </cell>
        </row>
        <row r="1606">
          <cell r="M1606">
            <v>966408912</v>
          </cell>
          <cell r="R1606" t="str">
            <v/>
          </cell>
        </row>
        <row r="1607">
          <cell r="M1607">
            <v>185059521</v>
          </cell>
          <cell r="R1607" t="str">
            <v/>
          </cell>
        </row>
        <row r="1608">
          <cell r="M1608">
            <v>966409112</v>
          </cell>
          <cell r="R1608" t="str">
            <v/>
          </cell>
        </row>
        <row r="1609">
          <cell r="M1609">
            <v>335210021</v>
          </cell>
          <cell r="R1609" t="str">
            <v/>
          </cell>
        </row>
        <row r="1610">
          <cell r="M1610">
            <v>966409412</v>
          </cell>
          <cell r="R1610" t="str">
            <v/>
          </cell>
        </row>
        <row r="1611">
          <cell r="M1611">
            <v>495061821</v>
          </cell>
          <cell r="R1611" t="str">
            <v/>
          </cell>
        </row>
        <row r="1612">
          <cell r="M1612">
            <v>255062021</v>
          </cell>
          <cell r="R1612" t="str">
            <v/>
          </cell>
        </row>
        <row r="1613">
          <cell r="M1613">
            <v>255060821</v>
          </cell>
          <cell r="R1613" t="str">
            <v/>
          </cell>
        </row>
        <row r="1614">
          <cell r="M1614">
            <v>115058621</v>
          </cell>
          <cell r="R1614" t="str">
            <v/>
          </cell>
        </row>
        <row r="1615">
          <cell r="M1615">
            <v>966411912</v>
          </cell>
          <cell r="R1615" t="str">
            <v/>
          </cell>
        </row>
        <row r="1616">
          <cell r="M1616">
            <v>875024221</v>
          </cell>
          <cell r="R1616" t="str">
            <v/>
          </cell>
        </row>
        <row r="1617">
          <cell r="M1617">
            <v>966413912</v>
          </cell>
          <cell r="R1617" t="str">
            <v/>
          </cell>
        </row>
        <row r="1618">
          <cell r="M1618">
            <v>35019921</v>
          </cell>
          <cell r="R1618" t="str">
            <v/>
          </cell>
        </row>
        <row r="1619">
          <cell r="M1619">
            <v>825020521</v>
          </cell>
          <cell r="R1619" t="str">
            <v/>
          </cell>
        </row>
        <row r="1620">
          <cell r="M1620">
            <v>669282732</v>
          </cell>
          <cell r="R1620" t="str">
            <v>Do Not Score - Max Statement Year Too Old</v>
          </cell>
        </row>
        <row r="1621">
          <cell r="M1621">
            <v>665258751</v>
          </cell>
          <cell r="R1621" t="str">
            <v>Do Not Score - Max Statement Year Too Old</v>
          </cell>
        </row>
        <row r="1622">
          <cell r="M1622">
            <v>855061821</v>
          </cell>
          <cell r="R1622" t="str">
            <v/>
          </cell>
        </row>
        <row r="1623">
          <cell r="M1623">
            <v>855058821</v>
          </cell>
          <cell r="R1623" t="str">
            <v>Do Not Score - Max Statement Year Too Old</v>
          </cell>
        </row>
        <row r="1624">
          <cell r="M1624">
            <v>755058821</v>
          </cell>
          <cell r="R1624" t="str">
            <v>Do Not Score - Max Statement Year Too Old</v>
          </cell>
        </row>
        <row r="1625">
          <cell r="M1625">
            <v>755059421</v>
          </cell>
          <cell r="R1625" t="str">
            <v/>
          </cell>
        </row>
        <row r="1626">
          <cell r="M1626">
            <v>355222221</v>
          </cell>
          <cell r="R1626" t="str">
            <v/>
          </cell>
        </row>
        <row r="1627">
          <cell r="M1627">
            <v>845033421</v>
          </cell>
          <cell r="R1627" t="str">
            <v/>
          </cell>
        </row>
        <row r="1628">
          <cell r="M1628">
            <v>145304621</v>
          </cell>
          <cell r="R1628" t="str">
            <v/>
          </cell>
        </row>
        <row r="1629">
          <cell r="M1629">
            <v>645190721</v>
          </cell>
          <cell r="R1629" t="str">
            <v/>
          </cell>
        </row>
        <row r="1630">
          <cell r="M1630">
            <v>375191621</v>
          </cell>
          <cell r="R1630" t="str">
            <v/>
          </cell>
        </row>
        <row r="1631">
          <cell r="M1631">
            <v>156355912</v>
          </cell>
          <cell r="R1631" t="str">
            <v/>
          </cell>
        </row>
        <row r="1632">
          <cell r="M1632">
            <v>365062021</v>
          </cell>
          <cell r="R1632" t="str">
            <v>Do Not Score - Max Statement Year Too Old</v>
          </cell>
        </row>
        <row r="1633">
          <cell r="M1633">
            <v>715201321</v>
          </cell>
          <cell r="R1633" t="str">
            <v/>
          </cell>
        </row>
        <row r="1634">
          <cell r="M1634">
            <v>966415812</v>
          </cell>
          <cell r="R1634" t="str">
            <v/>
          </cell>
        </row>
        <row r="1635">
          <cell r="M1635">
            <v>966418412</v>
          </cell>
          <cell r="R1635" t="str">
            <v/>
          </cell>
        </row>
        <row r="1636">
          <cell r="M1636">
            <v>266475412</v>
          </cell>
          <cell r="R1636" t="str">
            <v>Do Not Score - Max Statement Year Too Old</v>
          </cell>
        </row>
        <row r="1637">
          <cell r="M1637">
            <v>715207021</v>
          </cell>
          <cell r="R1637" t="str">
            <v/>
          </cell>
        </row>
        <row r="1638">
          <cell r="M1638">
            <v>966420312</v>
          </cell>
          <cell r="R1638" t="str">
            <v/>
          </cell>
        </row>
        <row r="1639">
          <cell r="M1639">
            <v>966420512</v>
          </cell>
          <cell r="R1639" t="str">
            <v/>
          </cell>
        </row>
        <row r="1640">
          <cell r="M1640">
            <v>966419912</v>
          </cell>
          <cell r="R1640" t="str">
            <v/>
          </cell>
        </row>
        <row r="1641">
          <cell r="M1641">
            <v>966420912</v>
          </cell>
          <cell r="R1641" t="str">
            <v/>
          </cell>
        </row>
        <row r="1642">
          <cell r="M1642">
            <v>565553521</v>
          </cell>
          <cell r="R1642" t="str">
            <v/>
          </cell>
        </row>
        <row r="1643">
          <cell r="M1643">
            <v>215327121</v>
          </cell>
          <cell r="R1643" t="str">
            <v/>
          </cell>
        </row>
        <row r="1644">
          <cell r="M1644">
            <v>195210421</v>
          </cell>
          <cell r="R1644" t="str">
            <v/>
          </cell>
        </row>
        <row r="1645">
          <cell r="M1645">
            <v>547826822</v>
          </cell>
          <cell r="R1645" t="str">
            <v/>
          </cell>
        </row>
        <row r="1646">
          <cell r="M1646">
            <v>625210721</v>
          </cell>
          <cell r="R1646" t="str">
            <v/>
          </cell>
        </row>
        <row r="1647">
          <cell r="M1647">
            <v>541163600</v>
          </cell>
          <cell r="R1647" t="str">
            <v/>
          </cell>
        </row>
        <row r="1648">
          <cell r="M1648">
            <v>705211621</v>
          </cell>
          <cell r="R1648" t="str">
            <v/>
          </cell>
        </row>
        <row r="1649">
          <cell r="M1649">
            <v>125338121</v>
          </cell>
          <cell r="R1649" t="str">
            <v/>
          </cell>
        </row>
        <row r="1650">
          <cell r="M1650">
            <v>235121351</v>
          </cell>
          <cell r="R1650" t="str">
            <v/>
          </cell>
        </row>
        <row r="1651">
          <cell r="M1651">
            <v>195195221</v>
          </cell>
          <cell r="R1651" t="str">
            <v/>
          </cell>
        </row>
        <row r="1652">
          <cell r="M1652">
            <v>966424412</v>
          </cell>
          <cell r="R1652" t="str">
            <v/>
          </cell>
        </row>
        <row r="1653">
          <cell r="M1653">
            <v>275382321</v>
          </cell>
          <cell r="R1653" t="str">
            <v/>
          </cell>
        </row>
        <row r="1654">
          <cell r="M1654">
            <v>765422021</v>
          </cell>
          <cell r="R1654" t="str">
            <v/>
          </cell>
        </row>
        <row r="1655">
          <cell r="M1655">
            <v>966425512</v>
          </cell>
          <cell r="R1655" t="str">
            <v>Do Not Score - Max Statement Year Too Old</v>
          </cell>
        </row>
        <row r="1656">
          <cell r="M1656">
            <v>889262532</v>
          </cell>
          <cell r="R1656" t="str">
            <v/>
          </cell>
        </row>
        <row r="1657">
          <cell r="M1657">
            <v>475232751</v>
          </cell>
          <cell r="R1657" t="str">
            <v>Do Not Score - Max Statement Year Too Old</v>
          </cell>
        </row>
        <row r="1658">
          <cell r="M1658">
            <v>966426012</v>
          </cell>
          <cell r="R1658" t="str">
            <v/>
          </cell>
        </row>
        <row r="1659">
          <cell r="M1659">
            <v>445248421</v>
          </cell>
          <cell r="R1659" t="str">
            <v/>
          </cell>
        </row>
        <row r="1660">
          <cell r="M1660">
            <v>701168400</v>
          </cell>
          <cell r="R1660" t="str">
            <v/>
          </cell>
        </row>
        <row r="1661">
          <cell r="M1661">
            <v>245253821</v>
          </cell>
          <cell r="R1661" t="str">
            <v/>
          </cell>
        </row>
        <row r="1662">
          <cell r="M1662">
            <v>165271221</v>
          </cell>
          <cell r="R1662" t="str">
            <v/>
          </cell>
        </row>
        <row r="1663">
          <cell r="M1663">
            <v>155260921</v>
          </cell>
          <cell r="R1663" t="str">
            <v/>
          </cell>
        </row>
        <row r="1664">
          <cell r="M1664">
            <v>61815842</v>
          </cell>
          <cell r="R1664" t="str">
            <v/>
          </cell>
        </row>
        <row r="1665">
          <cell r="M1665">
            <v>966427412</v>
          </cell>
          <cell r="R1665" t="str">
            <v>Do Not Score - Max Statement Year Too Old</v>
          </cell>
        </row>
        <row r="1666">
          <cell r="M1666">
            <v>815365721</v>
          </cell>
          <cell r="R1666" t="str">
            <v/>
          </cell>
        </row>
        <row r="1667">
          <cell r="M1667">
            <v>966428012</v>
          </cell>
          <cell r="R1667" t="str">
            <v/>
          </cell>
        </row>
        <row r="1668">
          <cell r="M1668">
            <v>375276821</v>
          </cell>
          <cell r="R1668" t="str">
            <v/>
          </cell>
        </row>
        <row r="1669">
          <cell r="M1669">
            <v>235284221</v>
          </cell>
          <cell r="R1669" t="str">
            <v/>
          </cell>
        </row>
        <row r="1670">
          <cell r="M1670">
            <v>125277621</v>
          </cell>
          <cell r="R1670" t="str">
            <v/>
          </cell>
        </row>
        <row r="1671">
          <cell r="M1671">
            <v>65279721</v>
          </cell>
          <cell r="R1671" t="str">
            <v/>
          </cell>
        </row>
        <row r="1672">
          <cell r="M1672">
            <v>406423012</v>
          </cell>
          <cell r="R1672" t="str">
            <v/>
          </cell>
        </row>
        <row r="1673">
          <cell r="M1673">
            <v>921169000</v>
          </cell>
          <cell r="R1673" t="str">
            <v>Do Not Score - Max Statement Year Too Old</v>
          </cell>
        </row>
        <row r="1674">
          <cell r="M1674">
            <v>365339021</v>
          </cell>
          <cell r="R1674" t="str">
            <v/>
          </cell>
        </row>
        <row r="1675">
          <cell r="M1675">
            <v>976409012</v>
          </cell>
          <cell r="R1675" t="str">
            <v/>
          </cell>
        </row>
        <row r="1676">
          <cell r="M1676">
            <v>455559721</v>
          </cell>
          <cell r="R1676" t="str">
            <v/>
          </cell>
        </row>
        <row r="1677">
          <cell r="M1677">
            <v>395281821</v>
          </cell>
          <cell r="R1677" t="str">
            <v/>
          </cell>
        </row>
        <row r="1678">
          <cell r="M1678">
            <v>584569752</v>
          </cell>
          <cell r="R1678" t="str">
            <v/>
          </cell>
        </row>
        <row r="1679">
          <cell r="M1679">
            <v>955297951</v>
          </cell>
          <cell r="R1679" t="str">
            <v>Do Not Score - Max Statement Year Too Old</v>
          </cell>
        </row>
        <row r="1680">
          <cell r="M1680">
            <v>26331512</v>
          </cell>
          <cell r="R1680" t="str">
            <v/>
          </cell>
        </row>
        <row r="1681">
          <cell r="M1681">
            <v>555306821</v>
          </cell>
          <cell r="R1681" t="str">
            <v/>
          </cell>
        </row>
        <row r="1682">
          <cell r="M1682">
            <v>715307521</v>
          </cell>
          <cell r="R1682" t="str">
            <v/>
          </cell>
        </row>
        <row r="1683">
          <cell r="M1683">
            <v>65288621</v>
          </cell>
          <cell r="R1683" t="str">
            <v>Do Not Score - Max Statement Year Too Old</v>
          </cell>
        </row>
        <row r="1684">
          <cell r="M1684">
            <v>976411512</v>
          </cell>
          <cell r="R1684" t="str">
            <v/>
          </cell>
        </row>
        <row r="1685">
          <cell r="M1685">
            <v>771662242</v>
          </cell>
          <cell r="R1685" t="str">
            <v>Do Not Score - Max Statement Year Too Old</v>
          </cell>
        </row>
        <row r="1686">
          <cell r="M1686">
            <v>976408912</v>
          </cell>
          <cell r="R1686" t="str">
            <v/>
          </cell>
        </row>
        <row r="1687">
          <cell r="M1687">
            <v>976412512</v>
          </cell>
          <cell r="R1687" t="str">
            <v/>
          </cell>
        </row>
        <row r="1688">
          <cell r="M1688">
            <v>976414412</v>
          </cell>
          <cell r="R1688" t="str">
            <v/>
          </cell>
        </row>
        <row r="1689">
          <cell r="M1689">
            <v>1066691</v>
          </cell>
          <cell r="R1689" t="str">
            <v/>
          </cell>
        </row>
        <row r="1690">
          <cell r="M1690">
            <v>141067991</v>
          </cell>
          <cell r="R1690" t="str">
            <v>Do Not Score - Max Statement Year Too Old</v>
          </cell>
        </row>
        <row r="1691">
          <cell r="M1691">
            <v>936425212</v>
          </cell>
          <cell r="R1691" t="str">
            <v/>
          </cell>
        </row>
        <row r="1692">
          <cell r="M1692">
            <v>976414812</v>
          </cell>
          <cell r="R1692" t="str">
            <v/>
          </cell>
        </row>
        <row r="1693">
          <cell r="M1693">
            <v>125303721</v>
          </cell>
          <cell r="R1693" t="str">
            <v/>
          </cell>
        </row>
        <row r="1694">
          <cell r="M1694">
            <v>733791611</v>
          </cell>
          <cell r="R1694" t="str">
            <v/>
          </cell>
        </row>
        <row r="1695">
          <cell r="M1695">
            <v>645311751</v>
          </cell>
          <cell r="R1695" t="str">
            <v/>
          </cell>
        </row>
        <row r="1696">
          <cell r="M1696">
            <v>11065691</v>
          </cell>
          <cell r="R1696" t="str">
            <v/>
          </cell>
        </row>
        <row r="1697">
          <cell r="M1697">
            <v>11065891</v>
          </cell>
          <cell r="R1697" t="str">
            <v/>
          </cell>
        </row>
        <row r="1698">
          <cell r="M1698">
            <v>505274151</v>
          </cell>
          <cell r="R1698" t="str">
            <v/>
          </cell>
        </row>
        <row r="1699">
          <cell r="M1699">
            <v>11067891</v>
          </cell>
          <cell r="R1699" t="str">
            <v/>
          </cell>
        </row>
        <row r="1700">
          <cell r="M1700">
            <v>11068791</v>
          </cell>
          <cell r="R1700" t="str">
            <v/>
          </cell>
        </row>
        <row r="1701">
          <cell r="M1701">
            <v>21065591</v>
          </cell>
          <cell r="R1701" t="str">
            <v/>
          </cell>
        </row>
        <row r="1702">
          <cell r="M1702">
            <v>21065891</v>
          </cell>
          <cell r="R1702" t="str">
            <v/>
          </cell>
        </row>
        <row r="1703">
          <cell r="M1703">
            <v>21066391</v>
          </cell>
          <cell r="R1703" t="str">
            <v/>
          </cell>
        </row>
        <row r="1704">
          <cell r="M1704">
            <v>976415312</v>
          </cell>
          <cell r="R1704" t="str">
            <v/>
          </cell>
        </row>
        <row r="1705">
          <cell r="M1705">
            <v>915320121</v>
          </cell>
          <cell r="R1705" t="str">
            <v>Do Not Score - Max Statement Year Too Old</v>
          </cell>
        </row>
        <row r="1706">
          <cell r="M1706">
            <v>21068791</v>
          </cell>
          <cell r="R1706" t="str">
            <v/>
          </cell>
        </row>
        <row r="1707">
          <cell r="M1707">
            <v>25339121</v>
          </cell>
          <cell r="R1707" t="str">
            <v/>
          </cell>
        </row>
        <row r="1708">
          <cell r="M1708">
            <v>731159600</v>
          </cell>
          <cell r="R1708" t="str">
            <v/>
          </cell>
        </row>
        <row r="1709">
          <cell r="M1709">
            <v>999928118</v>
          </cell>
          <cell r="R1709" t="str">
            <v/>
          </cell>
        </row>
        <row r="1710">
          <cell r="M1710">
            <v>31066891</v>
          </cell>
          <cell r="R1710" t="str">
            <v/>
          </cell>
        </row>
        <row r="1711">
          <cell r="M1711">
            <v>31068591</v>
          </cell>
          <cell r="R1711" t="str">
            <v/>
          </cell>
        </row>
        <row r="1712">
          <cell r="M1712">
            <v>976416212</v>
          </cell>
          <cell r="R1712" t="str">
            <v/>
          </cell>
        </row>
        <row r="1713">
          <cell r="M1713">
            <v>175398412</v>
          </cell>
          <cell r="R1713" t="str">
            <v/>
          </cell>
        </row>
        <row r="1714">
          <cell r="M1714">
            <v>976415112</v>
          </cell>
          <cell r="R1714" t="str">
            <v/>
          </cell>
        </row>
        <row r="1715">
          <cell r="M1715">
            <v>45338421</v>
          </cell>
          <cell r="R1715" t="str">
            <v/>
          </cell>
        </row>
        <row r="1716">
          <cell r="M1716">
            <v>51066291</v>
          </cell>
          <cell r="R1716" t="str">
            <v/>
          </cell>
        </row>
        <row r="1717">
          <cell r="M1717">
            <v>55338121</v>
          </cell>
          <cell r="R1717" t="str">
            <v/>
          </cell>
        </row>
        <row r="1718">
          <cell r="M1718">
            <v>55339021</v>
          </cell>
          <cell r="R1718" t="str">
            <v/>
          </cell>
        </row>
        <row r="1719">
          <cell r="M1719">
            <v>31067491</v>
          </cell>
          <cell r="R1719" t="str">
            <v/>
          </cell>
        </row>
        <row r="1720">
          <cell r="M1720">
            <v>55339221</v>
          </cell>
          <cell r="R1720" t="str">
            <v/>
          </cell>
        </row>
        <row r="1721">
          <cell r="M1721">
            <v>55341121</v>
          </cell>
          <cell r="R1721" t="str">
            <v/>
          </cell>
        </row>
        <row r="1722">
          <cell r="M1722">
            <v>35338421</v>
          </cell>
          <cell r="R1722" t="str">
            <v/>
          </cell>
        </row>
        <row r="1723">
          <cell r="M1723">
            <v>976416412</v>
          </cell>
          <cell r="R1723" t="str">
            <v/>
          </cell>
        </row>
        <row r="1724">
          <cell r="M1724">
            <v>61067191</v>
          </cell>
          <cell r="R1724" t="str">
            <v/>
          </cell>
        </row>
        <row r="1725">
          <cell r="M1725">
            <v>41066891</v>
          </cell>
          <cell r="R1725" t="str">
            <v/>
          </cell>
        </row>
        <row r="1726">
          <cell r="M1726">
            <v>61068991</v>
          </cell>
          <cell r="R1726" t="str">
            <v/>
          </cell>
        </row>
        <row r="1727">
          <cell r="M1727">
            <v>61069291</v>
          </cell>
          <cell r="R1727" t="str">
            <v/>
          </cell>
        </row>
        <row r="1728">
          <cell r="M1728">
            <v>65337621</v>
          </cell>
          <cell r="R1728" t="str">
            <v/>
          </cell>
        </row>
        <row r="1729">
          <cell r="M1729">
            <v>485167751</v>
          </cell>
          <cell r="R1729" t="str">
            <v/>
          </cell>
        </row>
        <row r="1730">
          <cell r="M1730">
            <v>205328812</v>
          </cell>
          <cell r="R1730" t="str">
            <v/>
          </cell>
        </row>
        <row r="1731">
          <cell r="M1731">
            <v>65339021</v>
          </cell>
          <cell r="R1731" t="str">
            <v/>
          </cell>
        </row>
        <row r="1732">
          <cell r="M1732">
            <v>21069491</v>
          </cell>
          <cell r="R1732" t="str">
            <v/>
          </cell>
        </row>
        <row r="1733">
          <cell r="M1733">
            <v>65339921</v>
          </cell>
          <cell r="R1733" t="str">
            <v/>
          </cell>
        </row>
        <row r="1734">
          <cell r="M1734">
            <v>65340221</v>
          </cell>
          <cell r="R1734" t="str">
            <v/>
          </cell>
        </row>
        <row r="1735">
          <cell r="M1735">
            <v>329258332</v>
          </cell>
          <cell r="R1735" t="str">
            <v/>
          </cell>
        </row>
        <row r="1736">
          <cell r="M1736">
            <v>65340421</v>
          </cell>
          <cell r="R1736" t="str">
            <v/>
          </cell>
        </row>
        <row r="1737">
          <cell r="M1737">
            <v>976417612</v>
          </cell>
          <cell r="R1737" t="str">
            <v/>
          </cell>
        </row>
        <row r="1738">
          <cell r="M1738">
            <v>71067591</v>
          </cell>
          <cell r="R1738" t="str">
            <v/>
          </cell>
        </row>
        <row r="1739">
          <cell r="M1739">
            <v>976417012</v>
          </cell>
          <cell r="R1739" t="str">
            <v/>
          </cell>
        </row>
        <row r="1740">
          <cell r="M1740">
            <v>36493712</v>
          </cell>
          <cell r="R1740" t="str">
            <v/>
          </cell>
        </row>
        <row r="1741">
          <cell r="M1741">
            <v>75339621</v>
          </cell>
          <cell r="R1741" t="str">
            <v/>
          </cell>
        </row>
        <row r="1742">
          <cell r="M1742">
            <v>75341021</v>
          </cell>
          <cell r="R1742" t="str">
            <v/>
          </cell>
        </row>
        <row r="1743">
          <cell r="M1743">
            <v>81066291</v>
          </cell>
          <cell r="R1743" t="str">
            <v/>
          </cell>
        </row>
        <row r="1744">
          <cell r="M1744">
            <v>735659821</v>
          </cell>
          <cell r="R1744" t="str">
            <v/>
          </cell>
        </row>
        <row r="1745">
          <cell r="M1745">
            <v>475140751</v>
          </cell>
          <cell r="R1745" t="str">
            <v/>
          </cell>
        </row>
        <row r="1746">
          <cell r="M1746">
            <v>61068591</v>
          </cell>
          <cell r="R1746" t="str">
            <v/>
          </cell>
        </row>
        <row r="1747">
          <cell r="M1747">
            <v>999912909</v>
          </cell>
          <cell r="R1747" t="str">
            <v/>
          </cell>
        </row>
        <row r="1748">
          <cell r="M1748">
            <v>81067891</v>
          </cell>
          <cell r="R1748" t="str">
            <v/>
          </cell>
        </row>
        <row r="1749">
          <cell r="M1749">
            <v>65338421</v>
          </cell>
          <cell r="R1749" t="str">
            <v/>
          </cell>
        </row>
        <row r="1750">
          <cell r="M1750">
            <v>125183851</v>
          </cell>
          <cell r="R1750" t="str">
            <v/>
          </cell>
        </row>
        <row r="1751">
          <cell r="M1751">
            <v>976418512</v>
          </cell>
          <cell r="R1751" t="str">
            <v/>
          </cell>
        </row>
        <row r="1752">
          <cell r="M1752">
            <v>85337721</v>
          </cell>
          <cell r="R1752" t="str">
            <v/>
          </cell>
        </row>
        <row r="1753">
          <cell r="M1753">
            <v>145369312</v>
          </cell>
          <cell r="R1753" t="str">
            <v/>
          </cell>
        </row>
        <row r="1754">
          <cell r="M1754">
            <v>976418612</v>
          </cell>
          <cell r="R1754" t="str">
            <v/>
          </cell>
        </row>
        <row r="1755">
          <cell r="M1755">
            <v>45341421</v>
          </cell>
          <cell r="R1755" t="str">
            <v>Do Not Score - Max Statement Year Too Old</v>
          </cell>
        </row>
        <row r="1756">
          <cell r="M1756">
            <v>81668142</v>
          </cell>
          <cell r="R1756" t="str">
            <v>Do Not Score - Max Statement Year Too Old</v>
          </cell>
        </row>
        <row r="1757">
          <cell r="M1757">
            <v>906711722</v>
          </cell>
          <cell r="R1757" t="str">
            <v/>
          </cell>
        </row>
        <row r="1758">
          <cell r="M1758">
            <v>85338521</v>
          </cell>
          <cell r="R1758" t="str">
            <v/>
          </cell>
        </row>
        <row r="1759">
          <cell r="M1759">
            <v>976418712</v>
          </cell>
          <cell r="R1759" t="str">
            <v/>
          </cell>
        </row>
        <row r="1760">
          <cell r="M1760">
            <v>765057821</v>
          </cell>
          <cell r="R1760" t="str">
            <v/>
          </cell>
        </row>
        <row r="1761">
          <cell r="M1761">
            <v>85341421</v>
          </cell>
          <cell r="R1761" t="str">
            <v/>
          </cell>
        </row>
        <row r="1762">
          <cell r="M1762">
            <v>135341412</v>
          </cell>
          <cell r="R1762" t="str">
            <v/>
          </cell>
        </row>
        <row r="1763">
          <cell r="M1763">
            <v>976418812</v>
          </cell>
          <cell r="R1763" t="str">
            <v/>
          </cell>
        </row>
        <row r="1764">
          <cell r="M1764">
            <v>91067291</v>
          </cell>
          <cell r="R1764" t="str">
            <v/>
          </cell>
        </row>
        <row r="1765">
          <cell r="M1765">
            <v>91067591</v>
          </cell>
          <cell r="R1765" t="str">
            <v/>
          </cell>
        </row>
        <row r="1766">
          <cell r="M1766">
            <v>91068191</v>
          </cell>
          <cell r="R1766" t="str">
            <v/>
          </cell>
        </row>
        <row r="1767">
          <cell r="M1767">
            <v>505205751</v>
          </cell>
          <cell r="R1767" t="str">
            <v/>
          </cell>
        </row>
        <row r="1768">
          <cell r="M1768">
            <v>91069391</v>
          </cell>
          <cell r="R1768" t="str">
            <v/>
          </cell>
        </row>
        <row r="1769">
          <cell r="M1769">
            <v>125163051</v>
          </cell>
          <cell r="R1769" t="str">
            <v/>
          </cell>
        </row>
        <row r="1770">
          <cell r="M1770">
            <v>249180432</v>
          </cell>
          <cell r="R1770" t="str">
            <v/>
          </cell>
        </row>
        <row r="1771">
          <cell r="M1771">
            <v>5314812</v>
          </cell>
          <cell r="R1771" t="str">
            <v/>
          </cell>
        </row>
        <row r="1772">
          <cell r="M1772">
            <v>655346221</v>
          </cell>
          <cell r="R1772" t="str">
            <v/>
          </cell>
        </row>
        <row r="1773">
          <cell r="M1773">
            <v>95340921</v>
          </cell>
          <cell r="R1773" t="str">
            <v/>
          </cell>
        </row>
        <row r="1774">
          <cell r="M1774">
            <v>111067791</v>
          </cell>
          <cell r="R1774" t="str">
            <v/>
          </cell>
        </row>
        <row r="1775">
          <cell r="M1775">
            <v>976419312</v>
          </cell>
          <cell r="R1775" t="str">
            <v/>
          </cell>
        </row>
        <row r="1776">
          <cell r="M1776">
            <v>115339221</v>
          </cell>
          <cell r="R1776" t="str">
            <v/>
          </cell>
        </row>
        <row r="1777">
          <cell r="M1777">
            <v>75358312</v>
          </cell>
          <cell r="R1777" t="str">
            <v/>
          </cell>
        </row>
        <row r="1778">
          <cell r="M1778">
            <v>115339921</v>
          </cell>
          <cell r="R1778" t="str">
            <v/>
          </cell>
        </row>
        <row r="1779">
          <cell r="M1779">
            <v>181066091</v>
          </cell>
          <cell r="R1779" t="str">
            <v>Do Not Score - Max Statement Year Too Old</v>
          </cell>
        </row>
        <row r="1780">
          <cell r="M1780">
            <v>195337921</v>
          </cell>
          <cell r="R1780" t="str">
            <v>Do Not Score - Max Statement Year Too Old</v>
          </cell>
        </row>
        <row r="1781">
          <cell r="M1781">
            <v>165521621</v>
          </cell>
          <cell r="R1781" t="str">
            <v>Do Not Score - Max Statement Year Too Old</v>
          </cell>
        </row>
        <row r="1782">
          <cell r="M1782">
            <v>321067391</v>
          </cell>
          <cell r="R1782" t="str">
            <v>Do Not Score - Max Statement Year Too Old</v>
          </cell>
        </row>
        <row r="1783">
          <cell r="M1783">
            <v>121066291</v>
          </cell>
          <cell r="R1783" t="str">
            <v/>
          </cell>
        </row>
        <row r="1784">
          <cell r="M1784">
            <v>85383712</v>
          </cell>
          <cell r="R1784" t="str">
            <v/>
          </cell>
        </row>
        <row r="1785">
          <cell r="M1785">
            <v>976419812</v>
          </cell>
          <cell r="R1785" t="str">
            <v/>
          </cell>
        </row>
        <row r="1786">
          <cell r="M1786">
            <v>75338712</v>
          </cell>
          <cell r="R1786" t="str">
            <v/>
          </cell>
        </row>
        <row r="1787">
          <cell r="M1787">
            <v>125337721</v>
          </cell>
          <cell r="R1787" t="str">
            <v/>
          </cell>
        </row>
        <row r="1788">
          <cell r="M1788">
            <v>125338521</v>
          </cell>
          <cell r="R1788" t="str">
            <v/>
          </cell>
        </row>
        <row r="1789">
          <cell r="M1789">
            <v>425162651</v>
          </cell>
          <cell r="R1789" t="str">
            <v>Do Not Score - Max Statement Year Too Old</v>
          </cell>
        </row>
        <row r="1790">
          <cell r="M1790">
            <v>165140251</v>
          </cell>
          <cell r="R1790" t="str">
            <v>Do Not Score - Max Statement Year Too Old</v>
          </cell>
        </row>
        <row r="1791">
          <cell r="M1791">
            <v>165140451</v>
          </cell>
          <cell r="R1791" t="str">
            <v>Do Not Score - Max Statement Year Too Old</v>
          </cell>
        </row>
        <row r="1792">
          <cell r="M1792">
            <v>485270251</v>
          </cell>
          <cell r="R1792" t="str">
            <v/>
          </cell>
        </row>
        <row r="1793">
          <cell r="M1793">
            <v>131067491</v>
          </cell>
          <cell r="R1793" t="str">
            <v/>
          </cell>
        </row>
        <row r="1794">
          <cell r="M1794">
            <v>131067591</v>
          </cell>
          <cell r="R1794" t="str">
            <v/>
          </cell>
        </row>
        <row r="1795">
          <cell r="M1795">
            <v>135340021</v>
          </cell>
          <cell r="R1795" t="str">
            <v/>
          </cell>
        </row>
        <row r="1796">
          <cell r="M1796">
            <v>685377221</v>
          </cell>
          <cell r="R1796" t="str">
            <v/>
          </cell>
        </row>
        <row r="1797">
          <cell r="M1797">
            <v>141066591</v>
          </cell>
          <cell r="R1797" t="str">
            <v/>
          </cell>
        </row>
        <row r="1798">
          <cell r="M1798">
            <v>141068491</v>
          </cell>
          <cell r="R1798" t="str">
            <v/>
          </cell>
        </row>
        <row r="1799">
          <cell r="M1799">
            <v>145338421</v>
          </cell>
          <cell r="R1799" t="str">
            <v/>
          </cell>
        </row>
        <row r="1800">
          <cell r="M1800">
            <v>976420812</v>
          </cell>
          <cell r="R1800" t="str">
            <v/>
          </cell>
        </row>
        <row r="1801">
          <cell r="M1801">
            <v>141066991</v>
          </cell>
          <cell r="R1801" t="str">
            <v/>
          </cell>
        </row>
        <row r="1802">
          <cell r="M1802">
            <v>151068491</v>
          </cell>
          <cell r="R1802" t="str">
            <v/>
          </cell>
        </row>
        <row r="1803">
          <cell r="M1803">
            <v>155340621</v>
          </cell>
          <cell r="R1803" t="str">
            <v/>
          </cell>
        </row>
        <row r="1804">
          <cell r="M1804">
            <v>15263351</v>
          </cell>
          <cell r="R1804" t="str">
            <v/>
          </cell>
        </row>
        <row r="1805">
          <cell r="M1805">
            <v>155341121</v>
          </cell>
          <cell r="R1805" t="str">
            <v/>
          </cell>
        </row>
        <row r="1806">
          <cell r="M1806">
            <v>976421012</v>
          </cell>
          <cell r="R1806" t="str">
            <v/>
          </cell>
        </row>
        <row r="1807">
          <cell r="M1807">
            <v>25317112</v>
          </cell>
          <cell r="R1807" t="str">
            <v/>
          </cell>
        </row>
        <row r="1808">
          <cell r="M1808">
            <v>25318712</v>
          </cell>
          <cell r="R1808" t="str">
            <v/>
          </cell>
        </row>
        <row r="1809">
          <cell r="M1809">
            <v>151069391</v>
          </cell>
          <cell r="R1809" t="str">
            <v>Do Not Score - Max Statement Year Too Old</v>
          </cell>
        </row>
        <row r="1810">
          <cell r="M1810">
            <v>165338421</v>
          </cell>
          <cell r="R1810" t="str">
            <v/>
          </cell>
        </row>
        <row r="1811">
          <cell r="M1811">
            <v>35360812</v>
          </cell>
          <cell r="R1811" t="str">
            <v/>
          </cell>
        </row>
        <row r="1812">
          <cell r="M1812">
            <v>976421112</v>
          </cell>
          <cell r="R1812" t="str">
            <v/>
          </cell>
        </row>
        <row r="1813">
          <cell r="M1813">
            <v>976421312</v>
          </cell>
          <cell r="R1813" t="str">
            <v/>
          </cell>
        </row>
        <row r="1814">
          <cell r="M1814">
            <v>101065891</v>
          </cell>
          <cell r="R1814" t="str">
            <v>Do Not Score - Max Statement Year Too Old</v>
          </cell>
        </row>
        <row r="1815">
          <cell r="M1815">
            <v>171067791</v>
          </cell>
          <cell r="R1815" t="str">
            <v/>
          </cell>
        </row>
        <row r="1816">
          <cell r="M1816">
            <v>396416112</v>
          </cell>
          <cell r="R1816" t="str">
            <v>Do Not Score - Max Statement Year Too Old</v>
          </cell>
        </row>
        <row r="1817">
          <cell r="M1817">
            <v>171068691</v>
          </cell>
          <cell r="R1817" t="str">
            <v/>
          </cell>
        </row>
        <row r="1818">
          <cell r="M1818">
            <v>736329312</v>
          </cell>
          <cell r="R1818" t="str">
            <v/>
          </cell>
        </row>
        <row r="1819">
          <cell r="M1819">
            <v>171069291</v>
          </cell>
          <cell r="R1819" t="str">
            <v/>
          </cell>
        </row>
        <row r="1820">
          <cell r="M1820">
            <v>171068491</v>
          </cell>
          <cell r="R1820" t="str">
            <v/>
          </cell>
        </row>
        <row r="1821">
          <cell r="M1821">
            <v>121067591</v>
          </cell>
          <cell r="R1821" t="str">
            <v/>
          </cell>
        </row>
        <row r="1822">
          <cell r="M1822">
            <v>151766542</v>
          </cell>
          <cell r="R1822" t="str">
            <v/>
          </cell>
        </row>
        <row r="1823">
          <cell r="M1823">
            <v>181066291</v>
          </cell>
          <cell r="R1823" t="str">
            <v/>
          </cell>
        </row>
        <row r="1824">
          <cell r="M1824">
            <v>181068991</v>
          </cell>
          <cell r="R1824" t="str">
            <v>Do Not Score - Max Statement Year Too Old</v>
          </cell>
        </row>
        <row r="1825">
          <cell r="M1825">
            <v>185338521</v>
          </cell>
          <cell r="R1825" t="str">
            <v/>
          </cell>
        </row>
        <row r="1826">
          <cell r="M1826">
            <v>185339521</v>
          </cell>
          <cell r="R1826" t="str">
            <v/>
          </cell>
        </row>
        <row r="1827">
          <cell r="M1827">
            <v>185341121</v>
          </cell>
          <cell r="R1827" t="str">
            <v/>
          </cell>
        </row>
        <row r="1828">
          <cell r="M1828">
            <v>65367112</v>
          </cell>
          <cell r="R1828" t="str">
            <v/>
          </cell>
        </row>
        <row r="1829">
          <cell r="M1829">
            <v>191067791</v>
          </cell>
          <cell r="R1829" t="str">
            <v/>
          </cell>
        </row>
        <row r="1830">
          <cell r="M1830">
            <v>191069291</v>
          </cell>
          <cell r="R1830" t="str">
            <v/>
          </cell>
        </row>
        <row r="1831">
          <cell r="M1831">
            <v>195337821</v>
          </cell>
          <cell r="R1831" t="str">
            <v/>
          </cell>
        </row>
        <row r="1832">
          <cell r="M1832">
            <v>976420112</v>
          </cell>
          <cell r="R1832" t="str">
            <v>Do Not Score - Max Statement Year Too Old</v>
          </cell>
        </row>
        <row r="1833">
          <cell r="M1833">
            <v>151764242</v>
          </cell>
          <cell r="R1833" t="str">
            <v/>
          </cell>
        </row>
        <row r="1834">
          <cell r="M1834">
            <v>175339821</v>
          </cell>
          <cell r="R1834" t="str">
            <v/>
          </cell>
        </row>
        <row r="1835">
          <cell r="M1835">
            <v>11066091</v>
          </cell>
          <cell r="R1835" t="str">
            <v>Do Not Score - Max Statement Year Too Old</v>
          </cell>
        </row>
        <row r="1836">
          <cell r="M1836">
            <v>195339721</v>
          </cell>
          <cell r="R1836" t="str">
            <v/>
          </cell>
        </row>
        <row r="1837">
          <cell r="M1837">
            <v>745380521</v>
          </cell>
          <cell r="R1837" t="str">
            <v/>
          </cell>
        </row>
        <row r="1838">
          <cell r="M1838">
            <v>976421912</v>
          </cell>
          <cell r="R1838" t="str">
            <v/>
          </cell>
        </row>
        <row r="1839">
          <cell r="M1839">
            <v>141066491</v>
          </cell>
          <cell r="R1839" t="str">
            <v/>
          </cell>
        </row>
        <row r="1840">
          <cell r="M1840">
            <v>976422012</v>
          </cell>
          <cell r="R1840" t="str">
            <v/>
          </cell>
        </row>
        <row r="1841">
          <cell r="M1841">
            <v>185340921</v>
          </cell>
          <cell r="R1841" t="str">
            <v/>
          </cell>
        </row>
        <row r="1842">
          <cell r="M1842">
            <v>201067491</v>
          </cell>
          <cell r="R1842" t="str">
            <v/>
          </cell>
        </row>
        <row r="1843">
          <cell r="M1843">
            <v>201068691</v>
          </cell>
          <cell r="R1843" t="str">
            <v/>
          </cell>
        </row>
        <row r="1844">
          <cell r="M1844">
            <v>201068791</v>
          </cell>
          <cell r="R1844" t="str">
            <v/>
          </cell>
        </row>
        <row r="1845">
          <cell r="M1845">
            <v>475368521</v>
          </cell>
          <cell r="R1845" t="str">
            <v/>
          </cell>
        </row>
        <row r="1846">
          <cell r="M1846">
            <v>976420412</v>
          </cell>
          <cell r="R1846" t="str">
            <v>Do Not Score - Max Statement Year Too Old</v>
          </cell>
        </row>
        <row r="1847">
          <cell r="M1847">
            <v>205338821</v>
          </cell>
          <cell r="R1847" t="str">
            <v/>
          </cell>
        </row>
        <row r="1848">
          <cell r="M1848">
            <v>205339421</v>
          </cell>
          <cell r="R1848" t="str">
            <v/>
          </cell>
        </row>
        <row r="1849">
          <cell r="M1849">
            <v>301066691</v>
          </cell>
          <cell r="R1849" t="str">
            <v>Do Not Score - Max Statement Year Too Old</v>
          </cell>
        </row>
        <row r="1850">
          <cell r="M1850">
            <v>645173051</v>
          </cell>
          <cell r="R1850" t="str">
            <v/>
          </cell>
        </row>
        <row r="1851">
          <cell r="M1851">
            <v>205339621</v>
          </cell>
          <cell r="R1851" t="str">
            <v/>
          </cell>
        </row>
        <row r="1852">
          <cell r="M1852">
            <v>205340421</v>
          </cell>
          <cell r="R1852" t="str">
            <v/>
          </cell>
        </row>
        <row r="1853">
          <cell r="M1853">
            <v>525063721</v>
          </cell>
          <cell r="R1853" t="str">
            <v/>
          </cell>
        </row>
        <row r="1854">
          <cell r="M1854">
            <v>171066591</v>
          </cell>
          <cell r="R1854" t="str">
            <v/>
          </cell>
        </row>
        <row r="1855">
          <cell r="M1855">
            <v>55285351</v>
          </cell>
          <cell r="R1855" t="str">
            <v/>
          </cell>
        </row>
        <row r="1856">
          <cell r="M1856">
            <v>221067091</v>
          </cell>
          <cell r="R1856" t="str">
            <v/>
          </cell>
        </row>
        <row r="1857">
          <cell r="M1857">
            <v>45394712</v>
          </cell>
          <cell r="R1857" t="str">
            <v/>
          </cell>
        </row>
        <row r="1858">
          <cell r="M1858">
            <v>221069391</v>
          </cell>
          <cell r="R1858" t="str">
            <v/>
          </cell>
        </row>
        <row r="1859">
          <cell r="M1859">
            <v>225339121</v>
          </cell>
          <cell r="R1859" t="str">
            <v/>
          </cell>
        </row>
        <row r="1860">
          <cell r="M1860">
            <v>225340821</v>
          </cell>
          <cell r="R1860" t="str">
            <v/>
          </cell>
        </row>
        <row r="1861">
          <cell r="M1861">
            <v>115324312</v>
          </cell>
          <cell r="R1861" t="str">
            <v/>
          </cell>
        </row>
        <row r="1862">
          <cell r="M1862">
            <v>165146151</v>
          </cell>
          <cell r="R1862" t="str">
            <v/>
          </cell>
        </row>
        <row r="1863">
          <cell r="M1863">
            <v>835061121</v>
          </cell>
          <cell r="R1863" t="str">
            <v/>
          </cell>
        </row>
        <row r="1864">
          <cell r="M1864">
            <v>231067191</v>
          </cell>
          <cell r="R1864" t="str">
            <v>Do Not Score - Max Statement Year Too Old</v>
          </cell>
        </row>
        <row r="1865">
          <cell r="M1865">
            <v>231067691</v>
          </cell>
          <cell r="R1865" t="str">
            <v/>
          </cell>
        </row>
        <row r="1866">
          <cell r="M1866">
            <v>235337721</v>
          </cell>
          <cell r="R1866" t="str">
            <v/>
          </cell>
        </row>
        <row r="1867">
          <cell r="M1867">
            <v>235340321</v>
          </cell>
          <cell r="R1867" t="str">
            <v>Do Not Score - Max Statement Year Too Old</v>
          </cell>
        </row>
        <row r="1868">
          <cell r="M1868">
            <v>666508412</v>
          </cell>
          <cell r="R1868" t="str">
            <v/>
          </cell>
        </row>
        <row r="1869">
          <cell r="M1869">
            <v>235341121</v>
          </cell>
          <cell r="R1869" t="str">
            <v/>
          </cell>
        </row>
        <row r="1870">
          <cell r="M1870">
            <v>5327912</v>
          </cell>
          <cell r="R1870" t="str">
            <v/>
          </cell>
        </row>
        <row r="1871">
          <cell r="M1871">
            <v>235341221</v>
          </cell>
          <cell r="R1871" t="str">
            <v/>
          </cell>
        </row>
        <row r="1872">
          <cell r="M1872">
            <v>241066791</v>
          </cell>
          <cell r="R1872" t="str">
            <v/>
          </cell>
        </row>
        <row r="1873">
          <cell r="M1873">
            <v>241067091</v>
          </cell>
          <cell r="R1873" t="str">
            <v/>
          </cell>
        </row>
        <row r="1874">
          <cell r="M1874">
            <v>241067291</v>
          </cell>
          <cell r="R1874" t="str">
            <v/>
          </cell>
        </row>
        <row r="1875">
          <cell r="M1875">
            <v>195339121</v>
          </cell>
          <cell r="R1875" t="str">
            <v>Do Not Score - Max Statement Year Too Old</v>
          </cell>
        </row>
        <row r="1876">
          <cell r="M1876">
            <v>241068291</v>
          </cell>
          <cell r="R1876" t="str">
            <v/>
          </cell>
        </row>
        <row r="1877">
          <cell r="M1877">
            <v>205383812</v>
          </cell>
          <cell r="R1877" t="str">
            <v/>
          </cell>
        </row>
        <row r="1878">
          <cell r="M1878">
            <v>245337721</v>
          </cell>
          <cell r="R1878" t="str">
            <v/>
          </cell>
        </row>
        <row r="1879">
          <cell r="M1879">
            <v>245338521</v>
          </cell>
          <cell r="R1879" t="str">
            <v/>
          </cell>
        </row>
        <row r="1880">
          <cell r="M1880">
            <v>245338821</v>
          </cell>
          <cell r="R1880" t="str">
            <v/>
          </cell>
        </row>
        <row r="1881">
          <cell r="M1881">
            <v>135322412</v>
          </cell>
          <cell r="R1881" t="str">
            <v/>
          </cell>
        </row>
        <row r="1882">
          <cell r="M1882">
            <v>976423212</v>
          </cell>
          <cell r="R1882" t="str">
            <v/>
          </cell>
        </row>
        <row r="1883">
          <cell r="M1883">
            <v>251067091</v>
          </cell>
          <cell r="R1883" t="str">
            <v/>
          </cell>
        </row>
        <row r="1884">
          <cell r="M1884">
            <v>251067991</v>
          </cell>
          <cell r="R1884" t="str">
            <v/>
          </cell>
        </row>
        <row r="1885">
          <cell r="M1885">
            <v>351068691</v>
          </cell>
          <cell r="R1885" t="str">
            <v/>
          </cell>
        </row>
        <row r="1886">
          <cell r="M1886">
            <v>215338521</v>
          </cell>
          <cell r="R1886" t="str">
            <v/>
          </cell>
        </row>
        <row r="1887">
          <cell r="M1887">
            <v>455059021</v>
          </cell>
          <cell r="R1887" t="str">
            <v/>
          </cell>
        </row>
        <row r="1888">
          <cell r="M1888">
            <v>45305451</v>
          </cell>
          <cell r="R1888" t="str">
            <v/>
          </cell>
        </row>
        <row r="1889">
          <cell r="M1889">
            <v>976423912</v>
          </cell>
          <cell r="R1889" t="str">
            <v/>
          </cell>
        </row>
        <row r="1890">
          <cell r="M1890">
            <v>976423812</v>
          </cell>
          <cell r="R1890" t="str">
            <v/>
          </cell>
        </row>
        <row r="1891">
          <cell r="M1891">
            <v>255339621</v>
          </cell>
          <cell r="R1891" t="str">
            <v/>
          </cell>
        </row>
        <row r="1892">
          <cell r="M1892">
            <v>255339721</v>
          </cell>
          <cell r="R1892" t="str">
            <v>Do Not Score - Max Statement Year Too Old</v>
          </cell>
        </row>
        <row r="1893">
          <cell r="M1893">
            <v>255340621</v>
          </cell>
          <cell r="R1893" t="str">
            <v/>
          </cell>
        </row>
        <row r="1894">
          <cell r="M1894">
            <v>261066591</v>
          </cell>
          <cell r="R1894" t="str">
            <v/>
          </cell>
        </row>
        <row r="1895">
          <cell r="M1895">
            <v>65118751</v>
          </cell>
          <cell r="R1895" t="str">
            <v/>
          </cell>
        </row>
        <row r="1896">
          <cell r="M1896">
            <v>976424212</v>
          </cell>
          <cell r="R1896" t="str">
            <v/>
          </cell>
        </row>
        <row r="1897">
          <cell r="M1897">
            <v>265337821</v>
          </cell>
          <cell r="R1897" t="str">
            <v/>
          </cell>
        </row>
        <row r="1898">
          <cell r="M1898">
            <v>265339421</v>
          </cell>
          <cell r="R1898" t="str">
            <v/>
          </cell>
        </row>
        <row r="1899">
          <cell r="M1899">
            <v>976424412</v>
          </cell>
          <cell r="R1899" t="str">
            <v/>
          </cell>
        </row>
        <row r="1900">
          <cell r="M1900">
            <v>205376112</v>
          </cell>
          <cell r="R1900" t="str">
            <v/>
          </cell>
        </row>
        <row r="1901">
          <cell r="M1901">
            <v>25331512</v>
          </cell>
          <cell r="R1901" t="str">
            <v>Do Not Score - Max Statement Year Too Old</v>
          </cell>
        </row>
        <row r="1902">
          <cell r="M1902">
            <v>475286151</v>
          </cell>
          <cell r="R1902" t="str">
            <v>Do Not Score - Max Statement Year Too Old</v>
          </cell>
        </row>
        <row r="1903">
          <cell r="M1903">
            <v>275337921</v>
          </cell>
          <cell r="R1903" t="str">
            <v/>
          </cell>
        </row>
        <row r="1904">
          <cell r="M1904">
            <v>275340621</v>
          </cell>
          <cell r="R1904" t="str">
            <v>Do Not Score - Max Statement Year Too Old</v>
          </cell>
        </row>
        <row r="1905">
          <cell r="M1905">
            <v>281067091</v>
          </cell>
          <cell r="R1905" t="str">
            <v/>
          </cell>
        </row>
        <row r="1906">
          <cell r="M1906">
            <v>241069391</v>
          </cell>
          <cell r="R1906" t="str">
            <v>Do Not Score - Max Statement Year Too Old</v>
          </cell>
        </row>
        <row r="1907">
          <cell r="M1907">
            <v>281067691</v>
          </cell>
          <cell r="R1907" t="str">
            <v/>
          </cell>
        </row>
        <row r="1908">
          <cell r="M1908">
            <v>999909080</v>
          </cell>
          <cell r="R1908" t="str">
            <v/>
          </cell>
        </row>
        <row r="1909">
          <cell r="M1909">
            <v>976425412</v>
          </cell>
          <cell r="R1909" t="str">
            <v/>
          </cell>
        </row>
        <row r="1910">
          <cell r="M1910">
            <v>976425612</v>
          </cell>
          <cell r="R1910" t="str">
            <v/>
          </cell>
        </row>
        <row r="1911">
          <cell r="M1911">
            <v>943942711</v>
          </cell>
          <cell r="R1911" t="str">
            <v/>
          </cell>
        </row>
        <row r="1912">
          <cell r="M1912">
            <v>445214951</v>
          </cell>
          <cell r="R1912" t="str">
            <v/>
          </cell>
        </row>
        <row r="1913">
          <cell r="M1913">
            <v>976426112</v>
          </cell>
          <cell r="R1913" t="str">
            <v/>
          </cell>
        </row>
        <row r="1914">
          <cell r="M1914">
            <v>976426212</v>
          </cell>
          <cell r="R1914" t="str">
            <v/>
          </cell>
        </row>
        <row r="1915">
          <cell r="M1915">
            <v>295340621</v>
          </cell>
          <cell r="R1915" t="str">
            <v/>
          </cell>
        </row>
        <row r="1916">
          <cell r="M1916">
            <v>235171951</v>
          </cell>
          <cell r="R1916" t="str">
            <v/>
          </cell>
        </row>
        <row r="1917">
          <cell r="M1917">
            <v>255340821</v>
          </cell>
          <cell r="R1917" t="str">
            <v/>
          </cell>
        </row>
        <row r="1918">
          <cell r="M1918">
            <v>301068291</v>
          </cell>
          <cell r="R1918" t="str">
            <v/>
          </cell>
        </row>
        <row r="1919">
          <cell r="M1919">
            <v>305339221</v>
          </cell>
          <cell r="R1919" t="str">
            <v/>
          </cell>
        </row>
        <row r="1920">
          <cell r="M1920">
            <v>305338221</v>
          </cell>
          <cell r="R1920" t="str">
            <v/>
          </cell>
        </row>
        <row r="1921">
          <cell r="M1921">
            <v>175312551</v>
          </cell>
          <cell r="R1921" t="str">
            <v/>
          </cell>
        </row>
        <row r="1922">
          <cell r="M1922">
            <v>105407412</v>
          </cell>
          <cell r="R1922" t="str">
            <v>Do Not Score - Max Statement Year Too Old</v>
          </cell>
        </row>
        <row r="1923">
          <cell r="M1923">
            <v>465135651</v>
          </cell>
          <cell r="R1923" t="str">
            <v/>
          </cell>
        </row>
        <row r="1924">
          <cell r="M1924">
            <v>311068491</v>
          </cell>
          <cell r="R1924" t="str">
            <v/>
          </cell>
        </row>
        <row r="1925">
          <cell r="M1925">
            <v>311068791</v>
          </cell>
          <cell r="R1925" t="str">
            <v/>
          </cell>
        </row>
        <row r="1926">
          <cell r="M1926">
            <v>185400412</v>
          </cell>
          <cell r="R1926" t="str">
            <v/>
          </cell>
        </row>
        <row r="1927">
          <cell r="M1927">
            <v>245233051</v>
          </cell>
          <cell r="R1927" t="str">
            <v/>
          </cell>
        </row>
        <row r="1928">
          <cell r="M1928">
            <v>361737942</v>
          </cell>
          <cell r="R1928" t="str">
            <v/>
          </cell>
        </row>
        <row r="1929">
          <cell r="M1929">
            <v>515174451</v>
          </cell>
          <cell r="R1929" t="str">
            <v/>
          </cell>
        </row>
        <row r="1930">
          <cell r="M1930">
            <v>976427212</v>
          </cell>
          <cell r="R1930" t="str">
            <v/>
          </cell>
        </row>
        <row r="1931">
          <cell r="M1931">
            <v>325338021</v>
          </cell>
          <cell r="R1931" t="str">
            <v/>
          </cell>
        </row>
        <row r="1932">
          <cell r="M1932">
            <v>325339121</v>
          </cell>
          <cell r="R1932" t="str">
            <v>Do Not Score - Max Statement Year Too Old</v>
          </cell>
        </row>
        <row r="1933">
          <cell r="M1933">
            <v>901178900</v>
          </cell>
          <cell r="R1933" t="str">
            <v/>
          </cell>
        </row>
        <row r="1934">
          <cell r="M1934">
            <v>325339921</v>
          </cell>
          <cell r="R1934" t="str">
            <v/>
          </cell>
        </row>
        <row r="1935">
          <cell r="M1935">
            <v>325341421</v>
          </cell>
          <cell r="R1935" t="str">
            <v/>
          </cell>
        </row>
        <row r="1936">
          <cell r="M1936">
            <v>115401012</v>
          </cell>
          <cell r="R1936" t="str">
            <v/>
          </cell>
        </row>
        <row r="1937">
          <cell r="M1937">
            <v>331065891</v>
          </cell>
          <cell r="R1937" t="str">
            <v/>
          </cell>
        </row>
        <row r="1938">
          <cell r="M1938">
            <v>976427812</v>
          </cell>
          <cell r="R1938" t="str">
            <v/>
          </cell>
        </row>
        <row r="1939">
          <cell r="M1939">
            <v>976427712</v>
          </cell>
          <cell r="R1939" t="str">
            <v/>
          </cell>
        </row>
        <row r="1940">
          <cell r="M1940">
            <v>445207351</v>
          </cell>
          <cell r="R1940" t="str">
            <v/>
          </cell>
        </row>
        <row r="1941">
          <cell r="M1941">
            <v>335339021</v>
          </cell>
          <cell r="R1941" t="str">
            <v/>
          </cell>
        </row>
        <row r="1942">
          <cell r="M1942">
            <v>331067691</v>
          </cell>
          <cell r="R1942" t="str">
            <v/>
          </cell>
        </row>
        <row r="1943">
          <cell r="M1943">
            <v>215320812</v>
          </cell>
          <cell r="R1943" t="str">
            <v/>
          </cell>
        </row>
        <row r="1944">
          <cell r="M1944">
            <v>335339921</v>
          </cell>
          <cell r="R1944" t="str">
            <v/>
          </cell>
        </row>
        <row r="1945">
          <cell r="M1945">
            <v>335340521</v>
          </cell>
          <cell r="R1945" t="str">
            <v/>
          </cell>
        </row>
        <row r="1946">
          <cell r="M1946">
            <v>335340621</v>
          </cell>
          <cell r="R1946" t="str">
            <v/>
          </cell>
        </row>
        <row r="1947">
          <cell r="M1947">
            <v>341066491</v>
          </cell>
          <cell r="R1947" t="str">
            <v/>
          </cell>
        </row>
        <row r="1948">
          <cell r="M1948">
            <v>976428412</v>
          </cell>
          <cell r="R1948" t="str">
            <v/>
          </cell>
        </row>
        <row r="1949">
          <cell r="M1949">
            <v>341067091</v>
          </cell>
          <cell r="R1949" t="str">
            <v/>
          </cell>
        </row>
        <row r="1950">
          <cell r="M1950">
            <v>976428712</v>
          </cell>
          <cell r="R1950" t="str">
            <v/>
          </cell>
        </row>
        <row r="1951">
          <cell r="M1951">
            <v>976428812</v>
          </cell>
          <cell r="R1951" t="str">
            <v/>
          </cell>
        </row>
        <row r="1952">
          <cell r="M1952">
            <v>486342712</v>
          </cell>
          <cell r="R1952" t="str">
            <v/>
          </cell>
        </row>
        <row r="1953">
          <cell r="M1953">
            <v>345339121</v>
          </cell>
          <cell r="R1953" t="str">
            <v/>
          </cell>
        </row>
        <row r="1954">
          <cell r="M1954">
            <v>345339621</v>
          </cell>
          <cell r="R1954" t="str">
            <v/>
          </cell>
        </row>
        <row r="1955">
          <cell r="M1955">
            <v>345339821</v>
          </cell>
          <cell r="R1955" t="str">
            <v/>
          </cell>
        </row>
        <row r="1956">
          <cell r="M1956">
            <v>345341021</v>
          </cell>
          <cell r="R1956" t="str">
            <v/>
          </cell>
        </row>
        <row r="1957">
          <cell r="M1957">
            <v>351067091</v>
          </cell>
          <cell r="R1957" t="str">
            <v/>
          </cell>
        </row>
        <row r="1958">
          <cell r="M1958">
            <v>351066691</v>
          </cell>
          <cell r="R1958" t="str">
            <v/>
          </cell>
        </row>
        <row r="1959">
          <cell r="M1959">
            <v>351068591</v>
          </cell>
          <cell r="R1959" t="str">
            <v/>
          </cell>
        </row>
        <row r="1960">
          <cell r="M1960">
            <v>305339021</v>
          </cell>
          <cell r="R1960" t="str">
            <v>Do Not Score - Max Statement Year Too Old</v>
          </cell>
        </row>
        <row r="1961">
          <cell r="M1961">
            <v>351068991</v>
          </cell>
          <cell r="R1961" t="str">
            <v/>
          </cell>
        </row>
        <row r="1962">
          <cell r="M1962">
            <v>355338421</v>
          </cell>
          <cell r="R1962" t="str">
            <v/>
          </cell>
        </row>
        <row r="1963">
          <cell r="M1963">
            <v>976429312</v>
          </cell>
          <cell r="R1963" t="str">
            <v/>
          </cell>
        </row>
        <row r="1964">
          <cell r="M1964">
            <v>465213451</v>
          </cell>
          <cell r="R1964" t="str">
            <v/>
          </cell>
        </row>
        <row r="1965">
          <cell r="M1965">
            <v>361066391</v>
          </cell>
          <cell r="R1965" t="str">
            <v/>
          </cell>
        </row>
        <row r="1966">
          <cell r="M1966">
            <v>365338221</v>
          </cell>
          <cell r="R1966" t="str">
            <v/>
          </cell>
        </row>
        <row r="1967">
          <cell r="M1967">
            <v>365338521</v>
          </cell>
          <cell r="R1967" t="str">
            <v/>
          </cell>
        </row>
        <row r="1968">
          <cell r="M1968">
            <v>365338321</v>
          </cell>
          <cell r="R1968" t="str">
            <v/>
          </cell>
        </row>
        <row r="1969">
          <cell r="M1969">
            <v>345338821</v>
          </cell>
          <cell r="R1969" t="str">
            <v>Do Not Score - Max Statement Year Too Old</v>
          </cell>
        </row>
        <row r="1970">
          <cell r="M1970">
            <v>365338821</v>
          </cell>
          <cell r="R1970" t="str">
            <v/>
          </cell>
        </row>
        <row r="1971">
          <cell r="M1971">
            <v>105367012</v>
          </cell>
          <cell r="R1971" t="str">
            <v/>
          </cell>
        </row>
        <row r="1972">
          <cell r="M1972">
            <v>395338121</v>
          </cell>
          <cell r="R1972" t="str">
            <v/>
          </cell>
        </row>
        <row r="1973">
          <cell r="M1973">
            <v>215133051</v>
          </cell>
          <cell r="R1973" t="str">
            <v/>
          </cell>
        </row>
        <row r="1974">
          <cell r="M1974">
            <v>485290551</v>
          </cell>
          <cell r="R1974" t="str">
            <v/>
          </cell>
        </row>
        <row r="1975">
          <cell r="M1975">
            <v>371066891</v>
          </cell>
          <cell r="R1975" t="str">
            <v/>
          </cell>
        </row>
        <row r="1976">
          <cell r="M1976">
            <v>505284551</v>
          </cell>
          <cell r="R1976" t="str">
            <v/>
          </cell>
        </row>
        <row r="1977">
          <cell r="M1977">
            <v>371068791</v>
          </cell>
          <cell r="R1977" t="str">
            <v/>
          </cell>
        </row>
        <row r="1978">
          <cell r="M1978">
            <v>475308151</v>
          </cell>
          <cell r="R1978" t="str">
            <v/>
          </cell>
        </row>
        <row r="1979">
          <cell r="M1979">
            <v>976429812</v>
          </cell>
          <cell r="R1979" t="str">
            <v/>
          </cell>
        </row>
        <row r="1980">
          <cell r="M1980">
            <v>475204551</v>
          </cell>
          <cell r="R1980" t="str">
            <v/>
          </cell>
        </row>
        <row r="1981">
          <cell r="M1981">
            <v>375337921</v>
          </cell>
          <cell r="R1981" t="str">
            <v/>
          </cell>
        </row>
        <row r="1982">
          <cell r="M1982">
            <v>165254351</v>
          </cell>
          <cell r="R1982" t="str">
            <v/>
          </cell>
        </row>
        <row r="1983">
          <cell r="M1983">
            <v>381065591</v>
          </cell>
          <cell r="R1983" t="str">
            <v/>
          </cell>
        </row>
        <row r="1984">
          <cell r="M1984">
            <v>381066091</v>
          </cell>
          <cell r="R1984" t="str">
            <v/>
          </cell>
        </row>
        <row r="1985">
          <cell r="M1985">
            <v>425137651</v>
          </cell>
          <cell r="R1985" t="str">
            <v/>
          </cell>
        </row>
        <row r="1986">
          <cell r="M1986">
            <v>385339521</v>
          </cell>
          <cell r="R1986" t="str">
            <v/>
          </cell>
        </row>
        <row r="1987">
          <cell r="M1987">
            <v>805075121</v>
          </cell>
          <cell r="R1987" t="str">
            <v/>
          </cell>
        </row>
        <row r="1988">
          <cell r="M1988">
            <v>391065491</v>
          </cell>
          <cell r="R1988" t="str">
            <v/>
          </cell>
        </row>
        <row r="1989">
          <cell r="M1989">
            <v>385338421</v>
          </cell>
          <cell r="R1989" t="str">
            <v/>
          </cell>
        </row>
        <row r="1990">
          <cell r="M1990">
            <v>391066591</v>
          </cell>
          <cell r="R1990" t="str">
            <v/>
          </cell>
        </row>
        <row r="1991">
          <cell r="M1991">
            <v>391067391</v>
          </cell>
          <cell r="R1991" t="str">
            <v/>
          </cell>
        </row>
        <row r="1992">
          <cell r="M1992">
            <v>185228251</v>
          </cell>
          <cell r="R1992" t="str">
            <v/>
          </cell>
        </row>
        <row r="1993">
          <cell r="M1993">
            <v>391068491</v>
          </cell>
          <cell r="R1993" t="str">
            <v/>
          </cell>
        </row>
        <row r="1994">
          <cell r="M1994">
            <v>391068691</v>
          </cell>
          <cell r="R1994" t="str">
            <v/>
          </cell>
        </row>
        <row r="1995">
          <cell r="M1995">
            <v>395337721</v>
          </cell>
          <cell r="R1995" t="str">
            <v/>
          </cell>
        </row>
        <row r="1996">
          <cell r="M1996">
            <v>395338421</v>
          </cell>
          <cell r="R1996" t="str">
            <v/>
          </cell>
        </row>
        <row r="1997">
          <cell r="M1997">
            <v>15567121</v>
          </cell>
          <cell r="R1997" t="str">
            <v/>
          </cell>
        </row>
        <row r="1998">
          <cell r="M1998">
            <v>475309751</v>
          </cell>
          <cell r="R1998" t="str">
            <v/>
          </cell>
        </row>
        <row r="1999">
          <cell r="M1999">
            <v>395339321</v>
          </cell>
          <cell r="R1999" t="str">
            <v/>
          </cell>
        </row>
        <row r="2000">
          <cell r="M2000">
            <v>395340121</v>
          </cell>
          <cell r="R2000" t="str">
            <v/>
          </cell>
        </row>
        <row r="2001">
          <cell r="M2001">
            <v>561065491</v>
          </cell>
          <cell r="R2001" t="str">
            <v/>
          </cell>
        </row>
        <row r="2002">
          <cell r="M2002">
            <v>849272732</v>
          </cell>
          <cell r="R2002" t="str">
            <v/>
          </cell>
        </row>
        <row r="2003">
          <cell r="M2003">
            <v>973973511</v>
          </cell>
          <cell r="R2003" t="str">
            <v/>
          </cell>
        </row>
        <row r="2004">
          <cell r="M2004">
            <v>75358821</v>
          </cell>
          <cell r="R2004" t="str">
            <v/>
          </cell>
        </row>
        <row r="2005">
          <cell r="M2005">
            <v>45358821</v>
          </cell>
          <cell r="R2005" t="str">
            <v/>
          </cell>
        </row>
        <row r="2006">
          <cell r="M2006">
            <v>65603221</v>
          </cell>
          <cell r="R2006" t="str">
            <v/>
          </cell>
        </row>
        <row r="2007">
          <cell r="M2007">
            <v>155355321</v>
          </cell>
          <cell r="R2007" t="str">
            <v/>
          </cell>
        </row>
        <row r="2008">
          <cell r="M2008">
            <v>946375412</v>
          </cell>
          <cell r="R2008" t="str">
            <v/>
          </cell>
        </row>
        <row r="2009">
          <cell r="M2009">
            <v>986379812</v>
          </cell>
          <cell r="R2009" t="str">
            <v/>
          </cell>
        </row>
        <row r="2010">
          <cell r="M2010">
            <v>684018511</v>
          </cell>
          <cell r="R2010" t="str">
            <v/>
          </cell>
        </row>
        <row r="2011">
          <cell r="M2011">
            <v>986380612</v>
          </cell>
          <cell r="R2011" t="str">
            <v/>
          </cell>
        </row>
        <row r="2012">
          <cell r="M2012">
            <v>645364421</v>
          </cell>
          <cell r="R2012" t="str">
            <v/>
          </cell>
        </row>
        <row r="2013">
          <cell r="M2013">
            <v>765366521</v>
          </cell>
          <cell r="R2013" t="str">
            <v>Do Not Score - Max Statement Year Too Old</v>
          </cell>
        </row>
        <row r="2014">
          <cell r="M2014">
            <v>585362621</v>
          </cell>
          <cell r="R2014" t="str">
            <v/>
          </cell>
        </row>
        <row r="2015">
          <cell r="M2015">
            <v>495376021</v>
          </cell>
          <cell r="R2015" t="str">
            <v/>
          </cell>
        </row>
        <row r="2016">
          <cell r="M2016">
            <v>475381721</v>
          </cell>
          <cell r="R2016" t="str">
            <v/>
          </cell>
        </row>
        <row r="2017">
          <cell r="M2017">
            <v>986382212</v>
          </cell>
          <cell r="R2017" t="str">
            <v/>
          </cell>
        </row>
        <row r="2018">
          <cell r="M2018">
            <v>265392321</v>
          </cell>
          <cell r="R2018" t="str">
            <v/>
          </cell>
        </row>
        <row r="2019">
          <cell r="M2019">
            <v>915613221</v>
          </cell>
          <cell r="R2019" t="str">
            <v/>
          </cell>
        </row>
        <row r="2020">
          <cell r="M2020">
            <v>75393021</v>
          </cell>
          <cell r="R2020" t="str">
            <v/>
          </cell>
        </row>
        <row r="2021">
          <cell r="M2021">
            <v>986382912</v>
          </cell>
          <cell r="R2021" t="str">
            <v>Do Not Score - Max Statement Year Too Old</v>
          </cell>
        </row>
        <row r="2022">
          <cell r="M2022">
            <v>495596121</v>
          </cell>
          <cell r="R2022" t="str">
            <v/>
          </cell>
        </row>
        <row r="2023">
          <cell r="M2023">
            <v>986383712</v>
          </cell>
          <cell r="R2023" t="str">
            <v/>
          </cell>
        </row>
        <row r="2024">
          <cell r="M2024">
            <v>485343821</v>
          </cell>
          <cell r="R2024" t="str">
            <v/>
          </cell>
        </row>
        <row r="2025">
          <cell r="M2025">
            <v>415306351</v>
          </cell>
          <cell r="R2025" t="str">
            <v/>
          </cell>
        </row>
        <row r="2026">
          <cell r="M2026">
            <v>986380812</v>
          </cell>
          <cell r="R2026" t="str">
            <v>Do Not Score - Max Statement Year Too Old</v>
          </cell>
        </row>
        <row r="2027">
          <cell r="M2027">
            <v>986385912</v>
          </cell>
          <cell r="R2027" t="str">
            <v/>
          </cell>
        </row>
        <row r="2028">
          <cell r="M2028">
            <v>734189611</v>
          </cell>
          <cell r="R2028" t="str">
            <v/>
          </cell>
        </row>
        <row r="2029">
          <cell r="M2029">
            <v>595408721</v>
          </cell>
          <cell r="R2029" t="str">
            <v/>
          </cell>
        </row>
        <row r="2030">
          <cell r="M2030">
            <v>885279451</v>
          </cell>
          <cell r="R2030" t="str">
            <v/>
          </cell>
        </row>
        <row r="2031">
          <cell r="M2031">
            <v>115358621</v>
          </cell>
          <cell r="R2031" t="str">
            <v>Do Not Score - Max Statement Year Too Old</v>
          </cell>
        </row>
        <row r="2032">
          <cell r="M2032">
            <v>116366812</v>
          </cell>
          <cell r="R2032" t="str">
            <v/>
          </cell>
        </row>
        <row r="2033">
          <cell r="M2033">
            <v>986388112</v>
          </cell>
          <cell r="R2033" t="str">
            <v/>
          </cell>
        </row>
        <row r="2034">
          <cell r="M2034">
            <v>631066391</v>
          </cell>
          <cell r="R2034" t="str">
            <v>Do Not Score - Max Statement Year Too Old</v>
          </cell>
        </row>
        <row r="2035">
          <cell r="M2035">
            <v>655243651</v>
          </cell>
          <cell r="R2035" t="str">
            <v/>
          </cell>
        </row>
        <row r="2036">
          <cell r="M2036">
            <v>915121051</v>
          </cell>
          <cell r="R2036" t="str">
            <v/>
          </cell>
        </row>
        <row r="2037">
          <cell r="M2037">
            <v>945243651</v>
          </cell>
          <cell r="R2037" t="str">
            <v/>
          </cell>
        </row>
        <row r="2038">
          <cell r="M2038">
            <v>705399021</v>
          </cell>
          <cell r="R2038" t="str">
            <v/>
          </cell>
        </row>
        <row r="2039">
          <cell r="M2039">
            <v>955271551</v>
          </cell>
          <cell r="R2039" t="str">
            <v/>
          </cell>
        </row>
        <row r="2040">
          <cell r="M2040">
            <v>945239451</v>
          </cell>
          <cell r="R2040" t="str">
            <v/>
          </cell>
        </row>
        <row r="2041">
          <cell r="M2041">
            <v>986390212</v>
          </cell>
          <cell r="R2041" t="str">
            <v/>
          </cell>
        </row>
        <row r="2042">
          <cell r="M2042">
            <v>696495812</v>
          </cell>
          <cell r="R2042" t="str">
            <v>Do Not Score - Max Statement Year Too Old</v>
          </cell>
        </row>
        <row r="2043">
          <cell r="M2043">
            <v>986390712</v>
          </cell>
          <cell r="R2043" t="str">
            <v/>
          </cell>
        </row>
        <row r="2044">
          <cell r="M2044">
            <v>246318212</v>
          </cell>
          <cell r="R2044" t="str">
            <v/>
          </cell>
        </row>
        <row r="2045">
          <cell r="M2045">
            <v>832108142</v>
          </cell>
          <cell r="R2045" t="str">
            <v/>
          </cell>
        </row>
        <row r="2046">
          <cell r="M2046">
            <v>755397221</v>
          </cell>
          <cell r="R2046" t="str">
            <v>Do Not Score - Max Statement Year Too Old</v>
          </cell>
        </row>
        <row r="2047">
          <cell r="M2047">
            <v>965348821</v>
          </cell>
          <cell r="R2047" t="str">
            <v/>
          </cell>
        </row>
        <row r="2048">
          <cell r="M2048">
            <v>986391812</v>
          </cell>
          <cell r="R2048" t="str">
            <v/>
          </cell>
        </row>
        <row r="2049">
          <cell r="M2049">
            <v>465614321</v>
          </cell>
          <cell r="R2049" t="str">
            <v/>
          </cell>
        </row>
        <row r="2050">
          <cell r="M2050">
            <v>865394021</v>
          </cell>
          <cell r="R2050" t="str">
            <v/>
          </cell>
        </row>
        <row r="2051">
          <cell r="M2051">
            <v>289180532</v>
          </cell>
          <cell r="R2051" t="str">
            <v/>
          </cell>
        </row>
        <row r="2052">
          <cell r="M2052">
            <v>946408912</v>
          </cell>
          <cell r="R2052" t="str">
            <v/>
          </cell>
        </row>
        <row r="2053">
          <cell r="M2053">
            <v>225546521</v>
          </cell>
          <cell r="R2053" t="str">
            <v/>
          </cell>
        </row>
        <row r="2054">
          <cell r="M2054">
            <v>515131451</v>
          </cell>
          <cell r="R2054" t="str">
            <v/>
          </cell>
        </row>
        <row r="2055">
          <cell r="M2055">
            <v>745317512</v>
          </cell>
          <cell r="R2055" t="str">
            <v/>
          </cell>
        </row>
        <row r="2056">
          <cell r="M2056">
            <v>986400412</v>
          </cell>
          <cell r="R2056" t="str">
            <v/>
          </cell>
        </row>
        <row r="2057">
          <cell r="M2057">
            <v>986401612</v>
          </cell>
          <cell r="R2057" t="str">
            <v/>
          </cell>
        </row>
        <row r="2058">
          <cell r="M2058">
            <v>733784211</v>
          </cell>
          <cell r="R2058" t="str">
            <v/>
          </cell>
        </row>
        <row r="2059">
          <cell r="M2059">
            <v>935347612</v>
          </cell>
          <cell r="R2059" t="str">
            <v/>
          </cell>
        </row>
        <row r="2060">
          <cell r="M2060">
            <v>15557221</v>
          </cell>
          <cell r="R2060" t="str">
            <v/>
          </cell>
        </row>
        <row r="2061">
          <cell r="M2061">
            <v>775315212</v>
          </cell>
          <cell r="R2061" t="str">
            <v/>
          </cell>
        </row>
        <row r="2062">
          <cell r="M2062">
            <v>986422712</v>
          </cell>
          <cell r="R2062" t="str">
            <v/>
          </cell>
        </row>
        <row r="2063">
          <cell r="M2063">
            <v>986424512</v>
          </cell>
          <cell r="R2063" t="str">
            <v/>
          </cell>
        </row>
        <row r="2064">
          <cell r="M2064">
            <v>963811211</v>
          </cell>
          <cell r="R2064" t="str">
            <v/>
          </cell>
        </row>
        <row r="2065">
          <cell r="M2065">
            <v>965315012</v>
          </cell>
          <cell r="R2065" t="str">
            <v/>
          </cell>
        </row>
        <row r="2066">
          <cell r="M2066">
            <v>754219611</v>
          </cell>
          <cell r="R2066" t="str">
            <v>Do Not Score - Max Statement Year Too Old</v>
          </cell>
        </row>
        <row r="2067">
          <cell r="M2067">
            <v>964190111</v>
          </cell>
          <cell r="R2067" t="str">
            <v>Do Not Score - Max Statement Year Too Old</v>
          </cell>
        </row>
        <row r="2068">
          <cell r="M2068">
            <v>295562221</v>
          </cell>
          <cell r="R2068" t="str">
            <v/>
          </cell>
        </row>
        <row r="2069">
          <cell r="M2069">
            <v>546422812</v>
          </cell>
          <cell r="R2069" t="str">
            <v>Do Not Score - Max Statement Year Too Old</v>
          </cell>
        </row>
        <row r="2070">
          <cell r="M2070">
            <v>986427112</v>
          </cell>
          <cell r="R2070" t="str">
            <v/>
          </cell>
        </row>
        <row r="2071">
          <cell r="M2071">
            <v>676712922</v>
          </cell>
          <cell r="R2071" t="str">
            <v>Do Not Score - Max Statement Year Too Old</v>
          </cell>
        </row>
        <row r="2072">
          <cell r="M2072">
            <v>885444321</v>
          </cell>
          <cell r="R2072" t="str">
            <v/>
          </cell>
        </row>
        <row r="2073">
          <cell r="M2073">
            <v>595439321</v>
          </cell>
          <cell r="R2073" t="str">
            <v/>
          </cell>
        </row>
        <row r="2074">
          <cell r="M2074">
            <v>859172732</v>
          </cell>
          <cell r="R2074" t="str">
            <v/>
          </cell>
        </row>
        <row r="2075">
          <cell r="M2075">
            <v>946427512</v>
          </cell>
          <cell r="R2075" t="str">
            <v/>
          </cell>
        </row>
        <row r="2076">
          <cell r="M2076">
            <v>405482921</v>
          </cell>
          <cell r="R2076" t="str">
            <v/>
          </cell>
        </row>
        <row r="2077">
          <cell r="M2077">
            <v>161762242</v>
          </cell>
          <cell r="R2077" t="str">
            <v/>
          </cell>
        </row>
        <row r="2078">
          <cell r="M2078">
            <v>946431712</v>
          </cell>
          <cell r="R2078" t="str">
            <v/>
          </cell>
        </row>
        <row r="2079">
          <cell r="M2079">
            <v>996367512</v>
          </cell>
          <cell r="R2079" t="str">
            <v>Do Not Score - Max Statement Year Too Old</v>
          </cell>
        </row>
        <row r="2080">
          <cell r="M2080">
            <v>455545321</v>
          </cell>
          <cell r="R2080" t="str">
            <v/>
          </cell>
        </row>
        <row r="2081">
          <cell r="M2081">
            <v>405528821</v>
          </cell>
          <cell r="R2081" t="str">
            <v/>
          </cell>
        </row>
        <row r="2082">
          <cell r="M2082">
            <v>329159732</v>
          </cell>
          <cell r="R2082" t="str">
            <v/>
          </cell>
        </row>
        <row r="2083">
          <cell r="M2083">
            <v>795507221</v>
          </cell>
          <cell r="R2083" t="str">
            <v/>
          </cell>
        </row>
        <row r="2084">
          <cell r="M2084">
            <v>996366912</v>
          </cell>
          <cell r="R2084" t="str">
            <v/>
          </cell>
        </row>
        <row r="2085">
          <cell r="M2085">
            <v>755461921</v>
          </cell>
          <cell r="R2085" t="str">
            <v/>
          </cell>
        </row>
        <row r="2086">
          <cell r="M2086">
            <v>946426512</v>
          </cell>
          <cell r="R2086" t="str">
            <v/>
          </cell>
        </row>
        <row r="2087">
          <cell r="M2087">
            <v>835508421</v>
          </cell>
          <cell r="R2087" t="str">
            <v/>
          </cell>
        </row>
        <row r="2088">
          <cell r="M2088">
            <v>996371412</v>
          </cell>
          <cell r="R2088" t="str">
            <v/>
          </cell>
        </row>
        <row r="2089">
          <cell r="M2089">
            <v>224628852</v>
          </cell>
          <cell r="R2089" t="str">
            <v/>
          </cell>
        </row>
        <row r="2090">
          <cell r="M2090">
            <v>996379012</v>
          </cell>
          <cell r="R2090" t="str">
            <v/>
          </cell>
        </row>
        <row r="2091">
          <cell r="M2091">
            <v>4979721</v>
          </cell>
          <cell r="R2091" t="str">
            <v/>
          </cell>
        </row>
        <row r="2092">
          <cell r="M2092">
            <v>996374612</v>
          </cell>
          <cell r="R2092" t="str">
            <v/>
          </cell>
        </row>
        <row r="2093">
          <cell r="M2093">
            <v>999945109</v>
          </cell>
          <cell r="R2093" t="str">
            <v/>
          </cell>
        </row>
        <row r="2094">
          <cell r="M2094">
            <v>956422012</v>
          </cell>
          <cell r="R2094" t="str">
            <v/>
          </cell>
        </row>
        <row r="2095">
          <cell r="M2095">
            <v>966320212</v>
          </cell>
          <cell r="R2095" t="str">
            <v/>
          </cell>
        </row>
        <row r="2096">
          <cell r="M2096">
            <v>255584321</v>
          </cell>
          <cell r="R2096" t="str">
            <v/>
          </cell>
        </row>
        <row r="2097">
          <cell r="M2097">
            <v>905647921</v>
          </cell>
          <cell r="R2097" t="str">
            <v/>
          </cell>
        </row>
        <row r="2098">
          <cell r="M2098">
            <v>733879711</v>
          </cell>
          <cell r="R2098" t="str">
            <v>Do Not Score - Max Statement Year Too Old</v>
          </cell>
        </row>
        <row r="2099">
          <cell r="M2099">
            <v>996386012</v>
          </cell>
          <cell r="R2099" t="str">
            <v/>
          </cell>
        </row>
        <row r="2100">
          <cell r="M2100">
            <v>545664421</v>
          </cell>
          <cell r="R2100" t="str">
            <v/>
          </cell>
        </row>
        <row r="2101">
          <cell r="M2101">
            <v>999909395</v>
          </cell>
          <cell r="R2101" t="str">
            <v/>
          </cell>
        </row>
        <row r="2102">
          <cell r="M2102">
            <v>369267032</v>
          </cell>
          <cell r="R2102" t="str">
            <v/>
          </cell>
        </row>
        <row r="2103">
          <cell r="M2103">
            <v>615667421</v>
          </cell>
          <cell r="R2103" t="str">
            <v/>
          </cell>
        </row>
        <row r="2104">
          <cell r="M2104">
            <v>996389912</v>
          </cell>
          <cell r="R2104" t="str">
            <v/>
          </cell>
        </row>
        <row r="2105">
          <cell r="M2105">
            <v>646390612</v>
          </cell>
          <cell r="R2105" t="str">
            <v/>
          </cell>
        </row>
        <row r="2106">
          <cell r="M2106">
            <v>656322712</v>
          </cell>
          <cell r="R2106" t="str">
            <v/>
          </cell>
        </row>
        <row r="2107">
          <cell r="M2107">
            <v>996392212</v>
          </cell>
          <cell r="R2107" t="str">
            <v/>
          </cell>
        </row>
        <row r="2108">
          <cell r="M2108">
            <v>936314212</v>
          </cell>
          <cell r="R2108" t="str">
            <v/>
          </cell>
        </row>
        <row r="2109">
          <cell r="M2109">
            <v>121717242</v>
          </cell>
          <cell r="R2109" t="str">
            <v>Do Not Score - Max Statement Year Too Old</v>
          </cell>
        </row>
        <row r="2110">
          <cell r="M2110">
            <v>845639621</v>
          </cell>
          <cell r="R2110" t="str">
            <v>Do Not Score - Max Statement Year Too Old</v>
          </cell>
        </row>
        <row r="2111">
          <cell r="M2111">
            <v>966403012</v>
          </cell>
          <cell r="R2111" t="str">
            <v/>
          </cell>
        </row>
        <row r="2112">
          <cell r="M2112">
            <v>956427012</v>
          </cell>
          <cell r="R2112" t="str">
            <v/>
          </cell>
        </row>
        <row r="2113">
          <cell r="M2113">
            <v>996394812</v>
          </cell>
          <cell r="R2113" t="str">
            <v/>
          </cell>
        </row>
        <row r="2114">
          <cell r="M2114">
            <v>206417712</v>
          </cell>
          <cell r="R2114" t="str">
            <v/>
          </cell>
        </row>
        <row r="2115">
          <cell r="M2115">
            <v>85388012</v>
          </cell>
          <cell r="R2115" t="str">
            <v/>
          </cell>
        </row>
        <row r="2116">
          <cell r="M2116">
            <v>696448812</v>
          </cell>
          <cell r="R2116" t="str">
            <v/>
          </cell>
        </row>
        <row r="2117">
          <cell r="M2117">
            <v>316386612</v>
          </cell>
          <cell r="R2117" t="str">
            <v/>
          </cell>
        </row>
        <row r="2118">
          <cell r="M2118">
            <v>996399312</v>
          </cell>
          <cell r="R2118" t="str">
            <v>Do Not Score - Max Statement Year Too Old</v>
          </cell>
        </row>
        <row r="2119">
          <cell r="M2119">
            <v>49254332</v>
          </cell>
          <cell r="R2119" t="str">
            <v/>
          </cell>
        </row>
        <row r="2120">
          <cell r="M2120">
            <v>966403212</v>
          </cell>
          <cell r="R2120" t="str">
            <v/>
          </cell>
        </row>
        <row r="2121">
          <cell r="M2121">
            <v>16399512</v>
          </cell>
          <cell r="R2121" t="str">
            <v/>
          </cell>
        </row>
        <row r="2122">
          <cell r="M2122">
            <v>336441412</v>
          </cell>
          <cell r="R2122" t="str">
            <v/>
          </cell>
        </row>
        <row r="2123">
          <cell r="M2123">
            <v>276531412</v>
          </cell>
          <cell r="R2123" t="str">
            <v/>
          </cell>
        </row>
        <row r="2124">
          <cell r="M2124">
            <v>566431512</v>
          </cell>
          <cell r="R2124" t="str">
            <v/>
          </cell>
        </row>
        <row r="2125">
          <cell r="M2125">
            <v>996401712</v>
          </cell>
          <cell r="R2125" t="str">
            <v/>
          </cell>
        </row>
        <row r="2126">
          <cell r="M2126">
            <v>996402812</v>
          </cell>
          <cell r="R2126" t="str">
            <v/>
          </cell>
        </row>
        <row r="2127">
          <cell r="M2127">
            <v>116461112</v>
          </cell>
          <cell r="R2127" t="str">
            <v/>
          </cell>
        </row>
        <row r="2128">
          <cell r="M2128">
            <v>726381012</v>
          </cell>
          <cell r="R2128" t="str">
            <v>Do Not Score - Max Statement Year Too Old</v>
          </cell>
        </row>
        <row r="2129">
          <cell r="M2129">
            <v>666451012</v>
          </cell>
          <cell r="R2129" t="str">
            <v/>
          </cell>
        </row>
        <row r="2130">
          <cell r="M2130">
            <v>576487112</v>
          </cell>
          <cell r="R2130" t="str">
            <v/>
          </cell>
        </row>
        <row r="2131">
          <cell r="M2131">
            <v>355571321</v>
          </cell>
          <cell r="R2131" t="str">
            <v/>
          </cell>
        </row>
        <row r="2132">
          <cell r="M2132">
            <v>966398012</v>
          </cell>
          <cell r="R2132" t="str">
            <v>Do Not Score - Max Statement Year Too Old</v>
          </cell>
        </row>
        <row r="2133">
          <cell r="M2133">
            <v>76494712</v>
          </cell>
          <cell r="R2133" t="str">
            <v/>
          </cell>
        </row>
        <row r="2134">
          <cell r="M2134">
            <v>546494612</v>
          </cell>
          <cell r="R2134" t="str">
            <v/>
          </cell>
        </row>
        <row r="2135">
          <cell r="M2135">
            <v>804213111</v>
          </cell>
          <cell r="R2135" t="str">
            <v>Do Not Score - Max Statement Year Too Old</v>
          </cell>
        </row>
        <row r="2136">
          <cell r="M2136">
            <v>806452512</v>
          </cell>
          <cell r="R2136" t="str">
            <v/>
          </cell>
        </row>
        <row r="2137">
          <cell r="M2137">
            <v>724188411</v>
          </cell>
          <cell r="R2137" t="str">
            <v/>
          </cell>
        </row>
        <row r="2138">
          <cell r="M2138">
            <v>336505212</v>
          </cell>
          <cell r="R2138" t="str">
            <v/>
          </cell>
        </row>
        <row r="2139">
          <cell r="M2139">
            <v>86514812</v>
          </cell>
          <cell r="R2139" t="str">
            <v/>
          </cell>
        </row>
        <row r="2140">
          <cell r="M2140">
            <v>996383212</v>
          </cell>
          <cell r="R2140" t="str">
            <v>Do Not Score - Max Statement Year Too Old</v>
          </cell>
        </row>
        <row r="2141">
          <cell r="M2141">
            <v>555636121</v>
          </cell>
          <cell r="R2141" t="str">
            <v>Do Not Score - Max Statement Year Too Old</v>
          </cell>
        </row>
        <row r="2142">
          <cell r="M2142">
            <v>566489412</v>
          </cell>
          <cell r="R2142" t="str">
            <v/>
          </cell>
        </row>
        <row r="2143">
          <cell r="M2143">
            <v>146520312</v>
          </cell>
          <cell r="R2143" t="str">
            <v/>
          </cell>
        </row>
        <row r="2144">
          <cell r="M2144">
            <v>146518912</v>
          </cell>
          <cell r="R2144" t="str">
            <v/>
          </cell>
        </row>
        <row r="2145">
          <cell r="M2145">
            <v>796528712</v>
          </cell>
          <cell r="R2145" t="str">
            <v/>
          </cell>
        </row>
        <row r="2146">
          <cell r="M2146">
            <v>326540312</v>
          </cell>
          <cell r="R2146" t="str">
            <v/>
          </cell>
        </row>
        <row r="2147">
          <cell r="M2147">
            <v>96513312</v>
          </cell>
          <cell r="R2147" t="str">
            <v>Do Not Score - Max Statement Year Too Old</v>
          </cell>
        </row>
        <row r="2148">
          <cell r="M2148">
            <v>66551912</v>
          </cell>
          <cell r="R2148" t="str">
            <v/>
          </cell>
        </row>
        <row r="2149">
          <cell r="M2149">
            <v>129257832</v>
          </cell>
          <cell r="R2149" t="str">
            <v/>
          </cell>
        </row>
        <row r="2150">
          <cell r="M2150">
            <v>686328912</v>
          </cell>
          <cell r="R2150" t="str">
            <v/>
          </cell>
        </row>
        <row r="2151">
          <cell r="M2151">
            <v>779129432</v>
          </cell>
          <cell r="R2151" t="str">
            <v/>
          </cell>
        </row>
        <row r="2152">
          <cell r="M2152">
            <v>99168432</v>
          </cell>
          <cell r="R2152" t="str">
            <v/>
          </cell>
        </row>
        <row r="2153">
          <cell r="M2153">
            <v>189175832</v>
          </cell>
          <cell r="R2153" t="str">
            <v/>
          </cell>
        </row>
        <row r="2154">
          <cell r="M2154">
            <v>229171432</v>
          </cell>
          <cell r="R2154" t="str">
            <v/>
          </cell>
        </row>
        <row r="2155">
          <cell r="M2155">
            <v>491967842</v>
          </cell>
          <cell r="R2155" t="str">
            <v/>
          </cell>
        </row>
        <row r="2156">
          <cell r="M2156">
            <v>249169632</v>
          </cell>
          <cell r="R2156" t="str">
            <v/>
          </cell>
        </row>
        <row r="2157">
          <cell r="M2157">
            <v>209184532</v>
          </cell>
          <cell r="R2157" t="str">
            <v>Do Not Score - Max Statement Year Too Old</v>
          </cell>
        </row>
        <row r="2158">
          <cell r="M2158">
            <v>729223832</v>
          </cell>
          <cell r="R2158" t="str">
            <v/>
          </cell>
        </row>
        <row r="2159">
          <cell r="M2159">
            <v>201901042</v>
          </cell>
          <cell r="R2159" t="str">
            <v/>
          </cell>
        </row>
        <row r="2160">
          <cell r="M2160">
            <v>919221632</v>
          </cell>
          <cell r="R2160" t="str">
            <v/>
          </cell>
        </row>
        <row r="2161">
          <cell r="M2161">
            <v>829185532</v>
          </cell>
          <cell r="R2161" t="str">
            <v/>
          </cell>
        </row>
        <row r="2162">
          <cell r="M2162">
            <v>109255032</v>
          </cell>
          <cell r="R2162" t="str">
            <v/>
          </cell>
        </row>
        <row r="2163">
          <cell r="M2163">
            <v>699265232</v>
          </cell>
          <cell r="R2163" t="str">
            <v/>
          </cell>
        </row>
        <row r="2164">
          <cell r="M2164">
            <v>119273332</v>
          </cell>
          <cell r="R2164" t="str">
            <v/>
          </cell>
        </row>
        <row r="2165">
          <cell r="M2165">
            <v>25339921</v>
          </cell>
          <cell r="R2165" t="str">
            <v>Do Not Score - Max Statement Year Too Old</v>
          </cell>
        </row>
        <row r="2166">
          <cell r="M2166">
            <v>359208332</v>
          </cell>
          <cell r="R2166" t="str">
            <v>Do Not Score - Max Statement Year Too Old</v>
          </cell>
        </row>
        <row r="2167">
          <cell r="M2167">
            <v>659202032</v>
          </cell>
          <cell r="R2167" t="str">
            <v/>
          </cell>
        </row>
        <row r="2168">
          <cell r="M2168">
            <v>829282532</v>
          </cell>
          <cell r="R2168" t="str">
            <v/>
          </cell>
        </row>
        <row r="2169">
          <cell r="M2169">
            <v>569217332</v>
          </cell>
          <cell r="R2169" t="str">
            <v/>
          </cell>
        </row>
        <row r="2170">
          <cell r="M2170">
            <v>649230032</v>
          </cell>
          <cell r="R2170" t="str">
            <v/>
          </cell>
        </row>
        <row r="2171">
          <cell r="M2171">
            <v>249240332</v>
          </cell>
          <cell r="R2171" t="str">
            <v/>
          </cell>
        </row>
        <row r="2172">
          <cell r="M2172">
            <v>581688742</v>
          </cell>
          <cell r="R2172" t="str">
            <v/>
          </cell>
        </row>
        <row r="2173">
          <cell r="M2173">
            <v>779249632</v>
          </cell>
          <cell r="R2173" t="str">
            <v/>
          </cell>
        </row>
        <row r="2174">
          <cell r="M2174">
            <v>571738742</v>
          </cell>
          <cell r="R2174" t="str">
            <v/>
          </cell>
        </row>
        <row r="2175">
          <cell r="M2175">
            <v>469278732</v>
          </cell>
          <cell r="R2175" t="str">
            <v/>
          </cell>
        </row>
        <row r="2176">
          <cell r="M2176">
            <v>591741542</v>
          </cell>
          <cell r="R2176" t="str">
            <v/>
          </cell>
        </row>
        <row r="2177">
          <cell r="M2177">
            <v>729268532</v>
          </cell>
          <cell r="R2177" t="str">
            <v/>
          </cell>
        </row>
        <row r="2178">
          <cell r="M2178">
            <v>591741942</v>
          </cell>
          <cell r="R2178" t="str">
            <v/>
          </cell>
        </row>
        <row r="2179">
          <cell r="M2179">
            <v>671744842</v>
          </cell>
          <cell r="R2179" t="str">
            <v/>
          </cell>
        </row>
        <row r="2180">
          <cell r="M2180">
            <v>559249632</v>
          </cell>
          <cell r="R2180" t="str">
            <v/>
          </cell>
        </row>
        <row r="2181">
          <cell r="M2181">
            <v>271762542</v>
          </cell>
          <cell r="R2181" t="str">
            <v/>
          </cell>
        </row>
        <row r="2182">
          <cell r="M2182">
            <v>361779142</v>
          </cell>
          <cell r="R2182" t="str">
            <v/>
          </cell>
        </row>
        <row r="2183">
          <cell r="M2183">
            <v>201821642</v>
          </cell>
          <cell r="R2183" t="str">
            <v/>
          </cell>
        </row>
        <row r="2184">
          <cell r="M2184">
            <v>571820742</v>
          </cell>
          <cell r="R2184" t="str">
            <v/>
          </cell>
        </row>
        <row r="2185">
          <cell r="M2185">
            <v>711821342</v>
          </cell>
          <cell r="R2185" t="str">
            <v/>
          </cell>
        </row>
        <row r="2186">
          <cell r="M2186">
            <v>201842342</v>
          </cell>
          <cell r="R2186" t="str">
            <v/>
          </cell>
        </row>
        <row r="2187">
          <cell r="M2187">
            <v>311844242</v>
          </cell>
          <cell r="R2187" t="str">
            <v/>
          </cell>
        </row>
        <row r="2188">
          <cell r="M2188">
            <v>64572152</v>
          </cell>
          <cell r="R2188" t="str">
            <v/>
          </cell>
        </row>
        <row r="2189">
          <cell r="M2189">
            <v>151871042</v>
          </cell>
          <cell r="R2189" t="str">
            <v/>
          </cell>
        </row>
        <row r="2190">
          <cell r="M2190">
            <v>131906842</v>
          </cell>
          <cell r="R2190" t="str">
            <v/>
          </cell>
        </row>
        <row r="2191">
          <cell r="M2191">
            <v>391900042</v>
          </cell>
          <cell r="R2191" t="str">
            <v/>
          </cell>
        </row>
        <row r="2192">
          <cell r="M2192">
            <v>431907042</v>
          </cell>
          <cell r="R2192" t="str">
            <v/>
          </cell>
        </row>
        <row r="2193">
          <cell r="M2193">
            <v>741677942</v>
          </cell>
          <cell r="R2193" t="str">
            <v/>
          </cell>
        </row>
        <row r="2194">
          <cell r="M2194">
            <v>181716942</v>
          </cell>
          <cell r="R2194" t="str">
            <v/>
          </cell>
        </row>
        <row r="2195">
          <cell r="M2195">
            <v>781900942</v>
          </cell>
          <cell r="R2195" t="str">
            <v/>
          </cell>
        </row>
        <row r="2196">
          <cell r="M2196">
            <v>31764542</v>
          </cell>
          <cell r="R2196" t="str">
            <v>Do Not Score - Max Statement Year Too Old</v>
          </cell>
        </row>
        <row r="2197">
          <cell r="M2197">
            <v>231964942</v>
          </cell>
          <cell r="R2197" t="str">
            <v/>
          </cell>
        </row>
        <row r="2198">
          <cell r="M2198">
            <v>771681942</v>
          </cell>
          <cell r="R2198" t="str">
            <v/>
          </cell>
        </row>
        <row r="2199">
          <cell r="M2199">
            <v>81689242</v>
          </cell>
          <cell r="R2199" t="str">
            <v/>
          </cell>
        </row>
        <row r="2200">
          <cell r="M2200">
            <v>761965842</v>
          </cell>
          <cell r="R2200" t="str">
            <v/>
          </cell>
        </row>
        <row r="2201">
          <cell r="M2201">
            <v>815384821</v>
          </cell>
          <cell r="R2201" t="str">
            <v>Do Not Score - Max Statement Year Too Old</v>
          </cell>
        </row>
        <row r="2202">
          <cell r="M2202">
            <v>861966442</v>
          </cell>
          <cell r="R2202" t="str">
            <v/>
          </cell>
        </row>
        <row r="2203">
          <cell r="M2203">
            <v>331819842</v>
          </cell>
          <cell r="R2203" t="str">
            <v/>
          </cell>
        </row>
        <row r="2204">
          <cell r="M2204">
            <v>999934870</v>
          </cell>
          <cell r="R2204" t="str">
            <v/>
          </cell>
        </row>
        <row r="2205">
          <cell r="M2205">
            <v>192014142</v>
          </cell>
          <cell r="R2205" t="str">
            <v/>
          </cell>
        </row>
        <row r="2206">
          <cell r="M2206">
            <v>772020142</v>
          </cell>
          <cell r="R2206" t="str">
            <v/>
          </cell>
        </row>
        <row r="2207">
          <cell r="M2207">
            <v>911764342</v>
          </cell>
          <cell r="R2207" t="str">
            <v/>
          </cell>
        </row>
        <row r="2208">
          <cell r="M2208">
            <v>291842542</v>
          </cell>
          <cell r="R2208" t="str">
            <v/>
          </cell>
        </row>
        <row r="2209">
          <cell r="M2209">
            <v>351844942</v>
          </cell>
          <cell r="R2209" t="str">
            <v/>
          </cell>
        </row>
        <row r="2210">
          <cell r="M2210">
            <v>212058142</v>
          </cell>
          <cell r="R2210" t="str">
            <v/>
          </cell>
        </row>
        <row r="2211">
          <cell r="M2211">
            <v>252103742</v>
          </cell>
          <cell r="R2211" t="str">
            <v/>
          </cell>
        </row>
        <row r="2212">
          <cell r="M2212">
            <v>722101442</v>
          </cell>
          <cell r="R2212" t="str">
            <v/>
          </cell>
        </row>
        <row r="2213">
          <cell r="M2213">
            <v>34570652</v>
          </cell>
          <cell r="R2213" t="str">
            <v/>
          </cell>
        </row>
        <row r="2214">
          <cell r="M2214">
            <v>841901542</v>
          </cell>
          <cell r="R2214" t="str">
            <v/>
          </cell>
        </row>
        <row r="2215">
          <cell r="M2215">
            <v>871841042</v>
          </cell>
          <cell r="R2215" t="str">
            <v/>
          </cell>
        </row>
        <row r="2216">
          <cell r="M2216">
            <v>684568052</v>
          </cell>
          <cell r="R2216" t="str">
            <v/>
          </cell>
        </row>
        <row r="2217">
          <cell r="M2217">
            <v>684572452</v>
          </cell>
          <cell r="R2217" t="str">
            <v/>
          </cell>
        </row>
        <row r="2218">
          <cell r="M2218">
            <v>384608952</v>
          </cell>
          <cell r="R2218" t="str">
            <v/>
          </cell>
        </row>
        <row r="2219">
          <cell r="M2219">
            <v>999874107</v>
          </cell>
          <cell r="R2219" t="str">
            <v/>
          </cell>
        </row>
        <row r="2220">
          <cell r="M2220">
            <v>999877811</v>
          </cell>
          <cell r="R2220" t="str">
            <v/>
          </cell>
        </row>
        <row r="2221">
          <cell r="M2221">
            <v>999879764</v>
          </cell>
          <cell r="R2221" t="str">
            <v/>
          </cell>
        </row>
        <row r="2222">
          <cell r="M2222">
            <v>999884124</v>
          </cell>
          <cell r="R2222" t="str">
            <v/>
          </cell>
        </row>
        <row r="2223">
          <cell r="M2223">
            <v>999885221</v>
          </cell>
          <cell r="R2223" t="str">
            <v/>
          </cell>
        </row>
        <row r="2224">
          <cell r="M2224">
            <v>999889528</v>
          </cell>
          <cell r="R2224" t="str">
            <v/>
          </cell>
        </row>
        <row r="2225">
          <cell r="M2225">
            <v>372015642</v>
          </cell>
          <cell r="R2225" t="str">
            <v/>
          </cell>
        </row>
        <row r="2226">
          <cell r="M2226">
            <v>999898060</v>
          </cell>
          <cell r="R2226" t="str">
            <v/>
          </cell>
        </row>
        <row r="2227">
          <cell r="M2227">
            <v>999892806</v>
          </cell>
          <cell r="R2227" t="str">
            <v/>
          </cell>
        </row>
        <row r="2228">
          <cell r="M2228">
            <v>911819742</v>
          </cell>
          <cell r="R2228" t="str">
            <v/>
          </cell>
        </row>
        <row r="2229">
          <cell r="M2229">
            <v>411870742</v>
          </cell>
          <cell r="R2229" t="str">
            <v/>
          </cell>
        </row>
        <row r="2230">
          <cell r="M2230">
            <v>999899607</v>
          </cell>
          <cell r="R2230" t="str">
            <v/>
          </cell>
        </row>
        <row r="2231">
          <cell r="M2231">
            <v>999899990</v>
          </cell>
          <cell r="R2231" t="str">
            <v/>
          </cell>
        </row>
        <row r="2232">
          <cell r="M2232">
            <v>999903466</v>
          </cell>
          <cell r="R2232" t="str">
            <v/>
          </cell>
        </row>
        <row r="2233">
          <cell r="M2233">
            <v>162105742</v>
          </cell>
          <cell r="R2233" t="str">
            <v/>
          </cell>
        </row>
        <row r="2234">
          <cell r="M2234">
            <v>335288621</v>
          </cell>
          <cell r="R2234" t="str">
            <v>Do Not Score - Max Statement Year Too Old</v>
          </cell>
        </row>
        <row r="2235">
          <cell r="M2235">
            <v>999905711</v>
          </cell>
          <cell r="R2235" t="str">
            <v/>
          </cell>
        </row>
        <row r="2236">
          <cell r="M2236">
            <v>322108642</v>
          </cell>
          <cell r="R2236" t="str">
            <v/>
          </cell>
        </row>
        <row r="2237">
          <cell r="M2237">
            <v>999906373</v>
          </cell>
          <cell r="R2237" t="str">
            <v/>
          </cell>
        </row>
        <row r="2238">
          <cell r="M2238">
            <v>622106642</v>
          </cell>
          <cell r="R2238" t="str">
            <v/>
          </cell>
        </row>
        <row r="2239">
          <cell r="M2239">
            <v>662108242</v>
          </cell>
          <cell r="R2239" t="str">
            <v/>
          </cell>
        </row>
        <row r="2240">
          <cell r="M2240">
            <v>682105242</v>
          </cell>
          <cell r="R2240" t="str">
            <v/>
          </cell>
        </row>
        <row r="2241">
          <cell r="M2241">
            <v>999909044</v>
          </cell>
          <cell r="R2241" t="str">
            <v/>
          </cell>
        </row>
        <row r="2242">
          <cell r="M2242">
            <v>931816142</v>
          </cell>
          <cell r="R2242" t="str">
            <v/>
          </cell>
        </row>
        <row r="2243">
          <cell r="M2243">
            <v>721968842</v>
          </cell>
          <cell r="R2243" t="str">
            <v/>
          </cell>
        </row>
        <row r="2244">
          <cell r="M2244">
            <v>999909901</v>
          </cell>
          <cell r="R2244" t="str">
            <v/>
          </cell>
        </row>
        <row r="2245">
          <cell r="M2245">
            <v>999914947</v>
          </cell>
          <cell r="R2245" t="str">
            <v/>
          </cell>
        </row>
        <row r="2246">
          <cell r="M2246">
            <v>999915973</v>
          </cell>
          <cell r="R2246" t="str">
            <v/>
          </cell>
        </row>
        <row r="2247">
          <cell r="M2247">
            <v>999863479</v>
          </cell>
          <cell r="R2247" t="str">
            <v/>
          </cell>
        </row>
        <row r="2248">
          <cell r="M2248">
            <v>999917619</v>
          </cell>
          <cell r="R2248" t="str">
            <v/>
          </cell>
        </row>
        <row r="2249">
          <cell r="M2249">
            <v>999917763</v>
          </cell>
          <cell r="R2249" t="str">
            <v/>
          </cell>
        </row>
        <row r="2250">
          <cell r="M2250">
            <v>999917764</v>
          </cell>
          <cell r="R2250" t="str">
            <v/>
          </cell>
        </row>
        <row r="2251">
          <cell r="M2251">
            <v>999918903</v>
          </cell>
          <cell r="R2251" t="str">
            <v/>
          </cell>
        </row>
        <row r="2252">
          <cell r="M2252">
            <v>82063042</v>
          </cell>
          <cell r="R2252" t="str">
            <v/>
          </cell>
        </row>
        <row r="2253">
          <cell r="M2253">
            <v>32062242</v>
          </cell>
          <cell r="R2253" t="str">
            <v/>
          </cell>
        </row>
        <row r="2254">
          <cell r="M2254">
            <v>999923114</v>
          </cell>
          <cell r="R2254" t="str">
            <v/>
          </cell>
        </row>
        <row r="2255">
          <cell r="M2255">
            <v>999923851</v>
          </cell>
          <cell r="R2255" t="str">
            <v/>
          </cell>
        </row>
        <row r="2256">
          <cell r="M2256">
            <v>999930697</v>
          </cell>
          <cell r="R2256" t="str">
            <v/>
          </cell>
        </row>
        <row r="2257">
          <cell r="M2257">
            <v>999876302</v>
          </cell>
          <cell r="R2257" t="str">
            <v/>
          </cell>
        </row>
        <row r="2258">
          <cell r="M2258">
            <v>612101542</v>
          </cell>
          <cell r="R2258" t="str">
            <v/>
          </cell>
        </row>
        <row r="2259">
          <cell r="M2259">
            <v>999885605</v>
          </cell>
          <cell r="R2259" t="str">
            <v/>
          </cell>
        </row>
        <row r="2260">
          <cell r="M2260">
            <v>999939077</v>
          </cell>
          <cell r="R2260" t="str">
            <v/>
          </cell>
        </row>
        <row r="2261">
          <cell r="M2261">
            <v>265357921</v>
          </cell>
          <cell r="R2261" t="str">
            <v/>
          </cell>
        </row>
        <row r="2262">
          <cell r="M2262">
            <v>999948070</v>
          </cell>
          <cell r="R2262" t="str">
            <v/>
          </cell>
        </row>
        <row r="2263">
          <cell r="M2263">
            <v>999895610</v>
          </cell>
          <cell r="R2263" t="str">
            <v/>
          </cell>
        </row>
        <row r="2264">
          <cell r="M2264">
            <v>999953593</v>
          </cell>
          <cell r="R2264" t="str">
            <v/>
          </cell>
        </row>
        <row r="2265">
          <cell r="M2265">
            <v>999958344</v>
          </cell>
          <cell r="R2265" t="str">
            <v/>
          </cell>
        </row>
        <row r="2266">
          <cell r="M2266">
            <v>999904189</v>
          </cell>
          <cell r="R2266" t="str">
            <v/>
          </cell>
        </row>
        <row r="2267">
          <cell r="M2267">
            <v>999958864</v>
          </cell>
          <cell r="R2267" t="str">
            <v/>
          </cell>
        </row>
        <row r="2268">
          <cell r="M2268">
            <v>999959833</v>
          </cell>
          <cell r="R2268" t="str">
            <v/>
          </cell>
        </row>
        <row r="2269">
          <cell r="M2269">
            <v>885163751</v>
          </cell>
          <cell r="R2269" t="str">
            <v/>
          </cell>
        </row>
        <row r="2270">
          <cell r="M2270">
            <v>999963574</v>
          </cell>
          <cell r="R2270" t="str">
            <v/>
          </cell>
        </row>
        <row r="2271">
          <cell r="M2271">
            <v>999878838</v>
          </cell>
          <cell r="R2271" t="str">
            <v/>
          </cell>
        </row>
        <row r="2272">
          <cell r="M2272">
            <v>999964168</v>
          </cell>
          <cell r="R2272" t="str">
            <v/>
          </cell>
        </row>
        <row r="2273">
          <cell r="M2273">
            <v>999964595</v>
          </cell>
          <cell r="R2273" t="str">
            <v/>
          </cell>
        </row>
        <row r="2274">
          <cell r="M2274">
            <v>999969684</v>
          </cell>
          <cell r="R2274" t="str">
            <v/>
          </cell>
        </row>
        <row r="2275">
          <cell r="M2275">
            <v>999890490</v>
          </cell>
          <cell r="R2275" t="str">
            <v/>
          </cell>
        </row>
        <row r="2276">
          <cell r="M2276">
            <v>999999226</v>
          </cell>
          <cell r="R2276" t="str">
            <v/>
          </cell>
        </row>
        <row r="2277">
          <cell r="M2277">
            <v>999910341</v>
          </cell>
          <cell r="R2277" t="str">
            <v/>
          </cell>
        </row>
        <row r="2278">
          <cell r="M2278">
            <v>999912513</v>
          </cell>
          <cell r="R2278" t="str">
            <v/>
          </cell>
        </row>
        <row r="2279">
          <cell r="M2279">
            <v>999915462</v>
          </cell>
          <cell r="R2279" t="str">
            <v/>
          </cell>
        </row>
        <row r="2280">
          <cell r="M2280">
            <v>999899812</v>
          </cell>
          <cell r="R2280" t="str">
            <v/>
          </cell>
        </row>
        <row r="2281">
          <cell r="M2281">
            <v>999916643</v>
          </cell>
          <cell r="R2281" t="str">
            <v/>
          </cell>
        </row>
        <row r="2282">
          <cell r="M2282">
            <v>999901095</v>
          </cell>
          <cell r="R2282" t="str">
            <v/>
          </cell>
        </row>
        <row r="2283">
          <cell r="M2283">
            <v>1000005808</v>
          </cell>
          <cell r="R2283" t="str">
            <v/>
          </cell>
        </row>
        <row r="2284">
          <cell r="M2284">
            <v>1000006559</v>
          </cell>
          <cell r="R2284" t="str">
            <v/>
          </cell>
        </row>
        <row r="2285">
          <cell r="M2285">
            <v>999903455</v>
          </cell>
          <cell r="R2285" t="str">
            <v/>
          </cell>
        </row>
        <row r="2286">
          <cell r="M2286">
            <v>999918548</v>
          </cell>
          <cell r="R2286" t="str">
            <v/>
          </cell>
        </row>
        <row r="2287">
          <cell r="M2287">
            <v>999921645</v>
          </cell>
          <cell r="R2287" t="str">
            <v/>
          </cell>
        </row>
        <row r="2288">
          <cell r="M2288">
            <v>1000011617</v>
          </cell>
          <cell r="R2288" t="str">
            <v/>
          </cell>
        </row>
        <row r="2289">
          <cell r="M2289">
            <v>999905860</v>
          </cell>
          <cell r="R2289" t="str">
            <v/>
          </cell>
        </row>
        <row r="2290">
          <cell r="M2290">
            <v>999907719</v>
          </cell>
          <cell r="R2290" t="str">
            <v/>
          </cell>
        </row>
        <row r="2291">
          <cell r="M2291">
            <v>999909174</v>
          </cell>
          <cell r="R2291" t="str">
            <v/>
          </cell>
        </row>
        <row r="2292">
          <cell r="M2292">
            <v>999932545</v>
          </cell>
          <cell r="R2292" t="str">
            <v/>
          </cell>
        </row>
        <row r="2293">
          <cell r="M2293">
            <v>1000020126</v>
          </cell>
          <cell r="R2293" t="str">
            <v/>
          </cell>
        </row>
        <row r="2294">
          <cell r="M2294">
            <v>999946757</v>
          </cell>
          <cell r="R2294" t="str">
            <v/>
          </cell>
        </row>
        <row r="2295">
          <cell r="M2295">
            <v>999920979</v>
          </cell>
          <cell r="R2295" t="str">
            <v/>
          </cell>
        </row>
        <row r="2296">
          <cell r="M2296">
            <v>121717142</v>
          </cell>
          <cell r="R2296" t="str">
            <v/>
          </cell>
        </row>
        <row r="2297">
          <cell r="M2297">
            <v>999957880</v>
          </cell>
          <cell r="R2297" t="str">
            <v/>
          </cell>
        </row>
        <row r="2298">
          <cell r="M2298">
            <v>999924486</v>
          </cell>
          <cell r="R2298" t="str">
            <v/>
          </cell>
        </row>
        <row r="2299">
          <cell r="M2299">
            <v>999925324</v>
          </cell>
          <cell r="R2299" t="str">
            <v/>
          </cell>
        </row>
        <row r="2300">
          <cell r="M2300">
            <v>999961209</v>
          </cell>
          <cell r="R2300" t="str">
            <v/>
          </cell>
        </row>
        <row r="2301">
          <cell r="M2301">
            <v>999930304</v>
          </cell>
          <cell r="R2301" t="str">
            <v/>
          </cell>
        </row>
        <row r="2302">
          <cell r="M2302">
            <v>999932427</v>
          </cell>
          <cell r="R2302" t="str">
            <v/>
          </cell>
        </row>
        <row r="2303">
          <cell r="M2303">
            <v>999965118</v>
          </cell>
          <cell r="R2303" t="str">
            <v/>
          </cell>
        </row>
        <row r="2304">
          <cell r="M2304">
            <v>999933116</v>
          </cell>
          <cell r="R2304" t="str">
            <v/>
          </cell>
        </row>
        <row r="2305">
          <cell r="M2305">
            <v>999935961</v>
          </cell>
          <cell r="R2305" t="str">
            <v/>
          </cell>
        </row>
        <row r="2306">
          <cell r="M2306">
            <v>999940481</v>
          </cell>
          <cell r="R2306" t="str">
            <v/>
          </cell>
        </row>
        <row r="2307">
          <cell r="M2307">
            <v>999941269</v>
          </cell>
          <cell r="R2307" t="str">
            <v/>
          </cell>
        </row>
        <row r="2308">
          <cell r="M2308">
            <v>999944071</v>
          </cell>
          <cell r="R2308" t="str">
            <v/>
          </cell>
        </row>
        <row r="2309">
          <cell r="M2309">
            <v>999946272</v>
          </cell>
          <cell r="R2309" t="str">
            <v/>
          </cell>
        </row>
        <row r="2310">
          <cell r="M2310">
            <v>999995839</v>
          </cell>
          <cell r="R2310" t="str">
            <v/>
          </cell>
        </row>
        <row r="2311">
          <cell r="M2311">
            <v>999956124</v>
          </cell>
          <cell r="R2311" t="str">
            <v/>
          </cell>
        </row>
        <row r="2312">
          <cell r="M2312">
            <v>705251621</v>
          </cell>
          <cell r="R2312" t="str">
            <v/>
          </cell>
        </row>
        <row r="2313">
          <cell r="M2313">
            <v>999998929</v>
          </cell>
          <cell r="R2313" t="str">
            <v/>
          </cell>
        </row>
        <row r="2314">
          <cell r="M2314">
            <v>1000002505</v>
          </cell>
          <cell r="R2314" t="str">
            <v/>
          </cell>
        </row>
        <row r="2315">
          <cell r="M2315">
            <v>999915375</v>
          </cell>
          <cell r="R2315" t="str">
            <v/>
          </cell>
        </row>
        <row r="2316">
          <cell r="M2316">
            <v>999916248</v>
          </cell>
          <cell r="R2316" t="str">
            <v/>
          </cell>
        </row>
        <row r="2317">
          <cell r="M2317">
            <v>999918107</v>
          </cell>
          <cell r="R2317" t="str">
            <v/>
          </cell>
        </row>
        <row r="2318">
          <cell r="M2318">
            <v>1000002465</v>
          </cell>
          <cell r="R2318" t="str">
            <v/>
          </cell>
        </row>
        <row r="2319">
          <cell r="M2319">
            <v>1000003405</v>
          </cell>
          <cell r="R2319" t="str">
            <v/>
          </cell>
        </row>
        <row r="2320">
          <cell r="M2320">
            <v>999933210</v>
          </cell>
          <cell r="R2320" t="str">
            <v/>
          </cell>
        </row>
        <row r="2321">
          <cell r="M2321">
            <v>999947773</v>
          </cell>
          <cell r="R2321" t="str">
            <v/>
          </cell>
        </row>
        <row r="2322">
          <cell r="M2322">
            <v>999957252</v>
          </cell>
          <cell r="R2322" t="str">
            <v/>
          </cell>
        </row>
        <row r="2323">
          <cell r="M2323">
            <v>999984643</v>
          </cell>
          <cell r="R2323" t="str">
            <v/>
          </cell>
        </row>
        <row r="2324">
          <cell r="M2324">
            <v>999995880</v>
          </cell>
          <cell r="R2324" t="str">
            <v/>
          </cell>
        </row>
        <row r="2325">
          <cell r="M2325">
            <v>1000001325</v>
          </cell>
          <cell r="R2325" t="str">
            <v/>
          </cell>
        </row>
        <row r="2326">
          <cell r="M2326">
            <v>1000015409</v>
          </cell>
          <cell r="R2326" t="str">
            <v/>
          </cell>
        </row>
        <row r="2327">
          <cell r="M2327">
            <v>1000016521</v>
          </cell>
          <cell r="R2327" t="str">
            <v/>
          </cell>
        </row>
        <row r="2328">
          <cell r="M2328">
            <v>966408712</v>
          </cell>
          <cell r="R2328" t="str">
            <v/>
          </cell>
        </row>
        <row r="2329">
          <cell r="M2329">
            <v>966408812</v>
          </cell>
          <cell r="R2329" t="str">
            <v/>
          </cell>
        </row>
        <row r="2330">
          <cell r="M2330">
            <v>875035421</v>
          </cell>
          <cell r="R2330" t="str">
            <v/>
          </cell>
        </row>
        <row r="2331">
          <cell r="M2331">
            <v>705060621</v>
          </cell>
          <cell r="R2331" t="str">
            <v/>
          </cell>
        </row>
        <row r="2332">
          <cell r="M2332">
            <v>966421312</v>
          </cell>
          <cell r="R2332" t="str">
            <v/>
          </cell>
        </row>
        <row r="2333">
          <cell r="M2333">
            <v>825313621</v>
          </cell>
          <cell r="R2333" t="str">
            <v/>
          </cell>
        </row>
        <row r="2334">
          <cell r="M2334">
            <v>976408512</v>
          </cell>
          <cell r="R2334" t="str">
            <v/>
          </cell>
        </row>
        <row r="2335">
          <cell r="M2335">
            <v>245339521</v>
          </cell>
          <cell r="R2335" t="str">
            <v/>
          </cell>
        </row>
        <row r="2336">
          <cell r="M2336">
            <v>976426012</v>
          </cell>
          <cell r="R2336" t="str">
            <v/>
          </cell>
        </row>
        <row r="2337">
          <cell r="M2337">
            <v>101068291</v>
          </cell>
          <cell r="R2337" t="str">
            <v/>
          </cell>
        </row>
        <row r="2338">
          <cell r="M2338">
            <v>175338721</v>
          </cell>
          <cell r="R2338" t="str">
            <v>Do Not Score - Max Statement Year Too Old</v>
          </cell>
        </row>
        <row r="2339">
          <cell r="M2339">
            <v>986383812</v>
          </cell>
          <cell r="R2339" t="str">
            <v/>
          </cell>
        </row>
        <row r="2340">
          <cell r="M2340">
            <v>225247751</v>
          </cell>
          <cell r="R2340" t="str">
            <v>Do Not Score - Max Statement Year Too Old</v>
          </cell>
        </row>
        <row r="2341">
          <cell r="M2341">
            <v>815373321</v>
          </cell>
          <cell r="R2341" t="str">
            <v/>
          </cell>
        </row>
        <row r="2342">
          <cell r="M2342">
            <v>685401221</v>
          </cell>
          <cell r="R2342" t="str">
            <v/>
          </cell>
        </row>
        <row r="2343">
          <cell r="M2343">
            <v>996369012</v>
          </cell>
          <cell r="R2343" t="str">
            <v/>
          </cell>
        </row>
        <row r="2344">
          <cell r="M2344">
            <v>115642321</v>
          </cell>
          <cell r="R2344" t="str">
            <v/>
          </cell>
        </row>
        <row r="2345">
          <cell r="M2345">
            <v>956427112</v>
          </cell>
          <cell r="R2345" t="str">
            <v>Do Not Score - Max Statement Year Too Old</v>
          </cell>
        </row>
        <row r="2346">
          <cell r="M2346">
            <v>956430212</v>
          </cell>
          <cell r="R2346" t="str">
            <v/>
          </cell>
        </row>
        <row r="2347">
          <cell r="M2347">
            <v>386416512</v>
          </cell>
          <cell r="R2347" t="str">
            <v/>
          </cell>
        </row>
        <row r="2348">
          <cell r="M2348">
            <v>176513512</v>
          </cell>
          <cell r="R2348" t="str">
            <v/>
          </cell>
        </row>
        <row r="2349">
          <cell r="M2349">
            <v>456451212</v>
          </cell>
          <cell r="R2349" t="str">
            <v/>
          </cell>
        </row>
        <row r="2350">
          <cell r="M2350">
            <v>412161042</v>
          </cell>
          <cell r="R2350" t="str">
            <v/>
          </cell>
        </row>
        <row r="2351">
          <cell r="M2351">
            <v>849204532</v>
          </cell>
          <cell r="R2351" t="str">
            <v>Do Not Score - Max Statement Year Too Old</v>
          </cell>
        </row>
        <row r="2352">
          <cell r="M2352">
            <v>559197032</v>
          </cell>
          <cell r="R2352" t="str">
            <v/>
          </cell>
        </row>
        <row r="2353">
          <cell r="M2353">
            <v>999906628</v>
          </cell>
          <cell r="R2353" t="str">
            <v/>
          </cell>
        </row>
        <row r="2354">
          <cell r="M2354">
            <v>419217732</v>
          </cell>
          <cell r="R2354" t="str">
            <v/>
          </cell>
        </row>
        <row r="2355">
          <cell r="M2355">
            <v>141716742</v>
          </cell>
          <cell r="R2355" t="str">
            <v/>
          </cell>
        </row>
        <row r="2356">
          <cell r="M2356">
            <v>131965242</v>
          </cell>
          <cell r="R2356" t="str">
            <v/>
          </cell>
        </row>
        <row r="2357">
          <cell r="M2357">
            <v>511780442</v>
          </cell>
          <cell r="R2357" t="str">
            <v/>
          </cell>
        </row>
        <row r="2358">
          <cell r="M2358">
            <v>621821842</v>
          </cell>
          <cell r="R2358" t="str">
            <v/>
          </cell>
        </row>
        <row r="2359">
          <cell r="M2359">
            <v>382056142</v>
          </cell>
          <cell r="R2359" t="str">
            <v/>
          </cell>
        </row>
        <row r="2360">
          <cell r="M2360">
            <v>194653052</v>
          </cell>
          <cell r="R2360" t="str">
            <v/>
          </cell>
        </row>
        <row r="2361">
          <cell r="M2361">
            <v>999876335</v>
          </cell>
          <cell r="R2361" t="str">
            <v/>
          </cell>
        </row>
        <row r="2362">
          <cell r="M2362">
            <v>999883269</v>
          </cell>
          <cell r="R2362" t="str">
            <v/>
          </cell>
        </row>
        <row r="2363">
          <cell r="M2363">
            <v>999919926</v>
          </cell>
          <cell r="R2363" t="str">
            <v/>
          </cell>
        </row>
        <row r="2364">
          <cell r="M2364">
            <v>999879160</v>
          </cell>
          <cell r="R2364" t="str">
            <v/>
          </cell>
        </row>
        <row r="2365">
          <cell r="M2365">
            <v>999910608</v>
          </cell>
          <cell r="R2365" t="str">
            <v/>
          </cell>
        </row>
        <row r="2366">
          <cell r="M2366">
            <v>999918381</v>
          </cell>
          <cell r="R2366" t="str">
            <v/>
          </cell>
        </row>
        <row r="2367">
          <cell r="M2367">
            <v>999910694</v>
          </cell>
          <cell r="R2367" t="str">
            <v/>
          </cell>
        </row>
        <row r="2368">
          <cell r="M2368">
            <v>999940013</v>
          </cell>
          <cell r="R2368" t="str">
            <v/>
          </cell>
        </row>
        <row r="2369">
          <cell r="M2369">
            <v>999992939</v>
          </cell>
          <cell r="R2369" t="str">
            <v/>
          </cell>
        </row>
        <row r="2370">
          <cell r="M2370">
            <v>1000003428</v>
          </cell>
          <cell r="R2370" t="str">
            <v/>
          </cell>
        </row>
        <row r="2371">
          <cell r="M2371">
            <v>999979561</v>
          </cell>
          <cell r="R2371" t="str">
            <v/>
          </cell>
        </row>
        <row r="2372">
          <cell r="M2372">
            <v>999989828</v>
          </cell>
          <cell r="R2372" t="str">
            <v/>
          </cell>
        </row>
        <row r="2373">
          <cell r="M2373">
            <v>1000014990</v>
          </cell>
          <cell r="R2373" t="str">
            <v/>
          </cell>
        </row>
        <row r="2374">
          <cell r="M2374">
            <v>1000018704</v>
          </cell>
          <cell r="R2374" t="str">
            <v/>
          </cell>
        </row>
        <row r="2375">
          <cell r="M2375">
            <v>16394812</v>
          </cell>
          <cell r="R2375" t="str">
            <v/>
          </cell>
        </row>
        <row r="2376">
          <cell r="M2376">
            <v>875398521</v>
          </cell>
          <cell r="R2376" t="str">
            <v/>
          </cell>
        </row>
        <row r="2377">
          <cell r="M2377">
            <v>986393312</v>
          </cell>
          <cell r="R2377" t="str">
            <v/>
          </cell>
        </row>
        <row r="2378">
          <cell r="M2378">
            <v>334571852</v>
          </cell>
          <cell r="R2378" t="str">
            <v/>
          </cell>
        </row>
        <row r="2379">
          <cell r="M2379">
            <v>999915933</v>
          </cell>
          <cell r="R2379" t="str">
            <v/>
          </cell>
        </row>
        <row r="2380">
          <cell r="M2380">
            <v>1000025165</v>
          </cell>
          <cell r="R2380" t="str">
            <v/>
          </cell>
        </row>
        <row r="2381">
          <cell r="M2381">
            <v>999984551</v>
          </cell>
          <cell r="R2381" t="str">
            <v/>
          </cell>
        </row>
        <row r="2382">
          <cell r="M2382">
            <v>216437612</v>
          </cell>
          <cell r="R2382" t="str">
            <v/>
          </cell>
        </row>
        <row r="2383">
          <cell r="M2383">
            <v>216437712</v>
          </cell>
          <cell r="R2383" t="str">
            <v/>
          </cell>
        </row>
        <row r="2384">
          <cell r="M2384">
            <v>366387812</v>
          </cell>
          <cell r="R2384" t="str">
            <v/>
          </cell>
        </row>
        <row r="2385">
          <cell r="M2385">
            <v>501717742</v>
          </cell>
          <cell r="R2385" t="str">
            <v/>
          </cell>
        </row>
        <row r="2386">
          <cell r="M2386">
            <v>286532412</v>
          </cell>
          <cell r="R2386" t="str">
            <v/>
          </cell>
        </row>
        <row r="2387">
          <cell r="M2387">
            <v>836475712</v>
          </cell>
          <cell r="R2387" t="str">
            <v/>
          </cell>
        </row>
        <row r="2388">
          <cell r="M2388">
            <v>546389812</v>
          </cell>
          <cell r="R2388" t="str">
            <v/>
          </cell>
        </row>
        <row r="2389">
          <cell r="M2389">
            <v>616492912</v>
          </cell>
          <cell r="R2389" t="str">
            <v/>
          </cell>
        </row>
        <row r="2390">
          <cell r="M2390">
            <v>59291332</v>
          </cell>
          <cell r="R2390" t="str">
            <v/>
          </cell>
        </row>
        <row r="2391">
          <cell r="M2391">
            <v>189206532</v>
          </cell>
          <cell r="R2391" t="str">
            <v/>
          </cell>
        </row>
        <row r="2392">
          <cell r="M2392">
            <v>369221032</v>
          </cell>
          <cell r="R2392" t="str">
            <v/>
          </cell>
        </row>
        <row r="2393">
          <cell r="M2393">
            <v>639232032</v>
          </cell>
          <cell r="R2393" t="str">
            <v>Do Not Score - Max Statement Year Too Old</v>
          </cell>
        </row>
        <row r="2394">
          <cell r="M2394">
            <v>199239432</v>
          </cell>
          <cell r="R2394" t="str">
            <v>Do Not Score - Max Statement Year Too Old</v>
          </cell>
        </row>
        <row r="2395">
          <cell r="M2395">
            <v>379250832</v>
          </cell>
          <cell r="R2395" t="str">
            <v>Do Not Score - Max Statement Year Too Old</v>
          </cell>
        </row>
        <row r="2396">
          <cell r="M2396">
            <v>839250632</v>
          </cell>
          <cell r="R2396" t="str">
            <v>Do Not Score - Max Statement Year Too Old</v>
          </cell>
        </row>
        <row r="2397">
          <cell r="M2397">
            <v>499273332</v>
          </cell>
          <cell r="R2397" t="str">
            <v>Do Not Score - Max Statement Year Too Old</v>
          </cell>
        </row>
        <row r="2398">
          <cell r="M2398">
            <v>289296032</v>
          </cell>
          <cell r="R2398" t="str">
            <v>Do Not Score - Max Statement Year Too Old</v>
          </cell>
        </row>
        <row r="2399">
          <cell r="M2399">
            <v>899279132</v>
          </cell>
          <cell r="R2399" t="str">
            <v>Do Not Score - Max Statement Year Too Old</v>
          </cell>
        </row>
        <row r="2400">
          <cell r="M2400">
            <v>789283032</v>
          </cell>
          <cell r="R2400" t="str">
            <v/>
          </cell>
        </row>
        <row r="2401">
          <cell r="M2401">
            <v>329292732</v>
          </cell>
          <cell r="R2401" t="str">
            <v>Do Not Score - Max Statement Year Too Old</v>
          </cell>
        </row>
        <row r="2402">
          <cell r="M2402">
            <v>811669142</v>
          </cell>
          <cell r="R2402" t="str">
            <v>Do Not Score - Max Statement Year Too Old</v>
          </cell>
        </row>
        <row r="2403">
          <cell r="M2403">
            <v>661680942</v>
          </cell>
          <cell r="R2403" t="str">
            <v/>
          </cell>
        </row>
        <row r="2404">
          <cell r="M2404">
            <v>471668142</v>
          </cell>
          <cell r="R2404" t="str">
            <v>Do Not Score - Max Statement Year Too Old</v>
          </cell>
        </row>
        <row r="2405">
          <cell r="M2405">
            <v>851662342</v>
          </cell>
          <cell r="R2405" t="str">
            <v>Do Not Score - Max Statement Year Too Old</v>
          </cell>
        </row>
        <row r="2406">
          <cell r="M2406">
            <v>681691342</v>
          </cell>
          <cell r="R2406" t="str">
            <v>Do Not Score - Max Statement Year Too Old</v>
          </cell>
        </row>
        <row r="2407">
          <cell r="M2407">
            <v>61673242</v>
          </cell>
          <cell r="R2407" t="str">
            <v>Do Not Score - Max Statement Year Too Old</v>
          </cell>
        </row>
        <row r="2408">
          <cell r="M2408">
            <v>919268832</v>
          </cell>
          <cell r="R2408" t="str">
            <v>Do Not Score - Max Statement Year Too Old</v>
          </cell>
        </row>
        <row r="2409">
          <cell r="M2409">
            <v>939277432</v>
          </cell>
          <cell r="R2409" t="str">
            <v>Do Not Score - Max Statement Year Too Old</v>
          </cell>
        </row>
        <row r="2410">
          <cell r="M2410">
            <v>939278932</v>
          </cell>
          <cell r="R2410" t="str">
            <v>Do Not Score - Max Statement Year Too Old</v>
          </cell>
        </row>
        <row r="2411">
          <cell r="M2411">
            <v>939279132</v>
          </cell>
          <cell r="R2411" t="str">
            <v>Do Not Score - Max Statement Year Too Old</v>
          </cell>
        </row>
        <row r="2412">
          <cell r="M2412">
            <v>939276132</v>
          </cell>
          <cell r="R2412" t="str">
            <v>Do Not Score - Max Statement Year Too Old</v>
          </cell>
        </row>
        <row r="2413">
          <cell r="M2413">
            <v>939279232</v>
          </cell>
          <cell r="R2413" t="str">
            <v>Do Not Score - Max Statement Year Too Old</v>
          </cell>
        </row>
        <row r="2414">
          <cell r="M2414">
            <v>939279332</v>
          </cell>
          <cell r="R2414" t="str">
            <v/>
          </cell>
        </row>
        <row r="2415">
          <cell r="M2415">
            <v>939279932</v>
          </cell>
          <cell r="R2415" t="str">
            <v>Do Not Score - Max Statement Year Too Old</v>
          </cell>
        </row>
        <row r="2416">
          <cell r="M2416">
            <v>939280232</v>
          </cell>
          <cell r="R2416" t="str">
            <v>Do Not Score - Max Statement Year Too Old</v>
          </cell>
        </row>
        <row r="2417">
          <cell r="M2417">
            <v>939276732</v>
          </cell>
          <cell r="R2417" t="str">
            <v>Do Not Score - Max Statement Year Too Old</v>
          </cell>
        </row>
        <row r="2418">
          <cell r="M2418">
            <v>939276832</v>
          </cell>
          <cell r="R2418" t="str">
            <v>Do Not Score - Max Statement Year Too Old</v>
          </cell>
        </row>
        <row r="2419">
          <cell r="M2419">
            <v>939277032</v>
          </cell>
          <cell r="R2419" t="str">
            <v>Do Not Score - Max Statement Year Too Old</v>
          </cell>
        </row>
        <row r="2420">
          <cell r="M2420">
            <v>939277232</v>
          </cell>
          <cell r="R2420" t="str">
            <v>Do Not Score - Max Statement Year Too Old</v>
          </cell>
        </row>
        <row r="2421">
          <cell r="M2421">
            <v>181759542</v>
          </cell>
          <cell r="R2421" t="str">
            <v>Do Not Score - Max Statement Year Too Old</v>
          </cell>
        </row>
        <row r="2422">
          <cell r="M2422">
            <v>939280132</v>
          </cell>
          <cell r="R2422" t="str">
            <v>Do Not Score - Max Statement Year Too Old</v>
          </cell>
        </row>
        <row r="2423">
          <cell r="M2423">
            <v>701848042</v>
          </cell>
          <cell r="R2423" t="str">
            <v>Do Not Score - Max Statement Year Too Old</v>
          </cell>
        </row>
        <row r="2424">
          <cell r="M2424">
            <v>101870542</v>
          </cell>
          <cell r="R2424" t="str">
            <v/>
          </cell>
        </row>
        <row r="2425">
          <cell r="M2425">
            <v>341873842</v>
          </cell>
          <cell r="R2425" t="str">
            <v/>
          </cell>
        </row>
        <row r="2426">
          <cell r="M2426">
            <v>852056342</v>
          </cell>
          <cell r="R2426" t="str">
            <v/>
          </cell>
        </row>
        <row r="2427">
          <cell r="M2427">
            <v>379228932</v>
          </cell>
          <cell r="R2427" t="str">
            <v>Do Not Score - Max Statement Year Too Old</v>
          </cell>
        </row>
        <row r="2428">
          <cell r="M2428">
            <v>512018542</v>
          </cell>
          <cell r="R2428" t="str">
            <v/>
          </cell>
        </row>
        <row r="2429">
          <cell r="M2429">
            <v>901821942</v>
          </cell>
          <cell r="R2429" t="str">
            <v/>
          </cell>
        </row>
        <row r="2430">
          <cell r="M2430">
            <v>139294332</v>
          </cell>
          <cell r="R2430" t="str">
            <v>Do Not Score - Max Statement Year Too Old</v>
          </cell>
        </row>
        <row r="2431">
          <cell r="M2431">
            <v>682061142</v>
          </cell>
          <cell r="R2431" t="str">
            <v/>
          </cell>
        </row>
        <row r="2432">
          <cell r="M2432">
            <v>712018042</v>
          </cell>
          <cell r="R2432" t="str">
            <v/>
          </cell>
        </row>
        <row r="2433">
          <cell r="M2433">
            <v>402105442</v>
          </cell>
          <cell r="R2433" t="str">
            <v/>
          </cell>
        </row>
        <row r="2434">
          <cell r="M2434">
            <v>612105342</v>
          </cell>
          <cell r="R2434" t="str">
            <v/>
          </cell>
        </row>
        <row r="2435">
          <cell r="M2435">
            <v>742105042</v>
          </cell>
          <cell r="R2435" t="str">
            <v/>
          </cell>
        </row>
        <row r="2436">
          <cell r="M2436">
            <v>742106942</v>
          </cell>
          <cell r="R2436" t="str">
            <v/>
          </cell>
        </row>
        <row r="2437">
          <cell r="M2437">
            <v>631690642</v>
          </cell>
          <cell r="R2437" t="str">
            <v>Do Not Score - Max Statement Year Too Old</v>
          </cell>
        </row>
        <row r="2438">
          <cell r="M2438">
            <v>484566852</v>
          </cell>
          <cell r="R2438" t="str">
            <v/>
          </cell>
        </row>
        <row r="2439">
          <cell r="M2439">
            <v>939276532</v>
          </cell>
          <cell r="R2439" t="str">
            <v>Do Not Score - Max Statement Year Too Old</v>
          </cell>
        </row>
        <row r="2440">
          <cell r="M2440">
            <v>939277832</v>
          </cell>
          <cell r="R2440" t="str">
            <v>Do Not Score - Max Statement Year Too Old</v>
          </cell>
        </row>
        <row r="2441">
          <cell r="M2441">
            <v>939278632</v>
          </cell>
          <cell r="R2441" t="str">
            <v>Do Not Score - Max Statement Year Too Old</v>
          </cell>
        </row>
        <row r="2442">
          <cell r="M2442">
            <v>939279432</v>
          </cell>
          <cell r="R2442" t="str">
            <v>Do Not Score - Max Statement Year Too Old</v>
          </cell>
        </row>
        <row r="2443">
          <cell r="M2443">
            <v>104647052</v>
          </cell>
          <cell r="R2443" t="str">
            <v/>
          </cell>
        </row>
        <row r="2444">
          <cell r="M2444">
            <v>999866715</v>
          </cell>
          <cell r="R2444" t="str">
            <v/>
          </cell>
        </row>
        <row r="2445">
          <cell r="M2445">
            <v>521842542</v>
          </cell>
          <cell r="R2445" t="str">
            <v/>
          </cell>
        </row>
        <row r="2446">
          <cell r="M2446">
            <v>82106342</v>
          </cell>
          <cell r="R2446" t="str">
            <v/>
          </cell>
        </row>
        <row r="2447">
          <cell r="M2447">
            <v>144630152</v>
          </cell>
          <cell r="R2447" t="str">
            <v/>
          </cell>
        </row>
        <row r="2448">
          <cell r="M2448">
            <v>184651552</v>
          </cell>
          <cell r="R2448" t="str">
            <v/>
          </cell>
        </row>
        <row r="2449">
          <cell r="M2449">
            <v>251717542</v>
          </cell>
          <cell r="R2449" t="str">
            <v/>
          </cell>
        </row>
        <row r="2450">
          <cell r="M2450">
            <v>431842942</v>
          </cell>
          <cell r="R2450" t="str">
            <v/>
          </cell>
        </row>
        <row r="2451">
          <cell r="M2451">
            <v>966411812</v>
          </cell>
          <cell r="R2451" t="str">
            <v>Do Not Score - Max Statement Year Too Old</v>
          </cell>
        </row>
        <row r="2452">
          <cell r="M2452">
            <v>215058821</v>
          </cell>
          <cell r="R2452" t="str">
            <v>Do Not Score - Max Statement Year Too Old</v>
          </cell>
        </row>
        <row r="2453">
          <cell r="M2453">
            <v>375057421</v>
          </cell>
          <cell r="R2453" t="str">
            <v/>
          </cell>
        </row>
        <row r="2454">
          <cell r="M2454">
            <v>881904642</v>
          </cell>
          <cell r="R2454" t="str">
            <v/>
          </cell>
        </row>
        <row r="2455">
          <cell r="M2455">
            <v>265268621</v>
          </cell>
          <cell r="R2455" t="str">
            <v>Do Not Score - Max Statement Year Too Old</v>
          </cell>
        </row>
        <row r="2456">
          <cell r="M2456">
            <v>475275321</v>
          </cell>
          <cell r="R2456" t="str">
            <v>Do Not Score - Max Statement Year Too Old</v>
          </cell>
        </row>
        <row r="2457">
          <cell r="M2457">
            <v>46396212</v>
          </cell>
          <cell r="R2457" t="str">
            <v>Do Not Score - Max Statement Year Too Old</v>
          </cell>
        </row>
        <row r="2458">
          <cell r="M2458">
            <v>206492512</v>
          </cell>
          <cell r="R2458" t="str">
            <v>Do Not Score - Max Statement Year Too Old</v>
          </cell>
        </row>
        <row r="2459">
          <cell r="M2459">
            <v>515330412</v>
          </cell>
          <cell r="R2459" t="str">
            <v/>
          </cell>
        </row>
        <row r="2460">
          <cell r="M2460">
            <v>571903842</v>
          </cell>
          <cell r="R2460" t="str">
            <v/>
          </cell>
        </row>
        <row r="2461">
          <cell r="M2461">
            <v>801687442</v>
          </cell>
          <cell r="R2461" t="str">
            <v>Do Not Score - Max Statement Year Too Old</v>
          </cell>
        </row>
        <row r="2462">
          <cell r="M2462">
            <v>56428912</v>
          </cell>
          <cell r="R2462" t="str">
            <v/>
          </cell>
        </row>
        <row r="2463">
          <cell r="M2463">
            <v>6557612</v>
          </cell>
          <cell r="R2463" t="str">
            <v>Do Not Score - Max Statement Year Too Old</v>
          </cell>
        </row>
        <row r="2464">
          <cell r="M2464">
            <v>966397412</v>
          </cell>
          <cell r="R2464" t="str">
            <v>Do Not Score - Max Statement Year Too Old</v>
          </cell>
        </row>
        <row r="2465">
          <cell r="M2465">
            <v>376451912</v>
          </cell>
          <cell r="R2465" t="str">
            <v>Do Not Score - Max Statement Year Too Old</v>
          </cell>
        </row>
        <row r="2466">
          <cell r="M2466">
            <v>26468612</v>
          </cell>
          <cell r="R2466" t="str">
            <v/>
          </cell>
        </row>
        <row r="2467">
          <cell r="M2467">
            <v>272056442</v>
          </cell>
          <cell r="R2467" t="str">
            <v/>
          </cell>
        </row>
        <row r="2468">
          <cell r="M2468">
            <v>206470812</v>
          </cell>
          <cell r="R2468" t="str">
            <v>Do Not Score - Max Statement Year Too Old</v>
          </cell>
        </row>
        <row r="2469">
          <cell r="M2469">
            <v>566478112</v>
          </cell>
          <cell r="R2469" t="str">
            <v/>
          </cell>
        </row>
        <row r="2470">
          <cell r="M2470">
            <v>576482812</v>
          </cell>
          <cell r="R2470" t="str">
            <v/>
          </cell>
        </row>
        <row r="2471">
          <cell r="M2471">
            <v>616478312</v>
          </cell>
          <cell r="R2471" t="str">
            <v>Do Not Score - Max Statement Year Too Old</v>
          </cell>
        </row>
        <row r="2472">
          <cell r="M2472">
            <v>486513512</v>
          </cell>
          <cell r="R2472" t="str">
            <v>Do Not Score - Max Statement Year Too Old</v>
          </cell>
        </row>
        <row r="2473">
          <cell r="M2473">
            <v>826496612</v>
          </cell>
          <cell r="R2473" t="str">
            <v/>
          </cell>
        </row>
        <row r="2474">
          <cell r="M2474">
            <v>556537912</v>
          </cell>
          <cell r="R2474" t="str">
            <v/>
          </cell>
        </row>
        <row r="2475">
          <cell r="M2475">
            <v>856551212</v>
          </cell>
          <cell r="R2475" t="str">
            <v>Do Not Score - Max Statement Year Too Old</v>
          </cell>
        </row>
        <row r="2476">
          <cell r="M2476">
            <v>436543412</v>
          </cell>
          <cell r="R2476" t="str">
            <v>Do Not Score - Max Statement Year Too Old</v>
          </cell>
        </row>
        <row r="2477">
          <cell r="M2477">
            <v>179142832</v>
          </cell>
          <cell r="R2477" t="str">
            <v>Do Not Score - Max Statement Year Too Old</v>
          </cell>
        </row>
        <row r="2478">
          <cell r="M2478">
            <v>599159732</v>
          </cell>
          <cell r="R2478" t="str">
            <v>Do Not Score - Max Statement Year Too Old</v>
          </cell>
        </row>
        <row r="2479">
          <cell r="M2479">
            <v>14631152</v>
          </cell>
          <cell r="R2479" t="str">
            <v/>
          </cell>
        </row>
        <row r="2480">
          <cell r="M2480">
            <v>159168232</v>
          </cell>
          <cell r="R2480" t="str">
            <v>Do Not Score - Max Statement Year Too Old</v>
          </cell>
        </row>
        <row r="2481">
          <cell r="M2481">
            <v>489167232</v>
          </cell>
          <cell r="R2481" t="str">
            <v>Do Not Score - Max Statement Year Too Old</v>
          </cell>
        </row>
        <row r="2482">
          <cell r="M2482">
            <v>159174632</v>
          </cell>
          <cell r="R2482" t="str">
            <v>Do Not Score - Max Statement Year Too Old</v>
          </cell>
        </row>
        <row r="2483">
          <cell r="M2483">
            <v>159175232</v>
          </cell>
          <cell r="R2483" t="str">
            <v>Do Not Score - Max Statement Year Too Old</v>
          </cell>
        </row>
        <row r="2484">
          <cell r="M2484">
            <v>159175032</v>
          </cell>
          <cell r="R2484" t="str">
            <v/>
          </cell>
        </row>
        <row r="2485">
          <cell r="M2485">
            <v>599183632</v>
          </cell>
          <cell r="R2485" t="str">
            <v>Do Not Score - Max Statement Year Too Old</v>
          </cell>
        </row>
        <row r="2486">
          <cell r="M2486">
            <v>649174232</v>
          </cell>
          <cell r="R2486" t="str">
            <v>Do Not Score - Max Statement Year Too Old</v>
          </cell>
        </row>
        <row r="2487">
          <cell r="M2487">
            <v>79192232</v>
          </cell>
          <cell r="R2487" t="str">
            <v/>
          </cell>
        </row>
        <row r="2488">
          <cell r="M2488">
            <v>709203532</v>
          </cell>
          <cell r="R2488" t="str">
            <v>Do Not Score - Max Statement Year Too Old</v>
          </cell>
        </row>
        <row r="2489">
          <cell r="M2489">
            <v>709203632</v>
          </cell>
          <cell r="R2489" t="str">
            <v>Do Not Score - Max Statement Year Too Old</v>
          </cell>
        </row>
        <row r="2490">
          <cell r="M2490">
            <v>149210932</v>
          </cell>
          <cell r="R2490" t="str">
            <v>Do Not Score - Max Statement Year Too Old</v>
          </cell>
        </row>
        <row r="2491">
          <cell r="M2491">
            <v>369222532</v>
          </cell>
          <cell r="R2491" t="str">
            <v/>
          </cell>
        </row>
        <row r="2492">
          <cell r="M2492">
            <v>369223932</v>
          </cell>
          <cell r="R2492" t="str">
            <v/>
          </cell>
        </row>
        <row r="2493">
          <cell r="M2493">
            <v>409222332</v>
          </cell>
          <cell r="R2493" t="str">
            <v>Do Not Score - Max Statement Year Too Old</v>
          </cell>
        </row>
        <row r="2494">
          <cell r="M2494">
            <v>829271432</v>
          </cell>
          <cell r="R2494" t="str">
            <v>Do Not Score - Max Statement Year Too Old</v>
          </cell>
        </row>
        <row r="2495">
          <cell r="M2495">
            <v>209252332</v>
          </cell>
          <cell r="R2495" t="str">
            <v>Do Not Score - Max Statement Year Too Old</v>
          </cell>
        </row>
        <row r="2496">
          <cell r="M2496">
            <v>109255532</v>
          </cell>
          <cell r="R2496" t="str">
            <v>Do Not Score - Max Statement Year Too Old</v>
          </cell>
        </row>
        <row r="2497">
          <cell r="M2497">
            <v>739249932</v>
          </cell>
          <cell r="R2497" t="str">
            <v>Do Not Score - Max Statement Year Too Old</v>
          </cell>
        </row>
        <row r="2498">
          <cell r="M2498">
            <v>459260732</v>
          </cell>
          <cell r="R2498" t="str">
            <v>Do Not Score - Max Statement Year Too Old</v>
          </cell>
        </row>
        <row r="2499">
          <cell r="M2499">
            <v>459260832</v>
          </cell>
          <cell r="R2499" t="str">
            <v>Do Not Score - Max Statement Year Too Old</v>
          </cell>
        </row>
        <row r="2500">
          <cell r="M2500">
            <v>9282832</v>
          </cell>
          <cell r="R2500" t="str">
            <v/>
          </cell>
        </row>
        <row r="2501">
          <cell r="M2501">
            <v>199282532</v>
          </cell>
          <cell r="R2501" t="str">
            <v>Do Not Score - Max Statement Year Too Old</v>
          </cell>
        </row>
        <row r="2502">
          <cell r="M2502">
            <v>209291432</v>
          </cell>
          <cell r="R2502" t="str">
            <v/>
          </cell>
        </row>
        <row r="2503">
          <cell r="M2503">
            <v>861782542</v>
          </cell>
          <cell r="R2503" t="str">
            <v/>
          </cell>
        </row>
        <row r="2504">
          <cell r="M2504">
            <v>239294132</v>
          </cell>
          <cell r="R2504" t="str">
            <v>Do Not Score - Max Statement Year Too Old</v>
          </cell>
        </row>
        <row r="2505">
          <cell r="M2505">
            <v>629293632</v>
          </cell>
          <cell r="R2505" t="str">
            <v/>
          </cell>
        </row>
        <row r="2506">
          <cell r="M2506">
            <v>471662042</v>
          </cell>
          <cell r="R2506" t="str">
            <v>Do Not Score - Max Statement Year Too Old</v>
          </cell>
        </row>
        <row r="2507">
          <cell r="M2507">
            <v>471662142</v>
          </cell>
          <cell r="R2507" t="str">
            <v/>
          </cell>
        </row>
        <row r="2508">
          <cell r="M2508">
            <v>231692442</v>
          </cell>
          <cell r="R2508" t="str">
            <v>Do Not Score - Max Statement Year Too Old</v>
          </cell>
        </row>
        <row r="2509">
          <cell r="M2509">
            <v>241687542</v>
          </cell>
          <cell r="R2509" t="str">
            <v>Do Not Score - Max Statement Year Too Old</v>
          </cell>
        </row>
        <row r="2510">
          <cell r="M2510">
            <v>291693042</v>
          </cell>
          <cell r="R2510" t="str">
            <v>Do Not Score - Max Statement Year Too Old</v>
          </cell>
        </row>
        <row r="2511">
          <cell r="M2511">
            <v>351690742</v>
          </cell>
          <cell r="R2511" t="str">
            <v>Do Not Score - Max Statement Year Too Old</v>
          </cell>
        </row>
        <row r="2512">
          <cell r="M2512">
            <v>631691042</v>
          </cell>
          <cell r="R2512" t="str">
            <v>Do Not Score - Max Statement Year Too Old</v>
          </cell>
        </row>
        <row r="2513">
          <cell r="M2513">
            <v>21715342</v>
          </cell>
          <cell r="R2513" t="str">
            <v/>
          </cell>
        </row>
        <row r="2514">
          <cell r="M2514">
            <v>131712442</v>
          </cell>
          <cell r="R2514" t="str">
            <v>Do Not Score - Max Statement Year Too Old</v>
          </cell>
        </row>
        <row r="2515">
          <cell r="M2515">
            <v>41718942</v>
          </cell>
          <cell r="R2515" t="str">
            <v>Do Not Score - Max Statement Year Too Old</v>
          </cell>
        </row>
        <row r="2516">
          <cell r="M2516">
            <v>431690542</v>
          </cell>
          <cell r="R2516" t="str">
            <v>Do Not Score - Max Statement Year Too Old</v>
          </cell>
        </row>
        <row r="2517">
          <cell r="M2517">
            <v>511715942</v>
          </cell>
          <cell r="R2517" t="str">
            <v>Do Not Score - Max Statement Year Too Old</v>
          </cell>
        </row>
        <row r="2518">
          <cell r="M2518">
            <v>251717242</v>
          </cell>
          <cell r="R2518" t="str">
            <v/>
          </cell>
        </row>
        <row r="2519">
          <cell r="M2519">
            <v>41717542</v>
          </cell>
          <cell r="R2519" t="str">
            <v>Do Not Score - Max Statement Year Too Old</v>
          </cell>
        </row>
        <row r="2520">
          <cell r="M2520">
            <v>381714842</v>
          </cell>
          <cell r="R2520" t="str">
            <v>Do Not Score - Max Statement Year Too Old</v>
          </cell>
        </row>
        <row r="2521">
          <cell r="M2521">
            <v>381711542</v>
          </cell>
          <cell r="R2521" t="str">
            <v/>
          </cell>
        </row>
        <row r="2522">
          <cell r="M2522">
            <v>571712142</v>
          </cell>
          <cell r="R2522" t="str">
            <v>Do Not Score - Max Statement Year Too Old</v>
          </cell>
        </row>
        <row r="2523">
          <cell r="M2523">
            <v>601715742</v>
          </cell>
          <cell r="R2523" t="str">
            <v>Do Not Score - Max Statement Year Too Old</v>
          </cell>
        </row>
        <row r="2524">
          <cell r="M2524">
            <v>701711242</v>
          </cell>
          <cell r="R2524" t="str">
            <v>Do Not Score - Max Statement Year Too Old</v>
          </cell>
        </row>
        <row r="2525">
          <cell r="M2525">
            <v>701711342</v>
          </cell>
          <cell r="R2525" t="str">
            <v>Do Not Score - Max Statement Year Too Old</v>
          </cell>
        </row>
        <row r="2526">
          <cell r="M2526">
            <v>201741042</v>
          </cell>
          <cell r="R2526" t="str">
            <v>Do Not Score - Max Statement Year Too Old</v>
          </cell>
        </row>
        <row r="2527">
          <cell r="M2527">
            <v>701711542</v>
          </cell>
          <cell r="R2527" t="str">
            <v>Do Not Score - Max Statement Year Too Old</v>
          </cell>
        </row>
        <row r="2528">
          <cell r="M2528">
            <v>701711442</v>
          </cell>
          <cell r="R2528" t="str">
            <v>Do Not Score - Max Statement Year Too Old</v>
          </cell>
        </row>
        <row r="2529">
          <cell r="M2529">
            <v>701712042</v>
          </cell>
          <cell r="R2529" t="str">
            <v>Do Not Score - Max Statement Year Too Old</v>
          </cell>
        </row>
        <row r="2530">
          <cell r="M2530">
            <v>701712142</v>
          </cell>
          <cell r="R2530" t="str">
            <v>Do Not Score - Max Statement Year Too Old</v>
          </cell>
        </row>
        <row r="2531">
          <cell r="M2531">
            <v>701711842</v>
          </cell>
          <cell r="R2531" t="str">
            <v>Do Not Score - Max Statement Year Too Old</v>
          </cell>
        </row>
        <row r="2532">
          <cell r="M2532">
            <v>701711942</v>
          </cell>
          <cell r="R2532" t="str">
            <v>Do Not Score - Max Statement Year Too Old</v>
          </cell>
        </row>
        <row r="2533">
          <cell r="M2533">
            <v>701711642</v>
          </cell>
          <cell r="R2533" t="str">
            <v>Do Not Score - Max Statement Year Too Old</v>
          </cell>
        </row>
        <row r="2534">
          <cell r="M2534">
            <v>701711742</v>
          </cell>
          <cell r="R2534" t="str">
            <v>Do Not Score - Max Statement Year Too Old</v>
          </cell>
        </row>
        <row r="2535">
          <cell r="M2535">
            <v>411737942</v>
          </cell>
          <cell r="R2535" t="str">
            <v/>
          </cell>
        </row>
        <row r="2536">
          <cell r="M2536">
            <v>51764442</v>
          </cell>
          <cell r="R2536" t="str">
            <v>Do Not Score - Max Statement Year Too Old</v>
          </cell>
        </row>
        <row r="2537">
          <cell r="M2537">
            <v>591741842</v>
          </cell>
          <cell r="R2537" t="str">
            <v>Do Not Score - Max Statement Year Too Old</v>
          </cell>
        </row>
        <row r="2538">
          <cell r="M2538">
            <v>181766342</v>
          </cell>
          <cell r="R2538" t="str">
            <v>Do Not Score - Max Statement Year Too Old</v>
          </cell>
        </row>
        <row r="2539">
          <cell r="M2539">
            <v>181766242</v>
          </cell>
          <cell r="R2539" t="str">
            <v>Do Not Score - Max Statement Year Too Old</v>
          </cell>
        </row>
        <row r="2540">
          <cell r="M2540">
            <v>101782342</v>
          </cell>
          <cell r="R2540" t="str">
            <v>Do Not Score - Max Statement Year Too Old</v>
          </cell>
        </row>
        <row r="2541">
          <cell r="M2541">
            <v>391781942</v>
          </cell>
          <cell r="R2541" t="str">
            <v>Do Not Score - Max Statement Year Too Old</v>
          </cell>
        </row>
        <row r="2542">
          <cell r="M2542">
            <v>501759642</v>
          </cell>
          <cell r="R2542" t="str">
            <v>Do Not Score - Max Statement Year Too Old</v>
          </cell>
        </row>
        <row r="2543">
          <cell r="M2543">
            <v>171820242</v>
          </cell>
          <cell r="R2543" t="str">
            <v>Do Not Score - Max Statement Year Too Old</v>
          </cell>
        </row>
        <row r="2544">
          <cell r="M2544">
            <v>684571652</v>
          </cell>
          <cell r="R2544" t="str">
            <v/>
          </cell>
        </row>
        <row r="2545">
          <cell r="M2545">
            <v>91840542</v>
          </cell>
          <cell r="R2545" t="str">
            <v>Do Not Score - Max Statement Year Too Old</v>
          </cell>
        </row>
        <row r="2546">
          <cell r="M2546">
            <v>781763242</v>
          </cell>
          <cell r="R2546" t="str">
            <v/>
          </cell>
        </row>
        <row r="2547">
          <cell r="M2547">
            <v>551874342</v>
          </cell>
          <cell r="R2547" t="str">
            <v/>
          </cell>
        </row>
        <row r="2548">
          <cell r="M2548">
            <v>551874842</v>
          </cell>
          <cell r="R2548" t="str">
            <v>Do Not Score - Max Statement Year Too Old</v>
          </cell>
        </row>
        <row r="2549">
          <cell r="M2549">
            <v>541872442</v>
          </cell>
          <cell r="R2549" t="str">
            <v/>
          </cell>
        </row>
        <row r="2550">
          <cell r="M2550">
            <v>751875442</v>
          </cell>
          <cell r="R2550" t="str">
            <v/>
          </cell>
        </row>
        <row r="2551">
          <cell r="M2551">
            <v>831781642</v>
          </cell>
          <cell r="R2551" t="str">
            <v/>
          </cell>
        </row>
        <row r="2552">
          <cell r="M2552">
            <v>481902042</v>
          </cell>
          <cell r="R2552" t="str">
            <v>Do Not Score - Max Statement Year Too Old</v>
          </cell>
        </row>
        <row r="2553">
          <cell r="M2553">
            <v>551907942</v>
          </cell>
          <cell r="R2553" t="str">
            <v/>
          </cell>
        </row>
        <row r="2554">
          <cell r="M2554">
            <v>861779942</v>
          </cell>
          <cell r="R2554" t="str">
            <v/>
          </cell>
        </row>
        <row r="2555">
          <cell r="M2555">
            <v>201970142</v>
          </cell>
          <cell r="R2555" t="str">
            <v/>
          </cell>
        </row>
        <row r="2556">
          <cell r="M2556">
            <v>361963942</v>
          </cell>
          <cell r="R2556" t="str">
            <v/>
          </cell>
        </row>
        <row r="2557">
          <cell r="M2557">
            <v>361964542</v>
          </cell>
          <cell r="R2557" t="str">
            <v/>
          </cell>
        </row>
        <row r="2558">
          <cell r="M2558">
            <v>361965142</v>
          </cell>
          <cell r="R2558" t="str">
            <v/>
          </cell>
        </row>
        <row r="2559">
          <cell r="M2559">
            <v>581967542</v>
          </cell>
          <cell r="R2559" t="str">
            <v/>
          </cell>
        </row>
        <row r="2560">
          <cell r="M2560">
            <v>481965542</v>
          </cell>
          <cell r="R2560" t="str">
            <v/>
          </cell>
        </row>
        <row r="2561">
          <cell r="M2561">
            <v>501962742</v>
          </cell>
          <cell r="R2561" t="str">
            <v/>
          </cell>
        </row>
        <row r="2562">
          <cell r="M2562">
            <v>881815642</v>
          </cell>
          <cell r="R2562" t="str">
            <v/>
          </cell>
        </row>
        <row r="2563">
          <cell r="M2563">
            <v>501965342</v>
          </cell>
          <cell r="R2563" t="str">
            <v/>
          </cell>
        </row>
        <row r="2564">
          <cell r="M2564">
            <v>591965742</v>
          </cell>
          <cell r="R2564" t="str">
            <v/>
          </cell>
        </row>
        <row r="2565">
          <cell r="M2565">
            <v>232017842</v>
          </cell>
          <cell r="R2565" t="str">
            <v/>
          </cell>
        </row>
        <row r="2566">
          <cell r="M2566">
            <v>512015742</v>
          </cell>
          <cell r="R2566" t="str">
            <v/>
          </cell>
        </row>
        <row r="2567">
          <cell r="M2567">
            <v>252016842</v>
          </cell>
          <cell r="R2567" t="str">
            <v/>
          </cell>
        </row>
        <row r="2568">
          <cell r="M2568">
            <v>722015542</v>
          </cell>
          <cell r="R2568" t="str">
            <v/>
          </cell>
        </row>
        <row r="2569">
          <cell r="M2569">
            <v>901907542</v>
          </cell>
          <cell r="R2569" t="str">
            <v/>
          </cell>
        </row>
        <row r="2570">
          <cell r="M2570">
            <v>792017542</v>
          </cell>
          <cell r="R2570" t="str">
            <v/>
          </cell>
        </row>
        <row r="2571">
          <cell r="M2571">
            <v>292060242</v>
          </cell>
          <cell r="R2571" t="str">
            <v/>
          </cell>
        </row>
        <row r="2572">
          <cell r="M2572">
            <v>372058342</v>
          </cell>
          <cell r="R2572" t="str">
            <v/>
          </cell>
        </row>
        <row r="2573">
          <cell r="M2573">
            <v>372058542</v>
          </cell>
          <cell r="R2573" t="str">
            <v/>
          </cell>
        </row>
        <row r="2574">
          <cell r="M2574">
            <v>532058542</v>
          </cell>
          <cell r="R2574" t="str">
            <v/>
          </cell>
        </row>
        <row r="2575">
          <cell r="M2575">
            <v>532058842</v>
          </cell>
          <cell r="R2575" t="str">
            <v/>
          </cell>
        </row>
        <row r="2576">
          <cell r="M2576">
            <v>911906742</v>
          </cell>
          <cell r="R2576" t="str">
            <v/>
          </cell>
        </row>
        <row r="2577">
          <cell r="M2577">
            <v>42108042</v>
          </cell>
          <cell r="R2577" t="str">
            <v/>
          </cell>
        </row>
        <row r="2578">
          <cell r="M2578">
            <v>54568052</v>
          </cell>
          <cell r="R2578" t="str">
            <v/>
          </cell>
        </row>
        <row r="2579">
          <cell r="M2579">
            <v>72106542</v>
          </cell>
          <cell r="R2579" t="str">
            <v/>
          </cell>
        </row>
        <row r="2580">
          <cell r="M2580">
            <v>999869318</v>
          </cell>
          <cell r="R2580" t="str">
            <v/>
          </cell>
        </row>
        <row r="2581">
          <cell r="M2581">
            <v>202102042</v>
          </cell>
          <cell r="R2581" t="str">
            <v/>
          </cell>
        </row>
        <row r="2582">
          <cell r="M2582">
            <v>412107842</v>
          </cell>
          <cell r="R2582" t="str">
            <v/>
          </cell>
        </row>
        <row r="2583">
          <cell r="M2583">
            <v>362105742</v>
          </cell>
          <cell r="R2583" t="str">
            <v/>
          </cell>
        </row>
        <row r="2584">
          <cell r="M2584">
            <v>532103242</v>
          </cell>
          <cell r="R2584" t="str">
            <v/>
          </cell>
        </row>
        <row r="2585">
          <cell r="M2585">
            <v>562103842</v>
          </cell>
          <cell r="R2585" t="str">
            <v/>
          </cell>
        </row>
        <row r="2586">
          <cell r="M2586">
            <v>782108442</v>
          </cell>
          <cell r="R2586" t="str">
            <v/>
          </cell>
        </row>
        <row r="2587">
          <cell r="M2587">
            <v>931782042</v>
          </cell>
          <cell r="R2587" t="str">
            <v/>
          </cell>
        </row>
        <row r="2588">
          <cell r="M2588">
            <v>912107242</v>
          </cell>
          <cell r="R2588" t="str">
            <v/>
          </cell>
        </row>
        <row r="2589">
          <cell r="M2589">
            <v>24570452</v>
          </cell>
          <cell r="R2589" t="str">
            <v/>
          </cell>
        </row>
        <row r="2590">
          <cell r="M2590">
            <v>564569352</v>
          </cell>
          <cell r="R2590" t="str">
            <v/>
          </cell>
        </row>
        <row r="2591">
          <cell r="M2591">
            <v>64571252</v>
          </cell>
          <cell r="R2591" t="str">
            <v/>
          </cell>
        </row>
        <row r="2592">
          <cell r="M2592">
            <v>502160442</v>
          </cell>
          <cell r="R2592" t="str">
            <v/>
          </cell>
        </row>
        <row r="2593">
          <cell r="M2593">
            <v>544572652</v>
          </cell>
          <cell r="R2593" t="str">
            <v/>
          </cell>
        </row>
        <row r="2594">
          <cell r="M2594">
            <v>604569652</v>
          </cell>
          <cell r="R2594" t="str">
            <v/>
          </cell>
        </row>
        <row r="2595">
          <cell r="M2595">
            <v>592161342</v>
          </cell>
          <cell r="R2595" t="str">
            <v/>
          </cell>
        </row>
        <row r="2596">
          <cell r="M2596">
            <v>684566652</v>
          </cell>
          <cell r="R2596" t="str">
            <v/>
          </cell>
        </row>
        <row r="2597">
          <cell r="M2597">
            <v>14630652</v>
          </cell>
          <cell r="R2597" t="str">
            <v/>
          </cell>
        </row>
        <row r="2598">
          <cell r="M2598">
            <v>14631052</v>
          </cell>
          <cell r="R2598" t="str">
            <v/>
          </cell>
        </row>
        <row r="2599">
          <cell r="M2599">
            <v>44628952</v>
          </cell>
          <cell r="R2599" t="str">
            <v/>
          </cell>
        </row>
        <row r="2600">
          <cell r="M2600">
            <v>64619952</v>
          </cell>
          <cell r="R2600" t="str">
            <v/>
          </cell>
        </row>
        <row r="2601">
          <cell r="M2601">
            <v>64629352</v>
          </cell>
          <cell r="R2601" t="str">
            <v/>
          </cell>
        </row>
        <row r="2602">
          <cell r="M2602">
            <v>94631052</v>
          </cell>
          <cell r="R2602" t="str">
            <v/>
          </cell>
        </row>
        <row r="2603">
          <cell r="M2603">
            <v>204635952</v>
          </cell>
          <cell r="R2603" t="str">
            <v/>
          </cell>
        </row>
        <row r="2604">
          <cell r="M2604">
            <v>104648852</v>
          </cell>
          <cell r="R2604" t="str">
            <v/>
          </cell>
        </row>
        <row r="2605">
          <cell r="M2605">
            <v>999863531</v>
          </cell>
          <cell r="R2605" t="str">
            <v/>
          </cell>
        </row>
        <row r="2606">
          <cell r="M2606">
            <v>999869023</v>
          </cell>
          <cell r="R2606" t="str">
            <v/>
          </cell>
        </row>
        <row r="2607">
          <cell r="M2607">
            <v>999868610</v>
          </cell>
          <cell r="R2607" t="str">
            <v/>
          </cell>
        </row>
        <row r="2608">
          <cell r="M2608">
            <v>999869099</v>
          </cell>
          <cell r="R2608" t="str">
            <v/>
          </cell>
        </row>
        <row r="2609">
          <cell r="M2609">
            <v>999870689</v>
          </cell>
          <cell r="R2609" t="str">
            <v/>
          </cell>
        </row>
        <row r="2610">
          <cell r="M2610">
            <v>999869359</v>
          </cell>
          <cell r="R2610" t="str">
            <v/>
          </cell>
        </row>
        <row r="2611">
          <cell r="M2611">
            <v>999870277</v>
          </cell>
          <cell r="R2611" t="str">
            <v/>
          </cell>
        </row>
        <row r="2612">
          <cell r="M2612">
            <v>999981043</v>
          </cell>
          <cell r="R2612" t="str">
            <v/>
          </cell>
        </row>
        <row r="2613">
          <cell r="M2613">
            <v>1000027747</v>
          </cell>
          <cell r="R2613" t="str">
            <v/>
          </cell>
        </row>
        <row r="2614">
          <cell r="M2614">
            <v>111175400</v>
          </cell>
          <cell r="R2614" t="str">
            <v/>
          </cell>
        </row>
        <row r="2615">
          <cell r="M2615">
            <v>285285221</v>
          </cell>
          <cell r="R2615" t="str">
            <v/>
          </cell>
        </row>
        <row r="2616">
          <cell r="M2616">
            <v>1000024492</v>
          </cell>
          <cell r="R2616" t="str">
            <v/>
          </cell>
        </row>
        <row r="2617">
          <cell r="M2617">
            <v>999994471</v>
          </cell>
          <cell r="R2617" t="str">
            <v/>
          </cell>
        </row>
        <row r="2618">
          <cell r="M2618">
            <v>1000026627</v>
          </cell>
          <cell r="R2618" t="str">
            <v/>
          </cell>
        </row>
        <row r="2619">
          <cell r="M2619">
            <v>1000020369</v>
          </cell>
          <cell r="R2619" t="str">
            <v/>
          </cell>
        </row>
        <row r="2620">
          <cell r="M2620">
            <v>56498312</v>
          </cell>
          <cell r="R2620" t="str">
            <v/>
          </cell>
        </row>
        <row r="2621">
          <cell r="M2621">
            <v>416494512</v>
          </cell>
          <cell r="R2621" t="str">
            <v/>
          </cell>
        </row>
        <row r="2622">
          <cell r="M2622">
            <v>516505212</v>
          </cell>
          <cell r="R2622" t="str">
            <v/>
          </cell>
        </row>
        <row r="2623">
          <cell r="M2623">
            <v>316521412</v>
          </cell>
          <cell r="R2623" t="str">
            <v/>
          </cell>
        </row>
        <row r="2624">
          <cell r="M2624">
            <v>369254832</v>
          </cell>
          <cell r="R2624" t="str">
            <v/>
          </cell>
        </row>
        <row r="2625">
          <cell r="M2625">
            <v>999978625</v>
          </cell>
          <cell r="R2625" t="str">
            <v/>
          </cell>
        </row>
        <row r="2626">
          <cell r="M2626">
            <v>281870742</v>
          </cell>
          <cell r="R2626" t="str">
            <v/>
          </cell>
        </row>
        <row r="2627">
          <cell r="M2627">
            <v>921962542</v>
          </cell>
          <cell r="R2627" t="str">
            <v/>
          </cell>
        </row>
        <row r="2628">
          <cell r="M2628">
            <v>209275832</v>
          </cell>
          <cell r="R2628" t="str">
            <v>Do Not Score - Max Statement Year Too Old</v>
          </cell>
        </row>
        <row r="2629">
          <cell r="M2629">
            <v>331693342</v>
          </cell>
          <cell r="R2629" t="str">
            <v/>
          </cell>
        </row>
        <row r="2630">
          <cell r="M2630">
            <v>361718942</v>
          </cell>
          <cell r="R2630" t="str">
            <v/>
          </cell>
        </row>
        <row r="2631">
          <cell r="M2631">
            <v>511714942</v>
          </cell>
          <cell r="R2631" t="str">
            <v/>
          </cell>
        </row>
        <row r="2632">
          <cell r="M2632">
            <v>41742242</v>
          </cell>
          <cell r="R2632" t="str">
            <v/>
          </cell>
        </row>
        <row r="2633">
          <cell r="M2633">
            <v>999875833</v>
          </cell>
          <cell r="R2633" t="str">
            <v/>
          </cell>
        </row>
        <row r="2634">
          <cell r="M2634">
            <v>191844842</v>
          </cell>
          <cell r="R2634" t="str">
            <v/>
          </cell>
        </row>
        <row r="2635">
          <cell r="M2635">
            <v>331873242</v>
          </cell>
          <cell r="R2635" t="str">
            <v/>
          </cell>
        </row>
        <row r="2636">
          <cell r="M2636">
            <v>999921455</v>
          </cell>
          <cell r="R2636" t="str">
            <v/>
          </cell>
        </row>
        <row r="2637">
          <cell r="M2637">
            <v>432102342</v>
          </cell>
          <cell r="R2637" t="str">
            <v/>
          </cell>
        </row>
        <row r="2638">
          <cell r="M2638">
            <v>999866475</v>
          </cell>
          <cell r="R2638" t="str">
            <v/>
          </cell>
        </row>
        <row r="2639">
          <cell r="M2639">
            <v>999866921</v>
          </cell>
          <cell r="R2639" t="str">
            <v/>
          </cell>
        </row>
        <row r="2640">
          <cell r="M2640">
            <v>999881097</v>
          </cell>
          <cell r="R2640" t="str">
            <v/>
          </cell>
        </row>
        <row r="2641">
          <cell r="M2641">
            <v>999881525</v>
          </cell>
          <cell r="R2641" t="str">
            <v/>
          </cell>
        </row>
        <row r="2642">
          <cell r="M2642">
            <v>999884122</v>
          </cell>
          <cell r="R2642" t="str">
            <v/>
          </cell>
        </row>
        <row r="2643">
          <cell r="M2643">
            <v>999892460</v>
          </cell>
          <cell r="R2643" t="str">
            <v/>
          </cell>
        </row>
        <row r="2644">
          <cell r="M2644">
            <v>999908878</v>
          </cell>
          <cell r="R2644" t="str">
            <v/>
          </cell>
        </row>
        <row r="2645">
          <cell r="M2645">
            <v>999915790</v>
          </cell>
          <cell r="R2645" t="str">
            <v/>
          </cell>
        </row>
        <row r="2646">
          <cell r="M2646">
            <v>1000000593</v>
          </cell>
          <cell r="R2646" t="str">
            <v/>
          </cell>
        </row>
        <row r="2647">
          <cell r="M2647">
            <v>999930348</v>
          </cell>
          <cell r="R2647" t="str">
            <v/>
          </cell>
        </row>
        <row r="2648">
          <cell r="M2648">
            <v>999932954</v>
          </cell>
          <cell r="R2648" t="str">
            <v/>
          </cell>
        </row>
        <row r="2649">
          <cell r="M2649">
            <v>999956137</v>
          </cell>
          <cell r="R2649" t="str">
            <v/>
          </cell>
        </row>
        <row r="2650">
          <cell r="M2650">
            <v>999960366</v>
          </cell>
          <cell r="R2650" t="str">
            <v/>
          </cell>
        </row>
        <row r="2651">
          <cell r="M2651">
            <v>999959541</v>
          </cell>
          <cell r="R2651" t="str">
            <v/>
          </cell>
        </row>
        <row r="2652">
          <cell r="M2652">
            <v>465058021</v>
          </cell>
          <cell r="R2652" t="str">
            <v/>
          </cell>
        </row>
        <row r="2653">
          <cell r="M2653">
            <v>235075221</v>
          </cell>
          <cell r="R2653" t="str">
            <v/>
          </cell>
        </row>
        <row r="2654">
          <cell r="M2654">
            <v>676329312</v>
          </cell>
          <cell r="R2654" t="str">
            <v>Do Not Score - Max Statement Year Too Old</v>
          </cell>
        </row>
        <row r="2655">
          <cell r="M2655">
            <v>999916083</v>
          </cell>
          <cell r="R2655" t="str">
            <v/>
          </cell>
        </row>
        <row r="2656">
          <cell r="M2656">
            <v>5064421</v>
          </cell>
          <cell r="R2656" t="str">
            <v/>
          </cell>
        </row>
        <row r="2657">
          <cell r="M2657">
            <v>335062221</v>
          </cell>
          <cell r="R2657" t="str">
            <v/>
          </cell>
        </row>
        <row r="2658">
          <cell r="M2658">
            <v>435031621</v>
          </cell>
          <cell r="R2658" t="str">
            <v/>
          </cell>
        </row>
        <row r="2659">
          <cell r="M2659">
            <v>545074121</v>
          </cell>
          <cell r="R2659" t="str">
            <v/>
          </cell>
        </row>
        <row r="2660">
          <cell r="M2660">
            <v>999876548</v>
          </cell>
          <cell r="R2660" t="str">
            <v/>
          </cell>
        </row>
        <row r="2661">
          <cell r="M2661">
            <v>25056521</v>
          </cell>
          <cell r="R2661" t="str">
            <v/>
          </cell>
        </row>
        <row r="2662">
          <cell r="M2662">
            <v>535279921</v>
          </cell>
          <cell r="R2662" t="str">
            <v/>
          </cell>
        </row>
        <row r="2663">
          <cell r="M2663">
            <v>785056421</v>
          </cell>
          <cell r="R2663" t="str">
            <v/>
          </cell>
        </row>
        <row r="2664">
          <cell r="M2664">
            <v>465056421</v>
          </cell>
          <cell r="R2664" t="str">
            <v/>
          </cell>
        </row>
        <row r="2665">
          <cell r="M2665">
            <v>255058021</v>
          </cell>
          <cell r="R2665" t="str">
            <v/>
          </cell>
        </row>
        <row r="2666">
          <cell r="M2666">
            <v>735058021</v>
          </cell>
          <cell r="R2666" t="str">
            <v/>
          </cell>
        </row>
        <row r="2667">
          <cell r="M2667">
            <v>725058621</v>
          </cell>
          <cell r="R2667" t="str">
            <v/>
          </cell>
        </row>
        <row r="2668">
          <cell r="M2668">
            <v>475058621</v>
          </cell>
          <cell r="R2668" t="str">
            <v/>
          </cell>
        </row>
        <row r="2669">
          <cell r="M2669">
            <v>461170300</v>
          </cell>
          <cell r="R2669" t="str">
            <v/>
          </cell>
        </row>
        <row r="2670">
          <cell r="M2670">
            <v>91665242</v>
          </cell>
          <cell r="R2670" t="str">
            <v>Do Not Score - Max Statement Year Too Old</v>
          </cell>
        </row>
        <row r="2671">
          <cell r="M2671">
            <v>589295832</v>
          </cell>
          <cell r="R2671" t="str">
            <v>Do Not Score - Max Statement Year Too Old</v>
          </cell>
        </row>
        <row r="2672">
          <cell r="M2672">
            <v>966413712</v>
          </cell>
          <cell r="R2672" t="str">
            <v/>
          </cell>
        </row>
        <row r="2673">
          <cell r="M2673">
            <v>25279921</v>
          </cell>
          <cell r="R2673" t="str">
            <v/>
          </cell>
        </row>
        <row r="2674">
          <cell r="M2674">
            <v>525059021</v>
          </cell>
          <cell r="R2674" t="str">
            <v/>
          </cell>
        </row>
        <row r="2675">
          <cell r="M2675">
            <v>925076321</v>
          </cell>
          <cell r="R2675" t="str">
            <v>Do Not Score - Max Statement Year Too Old</v>
          </cell>
        </row>
        <row r="2676">
          <cell r="M2676">
            <v>255382021</v>
          </cell>
          <cell r="R2676" t="str">
            <v/>
          </cell>
        </row>
        <row r="2677">
          <cell r="M2677">
            <v>276427012</v>
          </cell>
          <cell r="R2677" t="str">
            <v/>
          </cell>
        </row>
        <row r="2678">
          <cell r="M2678">
            <v>875317421</v>
          </cell>
          <cell r="R2678" t="str">
            <v/>
          </cell>
        </row>
        <row r="2679">
          <cell r="M2679">
            <v>245248621</v>
          </cell>
          <cell r="R2679" t="str">
            <v/>
          </cell>
        </row>
        <row r="2680">
          <cell r="M2680">
            <v>471718942</v>
          </cell>
          <cell r="R2680" t="str">
            <v/>
          </cell>
        </row>
        <row r="2681">
          <cell r="M2681">
            <v>82059042</v>
          </cell>
          <cell r="R2681" t="str">
            <v/>
          </cell>
        </row>
        <row r="2682">
          <cell r="M2682">
            <v>1000016345</v>
          </cell>
          <cell r="R2682" t="str">
            <v/>
          </cell>
        </row>
        <row r="2683">
          <cell r="M2683">
            <v>5309121</v>
          </cell>
          <cell r="R2683" t="str">
            <v/>
          </cell>
        </row>
        <row r="2684">
          <cell r="M2684">
            <v>46357912</v>
          </cell>
          <cell r="R2684" t="str">
            <v/>
          </cell>
        </row>
        <row r="2685">
          <cell r="M2685">
            <v>56327112</v>
          </cell>
          <cell r="R2685" t="str">
            <v/>
          </cell>
        </row>
        <row r="2686">
          <cell r="M2686">
            <v>85262721</v>
          </cell>
          <cell r="R2686" t="str">
            <v/>
          </cell>
        </row>
        <row r="2687">
          <cell r="M2687">
            <v>155378921</v>
          </cell>
          <cell r="R2687" t="str">
            <v/>
          </cell>
        </row>
        <row r="2688">
          <cell r="M2688">
            <v>335284221</v>
          </cell>
          <cell r="R2688" t="str">
            <v/>
          </cell>
        </row>
        <row r="2689">
          <cell r="M2689">
            <v>655155551</v>
          </cell>
          <cell r="R2689" t="str">
            <v/>
          </cell>
        </row>
        <row r="2690">
          <cell r="M2690">
            <v>675338221</v>
          </cell>
          <cell r="R2690" t="str">
            <v/>
          </cell>
        </row>
        <row r="2691">
          <cell r="M2691">
            <v>935251921</v>
          </cell>
          <cell r="R2691" t="str">
            <v/>
          </cell>
        </row>
        <row r="2692">
          <cell r="M2692">
            <v>35280321</v>
          </cell>
          <cell r="R2692" t="str">
            <v/>
          </cell>
        </row>
        <row r="2693">
          <cell r="M2693">
            <v>615280721</v>
          </cell>
          <cell r="R2693" t="str">
            <v/>
          </cell>
        </row>
        <row r="2694">
          <cell r="M2694">
            <v>325259621</v>
          </cell>
          <cell r="R2694" t="str">
            <v/>
          </cell>
        </row>
        <row r="2695">
          <cell r="M2695">
            <v>999904687</v>
          </cell>
          <cell r="R2695" t="str">
            <v/>
          </cell>
        </row>
        <row r="2696">
          <cell r="M2696">
            <v>976408212</v>
          </cell>
          <cell r="R2696" t="str">
            <v/>
          </cell>
        </row>
        <row r="2697">
          <cell r="M2697">
            <v>425329421</v>
          </cell>
          <cell r="R2697" t="str">
            <v/>
          </cell>
        </row>
        <row r="2698">
          <cell r="M2698">
            <v>445323921</v>
          </cell>
          <cell r="R2698" t="str">
            <v/>
          </cell>
        </row>
        <row r="2699">
          <cell r="M2699">
            <v>455324321</v>
          </cell>
          <cell r="R2699" t="str">
            <v/>
          </cell>
        </row>
        <row r="2700">
          <cell r="M2700">
            <v>415327721</v>
          </cell>
          <cell r="R2700" t="str">
            <v/>
          </cell>
        </row>
        <row r="2701">
          <cell r="M2701">
            <v>25378921</v>
          </cell>
          <cell r="R2701" t="str">
            <v/>
          </cell>
        </row>
        <row r="2702">
          <cell r="M2702">
            <v>85494521</v>
          </cell>
          <cell r="R2702" t="str">
            <v/>
          </cell>
        </row>
        <row r="2703">
          <cell r="M2703">
            <v>246369112</v>
          </cell>
          <cell r="R2703" t="str">
            <v/>
          </cell>
        </row>
        <row r="2704">
          <cell r="M2704">
            <v>289225532</v>
          </cell>
          <cell r="R2704" t="str">
            <v/>
          </cell>
        </row>
        <row r="2705">
          <cell r="M2705">
            <v>755505921</v>
          </cell>
          <cell r="R2705" t="str">
            <v/>
          </cell>
        </row>
        <row r="2706">
          <cell r="M2706">
            <v>905352921</v>
          </cell>
          <cell r="R2706" t="str">
            <v/>
          </cell>
        </row>
        <row r="2707">
          <cell r="M2707">
            <v>915156551</v>
          </cell>
          <cell r="R2707" t="str">
            <v/>
          </cell>
        </row>
        <row r="2708">
          <cell r="M2708">
            <v>801822142</v>
          </cell>
          <cell r="R2708" t="str">
            <v/>
          </cell>
        </row>
        <row r="2709">
          <cell r="M2709">
            <v>849287432</v>
          </cell>
          <cell r="R2709" t="str">
            <v/>
          </cell>
        </row>
        <row r="2710">
          <cell r="M2710">
            <v>915276951</v>
          </cell>
          <cell r="R2710" t="str">
            <v/>
          </cell>
        </row>
        <row r="2711">
          <cell r="M2711">
            <v>151683842</v>
          </cell>
          <cell r="R2711" t="str">
            <v>Do Not Score - Max Statement Year Too Old</v>
          </cell>
        </row>
        <row r="2712">
          <cell r="M2712">
            <v>225385721</v>
          </cell>
          <cell r="R2712" t="str">
            <v>Do Not Score - Max Statement Year Too Old</v>
          </cell>
        </row>
        <row r="2713">
          <cell r="M2713">
            <v>986380012</v>
          </cell>
          <cell r="R2713" t="str">
            <v/>
          </cell>
        </row>
        <row r="2714">
          <cell r="M2714">
            <v>289133332</v>
          </cell>
          <cell r="R2714" t="str">
            <v/>
          </cell>
        </row>
        <row r="2715">
          <cell r="M2715">
            <v>289133432</v>
          </cell>
          <cell r="R2715" t="str">
            <v/>
          </cell>
        </row>
        <row r="2716">
          <cell r="M2716">
            <v>289133532</v>
          </cell>
          <cell r="R2716" t="str">
            <v/>
          </cell>
        </row>
        <row r="2717">
          <cell r="M2717">
            <v>999960234</v>
          </cell>
          <cell r="R2717" t="str">
            <v/>
          </cell>
        </row>
        <row r="2718">
          <cell r="M2718">
            <v>815404321</v>
          </cell>
          <cell r="R2718" t="str">
            <v/>
          </cell>
        </row>
        <row r="2719">
          <cell r="M2719">
            <v>16458812</v>
          </cell>
          <cell r="R2719" t="str">
            <v/>
          </cell>
        </row>
        <row r="2720">
          <cell r="M2720">
            <v>151740342</v>
          </cell>
          <cell r="R2720" t="str">
            <v/>
          </cell>
        </row>
        <row r="2721">
          <cell r="M2721">
            <v>999909884</v>
          </cell>
          <cell r="R2721" t="str">
            <v/>
          </cell>
        </row>
        <row r="2722">
          <cell r="M2722">
            <v>999979428</v>
          </cell>
          <cell r="R2722" t="str">
            <v/>
          </cell>
        </row>
        <row r="2723">
          <cell r="M2723">
            <v>839172832</v>
          </cell>
          <cell r="R2723" t="str">
            <v/>
          </cell>
        </row>
        <row r="2724">
          <cell r="M2724">
            <v>956431212</v>
          </cell>
          <cell r="R2724" t="str">
            <v/>
          </cell>
        </row>
        <row r="2725">
          <cell r="M2725">
            <v>826509012</v>
          </cell>
          <cell r="R2725" t="str">
            <v>Do Not Score - Max Statement Year Too Old</v>
          </cell>
        </row>
        <row r="2726">
          <cell r="M2726">
            <v>376497212</v>
          </cell>
          <cell r="R2726" t="str">
            <v/>
          </cell>
        </row>
        <row r="2727">
          <cell r="M2727">
            <v>451685542</v>
          </cell>
          <cell r="R2727" t="str">
            <v/>
          </cell>
        </row>
        <row r="2728">
          <cell r="M2728">
            <v>719285032</v>
          </cell>
          <cell r="R2728" t="str">
            <v/>
          </cell>
        </row>
        <row r="2729">
          <cell r="M2729">
            <v>956435812</v>
          </cell>
          <cell r="R2729" t="str">
            <v/>
          </cell>
        </row>
        <row r="2730">
          <cell r="M2730">
            <v>616522012</v>
          </cell>
          <cell r="R2730" t="str">
            <v>Do Not Score - Max Statement Year Too Old</v>
          </cell>
        </row>
        <row r="2731">
          <cell r="M2731">
            <v>966397612</v>
          </cell>
          <cell r="R2731" t="str">
            <v/>
          </cell>
        </row>
        <row r="2732">
          <cell r="M2732">
            <v>152107242</v>
          </cell>
          <cell r="R2732" t="str">
            <v/>
          </cell>
        </row>
        <row r="2733">
          <cell r="M2733">
            <v>966397712</v>
          </cell>
          <cell r="R2733" t="str">
            <v/>
          </cell>
        </row>
        <row r="2734">
          <cell r="M2734">
            <v>966397912</v>
          </cell>
          <cell r="R2734" t="str">
            <v/>
          </cell>
        </row>
        <row r="2735">
          <cell r="M2735">
            <v>246487312</v>
          </cell>
          <cell r="R2735" t="str">
            <v/>
          </cell>
        </row>
        <row r="2736">
          <cell r="M2736">
            <v>96515012</v>
          </cell>
          <cell r="R2736" t="str">
            <v/>
          </cell>
        </row>
        <row r="2737">
          <cell r="M2737">
            <v>789281432</v>
          </cell>
          <cell r="R2737" t="str">
            <v/>
          </cell>
        </row>
        <row r="2738">
          <cell r="M2738">
            <v>391904642</v>
          </cell>
          <cell r="R2738" t="str">
            <v/>
          </cell>
        </row>
        <row r="2739">
          <cell r="M2739">
            <v>566557212</v>
          </cell>
          <cell r="R2739" t="str">
            <v/>
          </cell>
        </row>
        <row r="2740">
          <cell r="M2740">
            <v>869262832</v>
          </cell>
          <cell r="R2740" t="str">
            <v>Do Not Score - Max Statement Year Too Old</v>
          </cell>
        </row>
        <row r="2741">
          <cell r="M2741">
            <v>91663342</v>
          </cell>
          <cell r="R2741" t="str">
            <v>Do Not Score - Max Statement Year Too Old</v>
          </cell>
        </row>
        <row r="2742">
          <cell r="M2742">
            <v>199164132</v>
          </cell>
          <cell r="R2742" t="str">
            <v/>
          </cell>
        </row>
        <row r="2743">
          <cell r="M2743">
            <v>769216132</v>
          </cell>
          <cell r="R2743" t="str">
            <v/>
          </cell>
        </row>
        <row r="2744">
          <cell r="M2744">
            <v>339189832</v>
          </cell>
          <cell r="R2744" t="str">
            <v/>
          </cell>
        </row>
        <row r="2745">
          <cell r="M2745">
            <v>89192932</v>
          </cell>
          <cell r="R2745" t="str">
            <v>Do Not Score - Max Statement Year Too Old</v>
          </cell>
        </row>
        <row r="2746">
          <cell r="M2746">
            <v>569190232</v>
          </cell>
          <cell r="R2746" t="str">
            <v/>
          </cell>
        </row>
        <row r="2747">
          <cell r="M2747">
            <v>771663242</v>
          </cell>
          <cell r="R2747" t="str">
            <v/>
          </cell>
        </row>
        <row r="2748">
          <cell r="M2748">
            <v>779228332</v>
          </cell>
          <cell r="R2748" t="str">
            <v/>
          </cell>
        </row>
        <row r="2749">
          <cell r="M2749">
            <v>216485312</v>
          </cell>
          <cell r="R2749" t="str">
            <v>Do Not Score - Max Statement Year Too Old</v>
          </cell>
        </row>
        <row r="2750">
          <cell r="M2750">
            <v>104648152</v>
          </cell>
          <cell r="R2750" t="str">
            <v/>
          </cell>
        </row>
        <row r="2751">
          <cell r="M2751">
            <v>722060542</v>
          </cell>
          <cell r="R2751" t="str">
            <v/>
          </cell>
        </row>
        <row r="2752">
          <cell r="M2752">
            <v>415307951</v>
          </cell>
          <cell r="R2752" t="str">
            <v>Do Not Score - Max Statement Year Too Old</v>
          </cell>
        </row>
        <row r="2753">
          <cell r="M2753">
            <v>976410812</v>
          </cell>
          <cell r="R2753" t="str">
            <v/>
          </cell>
        </row>
        <row r="2754">
          <cell r="M2754">
            <v>709287232</v>
          </cell>
          <cell r="R2754" t="str">
            <v/>
          </cell>
        </row>
        <row r="2755">
          <cell r="M2755">
            <v>529288932</v>
          </cell>
          <cell r="R2755" t="str">
            <v>Do Not Score - Max Statement Year Too Old</v>
          </cell>
        </row>
        <row r="2756">
          <cell r="M2756">
            <v>619251732</v>
          </cell>
          <cell r="R2756" t="str">
            <v/>
          </cell>
        </row>
        <row r="2757">
          <cell r="M2757">
            <v>719253732</v>
          </cell>
          <cell r="R2757" t="str">
            <v/>
          </cell>
        </row>
        <row r="2758">
          <cell r="M2758">
            <v>9258432</v>
          </cell>
          <cell r="R2758" t="str">
            <v/>
          </cell>
        </row>
        <row r="2759">
          <cell r="M2759">
            <v>9258832</v>
          </cell>
          <cell r="R2759" t="str">
            <v/>
          </cell>
        </row>
        <row r="2760">
          <cell r="M2760">
            <v>674572652</v>
          </cell>
          <cell r="R2760" t="str">
            <v/>
          </cell>
        </row>
        <row r="2761">
          <cell r="M2761">
            <v>9260232</v>
          </cell>
          <cell r="R2761" t="str">
            <v>Do Not Score - Max Statement Year Too Old</v>
          </cell>
        </row>
        <row r="2762">
          <cell r="M2762">
            <v>59262032</v>
          </cell>
          <cell r="R2762" t="str">
            <v/>
          </cell>
        </row>
        <row r="2763">
          <cell r="M2763">
            <v>59263632</v>
          </cell>
          <cell r="R2763" t="str">
            <v>Do Not Score - Max Statement Year Too Old</v>
          </cell>
        </row>
        <row r="2764">
          <cell r="M2764">
            <v>1000001529</v>
          </cell>
          <cell r="R2764" t="str">
            <v/>
          </cell>
        </row>
        <row r="2765">
          <cell r="M2765">
            <v>1000001776</v>
          </cell>
          <cell r="R2765" t="str">
            <v/>
          </cell>
        </row>
        <row r="2766">
          <cell r="M2766">
            <v>999907020</v>
          </cell>
          <cell r="R2766" t="str">
            <v/>
          </cell>
        </row>
        <row r="2767">
          <cell r="M2767">
            <v>569256932</v>
          </cell>
          <cell r="R2767" t="str">
            <v>Do Not Score - Max Statement Year Too Old</v>
          </cell>
        </row>
        <row r="2768">
          <cell r="M2768">
            <v>139277332</v>
          </cell>
          <cell r="R2768" t="str">
            <v/>
          </cell>
        </row>
        <row r="2769">
          <cell r="M2769">
            <v>719253932</v>
          </cell>
          <cell r="R2769" t="str">
            <v/>
          </cell>
        </row>
        <row r="2770">
          <cell r="M2770">
            <v>999925640</v>
          </cell>
          <cell r="R2770" t="str">
            <v/>
          </cell>
        </row>
        <row r="2771">
          <cell r="M2771">
            <v>49264632</v>
          </cell>
          <cell r="R2771" t="str">
            <v/>
          </cell>
        </row>
        <row r="2772">
          <cell r="M2772">
            <v>159258732</v>
          </cell>
          <cell r="R2772" t="str">
            <v>Do Not Score - Max Statement Year Too Old</v>
          </cell>
        </row>
        <row r="2773">
          <cell r="M2773">
            <v>999876754</v>
          </cell>
          <cell r="R2773" t="str">
            <v/>
          </cell>
        </row>
        <row r="2774">
          <cell r="M2774">
            <v>999876648</v>
          </cell>
          <cell r="R2774" t="str">
            <v/>
          </cell>
        </row>
        <row r="2775">
          <cell r="M2775">
            <v>259264032</v>
          </cell>
          <cell r="R2775" t="str">
            <v>Do Not Score - Max Statement Year Too Old</v>
          </cell>
        </row>
        <row r="2776">
          <cell r="M2776">
            <v>259264932</v>
          </cell>
          <cell r="R2776" t="str">
            <v/>
          </cell>
        </row>
        <row r="2777">
          <cell r="M2777">
            <v>999975302</v>
          </cell>
          <cell r="R2777" t="str">
            <v/>
          </cell>
        </row>
        <row r="2778">
          <cell r="M2778">
            <v>829263032</v>
          </cell>
          <cell r="R2778" t="str">
            <v/>
          </cell>
        </row>
        <row r="2779">
          <cell r="M2779">
            <v>829263432</v>
          </cell>
          <cell r="R2779" t="str">
            <v/>
          </cell>
        </row>
        <row r="2780">
          <cell r="M2780">
            <v>49287732</v>
          </cell>
          <cell r="R2780" t="str">
            <v>Do Not Score - Max Statement Year Too Old</v>
          </cell>
        </row>
        <row r="2781">
          <cell r="M2781">
            <v>999958764</v>
          </cell>
          <cell r="R2781" t="str">
            <v/>
          </cell>
        </row>
        <row r="2782">
          <cell r="M2782">
            <v>549267732</v>
          </cell>
          <cell r="R2782" t="str">
            <v/>
          </cell>
        </row>
        <row r="2783">
          <cell r="M2783">
            <v>679277732</v>
          </cell>
          <cell r="R2783" t="str">
            <v>Do Not Score - Max Statement Year Too Old</v>
          </cell>
        </row>
        <row r="2784">
          <cell r="M2784">
            <v>802106742</v>
          </cell>
          <cell r="R2784" t="str">
            <v/>
          </cell>
        </row>
        <row r="2785">
          <cell r="M2785">
            <v>901966542</v>
          </cell>
          <cell r="R2785" t="str">
            <v/>
          </cell>
        </row>
        <row r="2786">
          <cell r="M2786">
            <v>749264832</v>
          </cell>
          <cell r="R2786" t="str">
            <v>Do Not Score - Max Statement Year Too Old</v>
          </cell>
        </row>
        <row r="2787">
          <cell r="M2787">
            <v>602061042</v>
          </cell>
          <cell r="R2787" t="str">
            <v/>
          </cell>
        </row>
        <row r="2788">
          <cell r="M2788">
            <v>999881984</v>
          </cell>
          <cell r="R2788" t="str">
            <v/>
          </cell>
        </row>
        <row r="2789">
          <cell r="M2789">
            <v>431715342</v>
          </cell>
          <cell r="R2789" t="str">
            <v/>
          </cell>
        </row>
        <row r="2790">
          <cell r="M2790">
            <v>351783442</v>
          </cell>
          <cell r="R2790" t="str">
            <v/>
          </cell>
        </row>
        <row r="2791">
          <cell r="M2791">
            <v>421781742</v>
          </cell>
          <cell r="R2791" t="str">
            <v/>
          </cell>
        </row>
        <row r="2792">
          <cell r="M2792">
            <v>411846442</v>
          </cell>
          <cell r="R2792" t="str">
            <v/>
          </cell>
        </row>
        <row r="2793">
          <cell r="M2793">
            <v>622017642</v>
          </cell>
          <cell r="R2793" t="str">
            <v/>
          </cell>
        </row>
        <row r="2794">
          <cell r="M2794">
            <v>174568752</v>
          </cell>
          <cell r="R2794" t="str">
            <v/>
          </cell>
        </row>
        <row r="2795">
          <cell r="M2795">
            <v>901905042</v>
          </cell>
          <cell r="R2795" t="str">
            <v/>
          </cell>
        </row>
        <row r="2796">
          <cell r="M2796">
            <v>782019142</v>
          </cell>
          <cell r="R2796" t="str">
            <v/>
          </cell>
        </row>
        <row r="2797">
          <cell r="M2797">
            <v>54572352</v>
          </cell>
          <cell r="R2797" t="str">
            <v/>
          </cell>
        </row>
        <row r="2798">
          <cell r="M2798">
            <v>999865452</v>
          </cell>
          <cell r="R2798" t="str">
            <v/>
          </cell>
        </row>
        <row r="2799">
          <cell r="M2799">
            <v>224570952</v>
          </cell>
          <cell r="R2799" t="str">
            <v/>
          </cell>
        </row>
        <row r="2800">
          <cell r="M2800">
            <v>999884666</v>
          </cell>
          <cell r="R2800" t="str">
            <v/>
          </cell>
        </row>
        <row r="2801">
          <cell r="M2801">
            <v>999876640</v>
          </cell>
          <cell r="R2801" t="str">
            <v/>
          </cell>
        </row>
        <row r="2802">
          <cell r="M2802">
            <v>394573152</v>
          </cell>
          <cell r="R2802" t="str">
            <v/>
          </cell>
        </row>
        <row r="2803">
          <cell r="M2803">
            <v>999872119</v>
          </cell>
          <cell r="R2803" t="str">
            <v/>
          </cell>
        </row>
        <row r="2804">
          <cell r="M2804">
            <v>244566552</v>
          </cell>
          <cell r="R2804" t="str">
            <v/>
          </cell>
        </row>
        <row r="2805">
          <cell r="M2805">
            <v>999879712</v>
          </cell>
          <cell r="R2805" t="str">
            <v/>
          </cell>
        </row>
        <row r="2806">
          <cell r="M2806">
            <v>999886125</v>
          </cell>
          <cell r="R2806" t="str">
            <v/>
          </cell>
        </row>
        <row r="2807">
          <cell r="M2807">
            <v>999879713</v>
          </cell>
          <cell r="R2807" t="str">
            <v/>
          </cell>
        </row>
        <row r="2808">
          <cell r="M2808">
            <v>999877207</v>
          </cell>
          <cell r="R2808" t="str">
            <v/>
          </cell>
        </row>
        <row r="2809">
          <cell r="M2809">
            <v>999877208</v>
          </cell>
          <cell r="R2809" t="str">
            <v/>
          </cell>
        </row>
        <row r="2810">
          <cell r="M2810">
            <v>999872118</v>
          </cell>
          <cell r="R2810" t="str">
            <v/>
          </cell>
        </row>
        <row r="2811">
          <cell r="M2811">
            <v>324568552</v>
          </cell>
          <cell r="R2811" t="str">
            <v/>
          </cell>
        </row>
        <row r="2812">
          <cell r="M2812">
            <v>302160842</v>
          </cell>
          <cell r="R2812" t="str">
            <v/>
          </cell>
        </row>
        <row r="2813">
          <cell r="M2813">
            <v>999926869</v>
          </cell>
          <cell r="R2813" t="str">
            <v/>
          </cell>
        </row>
        <row r="2814">
          <cell r="M2814">
            <v>344571352</v>
          </cell>
          <cell r="R2814" t="str">
            <v/>
          </cell>
        </row>
        <row r="2815">
          <cell r="M2815">
            <v>999889496</v>
          </cell>
          <cell r="R2815" t="str">
            <v/>
          </cell>
        </row>
        <row r="2816">
          <cell r="M2816">
            <v>374571952</v>
          </cell>
          <cell r="R2816" t="str">
            <v/>
          </cell>
        </row>
        <row r="2817">
          <cell r="M2817">
            <v>394570052</v>
          </cell>
          <cell r="R2817" t="str">
            <v/>
          </cell>
        </row>
        <row r="2818">
          <cell r="M2818">
            <v>999881443</v>
          </cell>
          <cell r="R2818" t="str">
            <v/>
          </cell>
        </row>
        <row r="2819">
          <cell r="M2819">
            <v>999881471</v>
          </cell>
          <cell r="R2819" t="str">
            <v/>
          </cell>
        </row>
        <row r="2820">
          <cell r="M2820">
            <v>254571152</v>
          </cell>
          <cell r="R2820" t="str">
            <v/>
          </cell>
        </row>
        <row r="2821">
          <cell r="M2821">
            <v>124569252</v>
          </cell>
          <cell r="R2821" t="str">
            <v/>
          </cell>
        </row>
        <row r="2822">
          <cell r="M2822">
            <v>999877464</v>
          </cell>
          <cell r="R2822" t="str">
            <v/>
          </cell>
        </row>
        <row r="2823">
          <cell r="M2823">
            <v>999877465</v>
          </cell>
          <cell r="R2823" t="str">
            <v/>
          </cell>
        </row>
        <row r="2824">
          <cell r="M2824">
            <v>999867685</v>
          </cell>
          <cell r="R2824" t="str">
            <v/>
          </cell>
        </row>
        <row r="2825">
          <cell r="M2825">
            <v>142160242</v>
          </cell>
          <cell r="R2825" t="str">
            <v/>
          </cell>
        </row>
        <row r="2826">
          <cell r="M2826">
            <v>144571952</v>
          </cell>
          <cell r="R2826" t="str">
            <v/>
          </cell>
        </row>
        <row r="2827">
          <cell r="M2827">
            <v>999872117</v>
          </cell>
          <cell r="R2827" t="str">
            <v/>
          </cell>
        </row>
        <row r="2828">
          <cell r="M2828">
            <v>154572052</v>
          </cell>
          <cell r="R2828" t="str">
            <v/>
          </cell>
        </row>
        <row r="2829">
          <cell r="M2829">
            <v>184571052</v>
          </cell>
          <cell r="R2829" t="str">
            <v/>
          </cell>
        </row>
        <row r="2830">
          <cell r="M2830">
            <v>474568952</v>
          </cell>
          <cell r="R2830" t="str">
            <v/>
          </cell>
        </row>
        <row r="2831">
          <cell r="M2831">
            <v>354568952</v>
          </cell>
          <cell r="R2831" t="str">
            <v/>
          </cell>
        </row>
        <row r="2832">
          <cell r="M2832">
            <v>999866118</v>
          </cell>
          <cell r="R2832" t="str">
            <v/>
          </cell>
        </row>
        <row r="2833">
          <cell r="M2833">
            <v>999878970</v>
          </cell>
          <cell r="R2833" t="str">
            <v/>
          </cell>
        </row>
        <row r="2834">
          <cell r="M2834">
            <v>114570752</v>
          </cell>
          <cell r="R2834" t="str">
            <v/>
          </cell>
        </row>
        <row r="2835">
          <cell r="M2835">
            <v>999876457</v>
          </cell>
          <cell r="R2835" t="str">
            <v/>
          </cell>
        </row>
        <row r="2836">
          <cell r="M2836">
            <v>999876643</v>
          </cell>
          <cell r="R2836" t="str">
            <v/>
          </cell>
        </row>
        <row r="2837">
          <cell r="M2837">
            <v>999874668</v>
          </cell>
          <cell r="R2837" t="str">
            <v/>
          </cell>
        </row>
        <row r="2838">
          <cell r="M2838">
            <v>999878256</v>
          </cell>
          <cell r="R2838" t="str">
            <v/>
          </cell>
        </row>
        <row r="2839">
          <cell r="M2839">
            <v>999889499</v>
          </cell>
          <cell r="R2839" t="str">
            <v/>
          </cell>
        </row>
        <row r="2840">
          <cell r="M2840">
            <v>999881470</v>
          </cell>
          <cell r="R2840" t="str">
            <v/>
          </cell>
        </row>
        <row r="2841">
          <cell r="M2841">
            <v>999884667</v>
          </cell>
          <cell r="R2841" t="str">
            <v/>
          </cell>
        </row>
        <row r="2842">
          <cell r="M2842">
            <v>999988834</v>
          </cell>
          <cell r="R2842" t="str">
            <v/>
          </cell>
        </row>
        <row r="2843">
          <cell r="M2843">
            <v>999884885</v>
          </cell>
          <cell r="R2843" t="str">
            <v/>
          </cell>
        </row>
        <row r="2844">
          <cell r="M2844">
            <v>334567252</v>
          </cell>
          <cell r="R2844" t="str">
            <v/>
          </cell>
        </row>
        <row r="2845">
          <cell r="M2845">
            <v>999888501</v>
          </cell>
          <cell r="R2845" t="str">
            <v/>
          </cell>
        </row>
        <row r="2846">
          <cell r="M2846">
            <v>999877209</v>
          </cell>
          <cell r="R2846" t="str">
            <v/>
          </cell>
        </row>
        <row r="2847">
          <cell r="M2847">
            <v>332160942</v>
          </cell>
          <cell r="R2847" t="str">
            <v/>
          </cell>
        </row>
        <row r="2848">
          <cell r="M2848">
            <v>999870553</v>
          </cell>
          <cell r="R2848" t="str">
            <v/>
          </cell>
        </row>
        <row r="2849">
          <cell r="M2849">
            <v>999885612</v>
          </cell>
          <cell r="R2849" t="str">
            <v/>
          </cell>
        </row>
        <row r="2850">
          <cell r="M2850">
            <v>999922878</v>
          </cell>
          <cell r="R2850" t="str">
            <v/>
          </cell>
        </row>
        <row r="2851">
          <cell r="M2851">
            <v>999990487</v>
          </cell>
          <cell r="R2851" t="str">
            <v/>
          </cell>
        </row>
        <row r="2852">
          <cell r="M2852">
            <v>999878979</v>
          </cell>
          <cell r="R2852" t="str">
            <v/>
          </cell>
        </row>
        <row r="2853">
          <cell r="M2853">
            <v>999930789</v>
          </cell>
          <cell r="R2853" t="str">
            <v/>
          </cell>
        </row>
        <row r="2854">
          <cell r="M2854">
            <v>999932656</v>
          </cell>
          <cell r="R2854" t="str">
            <v/>
          </cell>
        </row>
        <row r="2855">
          <cell r="M2855">
            <v>999945881</v>
          </cell>
          <cell r="R2855" t="str">
            <v/>
          </cell>
        </row>
        <row r="2856">
          <cell r="M2856">
            <v>999941856</v>
          </cell>
          <cell r="R2856" t="str">
            <v/>
          </cell>
        </row>
        <row r="2857">
          <cell r="M2857">
            <v>999974967</v>
          </cell>
          <cell r="R2857" t="str">
            <v/>
          </cell>
        </row>
        <row r="2858">
          <cell r="M2858">
            <v>999893762</v>
          </cell>
          <cell r="R2858" t="str">
            <v/>
          </cell>
        </row>
        <row r="2859">
          <cell r="M2859">
            <v>999939966</v>
          </cell>
          <cell r="R2859" t="str">
            <v/>
          </cell>
        </row>
        <row r="2860">
          <cell r="M2860">
            <v>999914483</v>
          </cell>
          <cell r="R2860" t="str">
            <v/>
          </cell>
        </row>
        <row r="2861">
          <cell r="M2861">
            <v>999950258</v>
          </cell>
          <cell r="R2861" t="str">
            <v/>
          </cell>
        </row>
        <row r="2862">
          <cell r="M2862">
            <v>691680042</v>
          </cell>
          <cell r="R2862" t="str">
            <v/>
          </cell>
        </row>
        <row r="2863">
          <cell r="M2863">
            <v>999929048</v>
          </cell>
          <cell r="R2863" t="str">
            <v/>
          </cell>
        </row>
        <row r="2864">
          <cell r="M2864">
            <v>999952654</v>
          </cell>
          <cell r="R2864" t="str">
            <v/>
          </cell>
        </row>
        <row r="2865">
          <cell r="M2865">
            <v>999908236</v>
          </cell>
          <cell r="R2865" t="str">
            <v/>
          </cell>
        </row>
        <row r="2866">
          <cell r="M2866">
            <v>999958025</v>
          </cell>
          <cell r="R2866" t="str">
            <v/>
          </cell>
        </row>
        <row r="2867">
          <cell r="M2867">
            <v>999958757</v>
          </cell>
          <cell r="R2867" t="str">
            <v/>
          </cell>
        </row>
        <row r="2868">
          <cell r="M2868">
            <v>999960876</v>
          </cell>
          <cell r="R2868" t="str">
            <v/>
          </cell>
        </row>
        <row r="2869">
          <cell r="M2869">
            <v>999917647</v>
          </cell>
          <cell r="R2869" t="str">
            <v/>
          </cell>
        </row>
        <row r="2870">
          <cell r="M2870">
            <v>999986313</v>
          </cell>
          <cell r="R2870" t="str">
            <v/>
          </cell>
        </row>
        <row r="2871">
          <cell r="M2871">
            <v>999997128</v>
          </cell>
          <cell r="R2871" t="str">
            <v/>
          </cell>
        </row>
        <row r="2872">
          <cell r="M2872">
            <v>999955573</v>
          </cell>
          <cell r="R2872" t="str">
            <v/>
          </cell>
        </row>
        <row r="2873">
          <cell r="M2873">
            <v>1000005871</v>
          </cell>
          <cell r="R2873" t="str">
            <v/>
          </cell>
        </row>
        <row r="2874">
          <cell r="M2874">
            <v>1000007861</v>
          </cell>
          <cell r="R2874" t="str">
            <v/>
          </cell>
        </row>
        <row r="2875">
          <cell r="M2875">
            <v>999967529</v>
          </cell>
          <cell r="R2875" t="str">
            <v/>
          </cell>
        </row>
        <row r="2876">
          <cell r="M2876">
            <v>999979387</v>
          </cell>
          <cell r="R2876" t="str">
            <v/>
          </cell>
        </row>
        <row r="2877">
          <cell r="M2877">
            <v>999944983</v>
          </cell>
          <cell r="R2877" t="str">
            <v/>
          </cell>
        </row>
        <row r="2878">
          <cell r="M2878">
            <v>1000005217</v>
          </cell>
          <cell r="R2878" t="str">
            <v/>
          </cell>
        </row>
        <row r="2879">
          <cell r="M2879">
            <v>999952842</v>
          </cell>
          <cell r="R2879" t="str">
            <v/>
          </cell>
        </row>
        <row r="2880">
          <cell r="M2880">
            <v>999955350</v>
          </cell>
          <cell r="R2880" t="str">
            <v/>
          </cell>
        </row>
        <row r="2881">
          <cell r="M2881">
            <v>999978325</v>
          </cell>
          <cell r="R2881" t="str">
            <v/>
          </cell>
        </row>
        <row r="2882">
          <cell r="M2882">
            <v>999985985</v>
          </cell>
          <cell r="R2882" t="str">
            <v/>
          </cell>
        </row>
        <row r="2883">
          <cell r="M2883">
            <v>696454612</v>
          </cell>
          <cell r="R2883" t="str">
            <v/>
          </cell>
        </row>
        <row r="2884">
          <cell r="M2884">
            <v>296553712</v>
          </cell>
          <cell r="R2884" t="str">
            <v/>
          </cell>
        </row>
        <row r="2885">
          <cell r="M2885">
            <v>906530912</v>
          </cell>
          <cell r="R2885" t="str">
            <v>Do Not Score - Max Statement Year Too Old</v>
          </cell>
        </row>
        <row r="2886">
          <cell r="M2886">
            <v>169195332</v>
          </cell>
          <cell r="R2886" t="str">
            <v/>
          </cell>
        </row>
        <row r="2887">
          <cell r="M2887">
            <v>99201932</v>
          </cell>
          <cell r="R2887" t="str">
            <v/>
          </cell>
        </row>
        <row r="2888">
          <cell r="M2888">
            <v>699227432</v>
          </cell>
          <cell r="R2888" t="str">
            <v>Do Not Score - Max Statement Year Too Old</v>
          </cell>
        </row>
        <row r="2889">
          <cell r="M2889">
            <v>149243632</v>
          </cell>
          <cell r="R2889" t="str">
            <v>Do Not Score - Max Statement Year Too Old</v>
          </cell>
        </row>
        <row r="2890">
          <cell r="M2890">
            <v>299243032</v>
          </cell>
          <cell r="R2890" t="str">
            <v/>
          </cell>
        </row>
        <row r="2891">
          <cell r="M2891">
            <v>359258432</v>
          </cell>
          <cell r="R2891" t="str">
            <v/>
          </cell>
        </row>
        <row r="2892">
          <cell r="M2892">
            <v>789291532</v>
          </cell>
          <cell r="R2892" t="str">
            <v>Do Not Score - Max Statement Year Too Old</v>
          </cell>
        </row>
        <row r="2893">
          <cell r="M2893">
            <v>269281932</v>
          </cell>
          <cell r="R2893" t="str">
            <v/>
          </cell>
        </row>
        <row r="2894">
          <cell r="M2894">
            <v>549267532</v>
          </cell>
          <cell r="R2894" t="str">
            <v/>
          </cell>
        </row>
        <row r="2895">
          <cell r="M2895">
            <v>851663642</v>
          </cell>
          <cell r="R2895" t="str">
            <v/>
          </cell>
        </row>
        <row r="2896">
          <cell r="M2896">
            <v>531690242</v>
          </cell>
          <cell r="R2896" t="str">
            <v>Do Not Score - Max Statement Year Too Old</v>
          </cell>
        </row>
        <row r="2897">
          <cell r="M2897">
            <v>21714142</v>
          </cell>
          <cell r="R2897" t="str">
            <v>Do Not Score - Max Statement Year Too Old</v>
          </cell>
        </row>
        <row r="2898">
          <cell r="M2898">
            <v>521779142</v>
          </cell>
          <cell r="R2898" t="str">
            <v/>
          </cell>
        </row>
        <row r="2899">
          <cell r="M2899">
            <v>621778842</v>
          </cell>
          <cell r="R2899" t="str">
            <v/>
          </cell>
        </row>
        <row r="2900">
          <cell r="M2900">
            <v>531784142</v>
          </cell>
          <cell r="R2900" t="str">
            <v/>
          </cell>
        </row>
        <row r="2901">
          <cell r="M2901">
            <v>291821642</v>
          </cell>
          <cell r="R2901" t="str">
            <v/>
          </cell>
        </row>
        <row r="2902">
          <cell r="M2902">
            <v>271818442</v>
          </cell>
          <cell r="R2902" t="str">
            <v/>
          </cell>
        </row>
        <row r="2903">
          <cell r="M2903">
            <v>541818142</v>
          </cell>
          <cell r="R2903" t="str">
            <v/>
          </cell>
        </row>
        <row r="2904">
          <cell r="M2904">
            <v>671842842</v>
          </cell>
          <cell r="R2904" t="str">
            <v/>
          </cell>
        </row>
        <row r="2905">
          <cell r="M2905">
            <v>801820442</v>
          </cell>
          <cell r="R2905" t="str">
            <v/>
          </cell>
        </row>
        <row r="2906">
          <cell r="M2906">
            <v>51821842</v>
          </cell>
          <cell r="R2906" t="str">
            <v/>
          </cell>
        </row>
        <row r="2907">
          <cell r="M2907">
            <v>611871142</v>
          </cell>
          <cell r="R2907" t="str">
            <v/>
          </cell>
        </row>
        <row r="2908">
          <cell r="M2908">
            <v>721876242</v>
          </cell>
          <cell r="R2908" t="str">
            <v/>
          </cell>
        </row>
        <row r="2909">
          <cell r="M2909">
            <v>622013842</v>
          </cell>
          <cell r="R2909" t="str">
            <v/>
          </cell>
        </row>
        <row r="2910">
          <cell r="M2910">
            <v>622057442</v>
          </cell>
          <cell r="R2910" t="str">
            <v/>
          </cell>
        </row>
        <row r="2911">
          <cell r="M2911">
            <v>572020042</v>
          </cell>
          <cell r="R2911" t="str">
            <v/>
          </cell>
        </row>
        <row r="2912">
          <cell r="M2912">
            <v>911764142</v>
          </cell>
          <cell r="R2912" t="str">
            <v/>
          </cell>
        </row>
        <row r="2913">
          <cell r="M2913">
            <v>104651852</v>
          </cell>
          <cell r="R2913" t="str">
            <v/>
          </cell>
        </row>
        <row r="2914">
          <cell r="M2914">
            <v>174653752</v>
          </cell>
          <cell r="R2914" t="str">
            <v/>
          </cell>
        </row>
        <row r="2915">
          <cell r="M2915">
            <v>999864638</v>
          </cell>
          <cell r="R2915" t="str">
            <v/>
          </cell>
        </row>
        <row r="2916">
          <cell r="M2916">
            <v>999874564</v>
          </cell>
          <cell r="R2916" t="str">
            <v/>
          </cell>
        </row>
        <row r="2917">
          <cell r="M2917">
            <v>999883967</v>
          </cell>
          <cell r="R2917" t="str">
            <v/>
          </cell>
        </row>
        <row r="2918">
          <cell r="M2918">
            <v>999873882</v>
          </cell>
          <cell r="R2918" t="str">
            <v/>
          </cell>
        </row>
        <row r="2919">
          <cell r="M2919">
            <v>999885258</v>
          </cell>
          <cell r="R2919" t="str">
            <v/>
          </cell>
        </row>
        <row r="2920">
          <cell r="M2920">
            <v>999896586</v>
          </cell>
          <cell r="R2920" t="str">
            <v/>
          </cell>
        </row>
        <row r="2921">
          <cell r="M2921">
            <v>999894530</v>
          </cell>
          <cell r="R2921" t="str">
            <v/>
          </cell>
        </row>
        <row r="2922">
          <cell r="M2922">
            <v>999891159</v>
          </cell>
          <cell r="R2922" t="str">
            <v/>
          </cell>
        </row>
        <row r="2923">
          <cell r="M2923">
            <v>999896590</v>
          </cell>
          <cell r="R2923" t="str">
            <v/>
          </cell>
        </row>
        <row r="2924">
          <cell r="M2924">
            <v>999895257</v>
          </cell>
          <cell r="R2924" t="str">
            <v/>
          </cell>
        </row>
        <row r="2925">
          <cell r="M2925">
            <v>999895195</v>
          </cell>
          <cell r="R2925" t="str">
            <v/>
          </cell>
        </row>
        <row r="2926">
          <cell r="M2926">
            <v>999901402</v>
          </cell>
          <cell r="R2926" t="str">
            <v/>
          </cell>
        </row>
        <row r="2927">
          <cell r="M2927">
            <v>999906585</v>
          </cell>
          <cell r="R2927" t="str">
            <v/>
          </cell>
        </row>
        <row r="2928">
          <cell r="M2928">
            <v>999908195</v>
          </cell>
          <cell r="R2928" t="str">
            <v/>
          </cell>
        </row>
        <row r="2929">
          <cell r="M2929">
            <v>999925156</v>
          </cell>
          <cell r="R2929" t="str">
            <v/>
          </cell>
        </row>
        <row r="2930">
          <cell r="M2930">
            <v>999935732</v>
          </cell>
          <cell r="R2930" t="str">
            <v/>
          </cell>
        </row>
        <row r="2931">
          <cell r="M2931">
            <v>999939955</v>
          </cell>
          <cell r="R2931" t="str">
            <v/>
          </cell>
        </row>
        <row r="2932">
          <cell r="M2932">
            <v>999945648</v>
          </cell>
          <cell r="R2932" t="str">
            <v/>
          </cell>
        </row>
        <row r="2933">
          <cell r="M2933">
            <v>999944550</v>
          </cell>
          <cell r="R2933" t="str">
            <v/>
          </cell>
        </row>
        <row r="2934">
          <cell r="M2934">
            <v>999956111</v>
          </cell>
          <cell r="R2934" t="str">
            <v/>
          </cell>
        </row>
        <row r="2935">
          <cell r="M2935">
            <v>999966031</v>
          </cell>
          <cell r="R2935" t="str">
            <v/>
          </cell>
        </row>
        <row r="2936">
          <cell r="M2936">
            <v>999963044</v>
          </cell>
          <cell r="R2936" t="str">
            <v/>
          </cell>
        </row>
        <row r="2937">
          <cell r="M2937">
            <v>999977290</v>
          </cell>
          <cell r="R2937" t="str">
            <v/>
          </cell>
        </row>
        <row r="2938">
          <cell r="M2938">
            <v>999960974</v>
          </cell>
          <cell r="R2938" t="str">
            <v/>
          </cell>
        </row>
        <row r="2939">
          <cell r="M2939">
            <v>999985442</v>
          </cell>
          <cell r="R2939" t="str">
            <v/>
          </cell>
        </row>
        <row r="2940">
          <cell r="M2940">
            <v>999971554</v>
          </cell>
          <cell r="R2940" t="str">
            <v/>
          </cell>
        </row>
        <row r="2941">
          <cell r="M2941">
            <v>999982910</v>
          </cell>
          <cell r="R2941" t="str">
            <v/>
          </cell>
        </row>
        <row r="2942">
          <cell r="M2942">
            <v>999986007</v>
          </cell>
          <cell r="R2942" t="str">
            <v/>
          </cell>
        </row>
        <row r="2943">
          <cell r="M2943">
            <v>1000013264</v>
          </cell>
          <cell r="R2943" t="str">
            <v/>
          </cell>
        </row>
        <row r="2944">
          <cell r="M2944">
            <v>999997472</v>
          </cell>
          <cell r="R2944" t="str">
            <v/>
          </cell>
        </row>
        <row r="2945">
          <cell r="M2945">
            <v>1000002918</v>
          </cell>
          <cell r="R2945" t="str">
            <v/>
          </cell>
        </row>
        <row r="2946">
          <cell r="M2946">
            <v>1000004413</v>
          </cell>
          <cell r="R2946" t="str">
            <v/>
          </cell>
        </row>
        <row r="2947">
          <cell r="M2947">
            <v>1716942</v>
          </cell>
          <cell r="R2947" t="str">
            <v>Do Not Score - Max Statement Year Too Old</v>
          </cell>
        </row>
        <row r="2948">
          <cell r="M2948">
            <v>401760242</v>
          </cell>
          <cell r="R2948" t="str">
            <v>Do Not Score - Max Statement Year Too Old</v>
          </cell>
        </row>
        <row r="2949">
          <cell r="M2949">
            <v>999868243</v>
          </cell>
          <cell r="R2949" t="str">
            <v/>
          </cell>
        </row>
        <row r="2950">
          <cell r="M2950">
            <v>956425812</v>
          </cell>
          <cell r="R2950" t="str">
            <v/>
          </cell>
        </row>
        <row r="2951">
          <cell r="M2951">
            <v>209258532</v>
          </cell>
          <cell r="R2951" t="str">
            <v/>
          </cell>
        </row>
        <row r="2952">
          <cell r="M2952">
            <v>999868378</v>
          </cell>
          <cell r="R2952" t="str">
            <v/>
          </cell>
        </row>
        <row r="2953">
          <cell r="M2953">
            <v>999903981</v>
          </cell>
          <cell r="R2953" t="str">
            <v/>
          </cell>
        </row>
        <row r="2954">
          <cell r="M2954">
            <v>999903044</v>
          </cell>
          <cell r="R2954" t="str">
            <v/>
          </cell>
        </row>
        <row r="2955">
          <cell r="M2955">
            <v>999903040</v>
          </cell>
          <cell r="R2955" t="str">
            <v/>
          </cell>
        </row>
        <row r="2956">
          <cell r="M2956">
            <v>1000012977</v>
          </cell>
          <cell r="R2956" t="str">
            <v/>
          </cell>
        </row>
        <row r="2957">
          <cell r="M2957">
            <v>115057921</v>
          </cell>
          <cell r="R2957" t="str">
            <v/>
          </cell>
        </row>
        <row r="2958">
          <cell r="M2958">
            <v>325061721</v>
          </cell>
          <cell r="R2958" t="str">
            <v/>
          </cell>
        </row>
        <row r="2959">
          <cell r="M2959">
            <v>665055621</v>
          </cell>
          <cell r="R2959" t="str">
            <v/>
          </cell>
        </row>
        <row r="2960">
          <cell r="M2960">
            <v>655076321</v>
          </cell>
          <cell r="R2960" t="str">
            <v>Do Not Score - Max Statement Year Too Old</v>
          </cell>
        </row>
        <row r="2961">
          <cell r="M2961">
            <v>455023621</v>
          </cell>
          <cell r="R2961" t="str">
            <v/>
          </cell>
        </row>
        <row r="2962">
          <cell r="M2962">
            <v>885063021</v>
          </cell>
          <cell r="R2962" t="str">
            <v/>
          </cell>
        </row>
        <row r="2963">
          <cell r="M2963">
            <v>975061121</v>
          </cell>
          <cell r="R2963" t="str">
            <v/>
          </cell>
        </row>
        <row r="2964">
          <cell r="M2964">
            <v>165019121</v>
          </cell>
          <cell r="R2964" t="str">
            <v/>
          </cell>
        </row>
        <row r="2965">
          <cell r="M2965">
            <v>272059142</v>
          </cell>
          <cell r="R2965" t="str">
            <v/>
          </cell>
        </row>
        <row r="2966">
          <cell r="M2966">
            <v>165058821</v>
          </cell>
          <cell r="R2966" t="str">
            <v>Do Not Score - Max Statement Year Too Old</v>
          </cell>
        </row>
        <row r="2967">
          <cell r="M2967">
            <v>325059421</v>
          </cell>
          <cell r="R2967" t="str">
            <v>Do Not Score - Max Statement Year Too Old</v>
          </cell>
        </row>
        <row r="2968">
          <cell r="M2968">
            <v>639193132</v>
          </cell>
          <cell r="R2968" t="str">
            <v>Do Not Score - Max Statement Year Too Old</v>
          </cell>
        </row>
        <row r="2969">
          <cell r="M2969">
            <v>165064521</v>
          </cell>
          <cell r="R2969" t="str">
            <v>Do Not Score - Max Statement Year Too Old</v>
          </cell>
        </row>
        <row r="2970">
          <cell r="M2970">
            <v>175057821</v>
          </cell>
          <cell r="R2970" t="str">
            <v/>
          </cell>
        </row>
        <row r="2971">
          <cell r="M2971">
            <v>545062521</v>
          </cell>
          <cell r="R2971" t="str">
            <v/>
          </cell>
        </row>
        <row r="2972">
          <cell r="M2972">
            <v>115055621</v>
          </cell>
          <cell r="R2972" t="str">
            <v/>
          </cell>
        </row>
        <row r="2973">
          <cell r="M2973">
            <v>966416512</v>
          </cell>
          <cell r="R2973" t="str">
            <v/>
          </cell>
        </row>
        <row r="2974">
          <cell r="M2974">
            <v>966416612</v>
          </cell>
          <cell r="R2974" t="str">
            <v/>
          </cell>
        </row>
        <row r="2975">
          <cell r="M2975">
            <v>966417012</v>
          </cell>
          <cell r="R2975" t="str">
            <v/>
          </cell>
        </row>
        <row r="2976">
          <cell r="M2976">
            <v>255287021</v>
          </cell>
          <cell r="R2976" t="str">
            <v/>
          </cell>
        </row>
        <row r="2977">
          <cell r="M2977">
            <v>966422412</v>
          </cell>
          <cell r="R2977" t="str">
            <v/>
          </cell>
        </row>
        <row r="2978">
          <cell r="M2978">
            <v>115319821</v>
          </cell>
          <cell r="R2978" t="str">
            <v/>
          </cell>
        </row>
        <row r="2979">
          <cell r="M2979">
            <v>645200921</v>
          </cell>
          <cell r="R2979" t="str">
            <v>Do Not Score - Max Statement Year Too Old</v>
          </cell>
        </row>
        <row r="2980">
          <cell r="M2980">
            <v>966420412</v>
          </cell>
          <cell r="R2980" t="str">
            <v/>
          </cell>
        </row>
        <row r="2981">
          <cell r="M2981">
            <v>966426312</v>
          </cell>
          <cell r="R2981" t="str">
            <v/>
          </cell>
        </row>
        <row r="2982">
          <cell r="M2982">
            <v>966424912</v>
          </cell>
          <cell r="R2982" t="str">
            <v>Do Not Score - Max Statement Year Too Old</v>
          </cell>
        </row>
        <row r="2983">
          <cell r="M2983">
            <v>91818642</v>
          </cell>
          <cell r="R2983" t="str">
            <v/>
          </cell>
        </row>
        <row r="2984">
          <cell r="M2984">
            <v>966428312</v>
          </cell>
          <cell r="R2984" t="str">
            <v/>
          </cell>
        </row>
        <row r="2985">
          <cell r="M2985">
            <v>389159132</v>
          </cell>
          <cell r="R2985" t="str">
            <v>Do Not Score - Max Statement Year Too Old</v>
          </cell>
        </row>
        <row r="2986">
          <cell r="M2986">
            <v>656466712</v>
          </cell>
          <cell r="R2986" t="str">
            <v>Do Not Score - Max Statement Year Too Old</v>
          </cell>
        </row>
        <row r="2987">
          <cell r="M2987">
            <v>966428712</v>
          </cell>
          <cell r="R2987" t="str">
            <v/>
          </cell>
        </row>
        <row r="2988">
          <cell r="M2988">
            <v>109272032</v>
          </cell>
          <cell r="R2988" t="str">
            <v>Do Not Score - Max Statement Year Too Old</v>
          </cell>
        </row>
        <row r="2989">
          <cell r="M2989">
            <v>1764642</v>
          </cell>
          <cell r="R2989" t="str">
            <v/>
          </cell>
        </row>
        <row r="2990">
          <cell r="M2990">
            <v>1764742</v>
          </cell>
          <cell r="R2990" t="str">
            <v/>
          </cell>
        </row>
        <row r="2991">
          <cell r="M2991">
            <v>411869942</v>
          </cell>
          <cell r="R2991" t="str">
            <v/>
          </cell>
        </row>
        <row r="2992">
          <cell r="M2992">
            <v>545271021</v>
          </cell>
          <cell r="R2992" t="str">
            <v/>
          </cell>
        </row>
        <row r="2993">
          <cell r="M2993">
            <v>335281921</v>
          </cell>
          <cell r="R2993" t="str">
            <v/>
          </cell>
        </row>
        <row r="2994">
          <cell r="M2994">
            <v>685289921</v>
          </cell>
          <cell r="R2994" t="str">
            <v/>
          </cell>
        </row>
        <row r="2995">
          <cell r="M2995">
            <v>35320621</v>
          </cell>
          <cell r="R2995" t="str">
            <v/>
          </cell>
        </row>
        <row r="2996">
          <cell r="M2996">
            <v>239262132</v>
          </cell>
          <cell r="R2996" t="str">
            <v>Do Not Score - Max Statement Year Too Old</v>
          </cell>
        </row>
        <row r="2997">
          <cell r="M2997">
            <v>976409512</v>
          </cell>
          <cell r="R2997" t="str">
            <v/>
          </cell>
        </row>
        <row r="2998">
          <cell r="M2998">
            <v>705303021</v>
          </cell>
          <cell r="R2998" t="str">
            <v/>
          </cell>
        </row>
        <row r="2999">
          <cell r="M2999">
            <v>175313721</v>
          </cell>
          <cell r="R2999" t="str">
            <v/>
          </cell>
        </row>
        <row r="3000">
          <cell r="M3000">
            <v>41067691</v>
          </cell>
          <cell r="R3000" t="str">
            <v/>
          </cell>
        </row>
        <row r="3001">
          <cell r="M3001">
            <v>965262451</v>
          </cell>
          <cell r="R3001" t="str">
            <v>Do Not Score - Max Statement Year Too Old</v>
          </cell>
        </row>
        <row r="3002">
          <cell r="M3002">
            <v>7827522</v>
          </cell>
          <cell r="R3002" t="str">
            <v/>
          </cell>
        </row>
        <row r="3003">
          <cell r="M3003">
            <v>25362021</v>
          </cell>
          <cell r="R3003" t="str">
            <v>Do Not Score - Max Statement Year Too Old</v>
          </cell>
        </row>
        <row r="3004">
          <cell r="M3004">
            <v>165341321</v>
          </cell>
          <cell r="R3004" t="str">
            <v>Do Not Score - Max Statement Year Too Old</v>
          </cell>
        </row>
        <row r="3005">
          <cell r="M3005">
            <v>45061421</v>
          </cell>
          <cell r="R3005" t="str">
            <v/>
          </cell>
        </row>
        <row r="3006">
          <cell r="M3006">
            <v>976426312</v>
          </cell>
          <cell r="R3006" t="str">
            <v/>
          </cell>
        </row>
        <row r="3007">
          <cell r="M3007">
            <v>595345521</v>
          </cell>
          <cell r="R3007" t="str">
            <v/>
          </cell>
        </row>
        <row r="3008">
          <cell r="M3008">
            <v>295340721</v>
          </cell>
          <cell r="R3008" t="str">
            <v/>
          </cell>
        </row>
        <row r="3009">
          <cell r="M3009">
            <v>61066491</v>
          </cell>
          <cell r="R3009" t="str">
            <v/>
          </cell>
        </row>
        <row r="3010">
          <cell r="M3010">
            <v>125380712</v>
          </cell>
          <cell r="R3010" t="str">
            <v>Do Not Score - Max Statement Year Too Old</v>
          </cell>
        </row>
        <row r="3011">
          <cell r="M3011">
            <v>861905342</v>
          </cell>
          <cell r="R3011" t="str">
            <v/>
          </cell>
        </row>
        <row r="3012">
          <cell r="M3012">
            <v>661066991</v>
          </cell>
          <cell r="R3012" t="str">
            <v>Do Not Score - Max Statement Year Too Old</v>
          </cell>
        </row>
        <row r="3013">
          <cell r="M3013">
            <v>35343921</v>
          </cell>
          <cell r="R3013" t="str">
            <v/>
          </cell>
        </row>
        <row r="3014">
          <cell r="M3014">
            <v>295360621</v>
          </cell>
          <cell r="R3014" t="str">
            <v/>
          </cell>
        </row>
        <row r="3015">
          <cell r="M3015">
            <v>445366421</v>
          </cell>
          <cell r="R3015" t="str">
            <v/>
          </cell>
        </row>
        <row r="3016">
          <cell r="M3016">
            <v>105369821</v>
          </cell>
          <cell r="R3016" t="str">
            <v/>
          </cell>
        </row>
        <row r="3017">
          <cell r="M3017">
            <v>195375921</v>
          </cell>
          <cell r="R3017" t="str">
            <v/>
          </cell>
        </row>
        <row r="3018">
          <cell r="M3018">
            <v>999876963</v>
          </cell>
          <cell r="R3018" t="str">
            <v/>
          </cell>
        </row>
        <row r="3019">
          <cell r="M3019">
            <v>986386212</v>
          </cell>
          <cell r="R3019" t="str">
            <v/>
          </cell>
        </row>
        <row r="3020">
          <cell r="M3020">
            <v>36510312</v>
          </cell>
          <cell r="R3020" t="str">
            <v/>
          </cell>
        </row>
        <row r="3021">
          <cell r="M3021">
            <v>689288132</v>
          </cell>
          <cell r="R3021" t="str">
            <v>Do Not Score - Max Statement Year Too Old</v>
          </cell>
        </row>
        <row r="3022">
          <cell r="M3022">
            <v>925324821</v>
          </cell>
          <cell r="R3022" t="str">
            <v/>
          </cell>
        </row>
        <row r="3023">
          <cell r="M3023">
            <v>986387112</v>
          </cell>
          <cell r="R3023" t="str">
            <v/>
          </cell>
        </row>
        <row r="3024">
          <cell r="M3024">
            <v>986390312</v>
          </cell>
          <cell r="R3024" t="str">
            <v/>
          </cell>
        </row>
        <row r="3025">
          <cell r="M3025">
            <v>986396912</v>
          </cell>
          <cell r="R3025" t="str">
            <v/>
          </cell>
        </row>
        <row r="3026">
          <cell r="M3026">
            <v>136390112</v>
          </cell>
          <cell r="R3026" t="str">
            <v/>
          </cell>
        </row>
        <row r="3027">
          <cell r="M3027">
            <v>5681821</v>
          </cell>
          <cell r="R3027" t="str">
            <v/>
          </cell>
        </row>
        <row r="3028">
          <cell r="M3028">
            <v>155648521</v>
          </cell>
          <cell r="R3028" t="str">
            <v/>
          </cell>
        </row>
        <row r="3029">
          <cell r="M3029">
            <v>205660021</v>
          </cell>
          <cell r="R3029" t="str">
            <v/>
          </cell>
        </row>
        <row r="3030">
          <cell r="M3030">
            <v>116381312</v>
          </cell>
          <cell r="R3030" t="str">
            <v/>
          </cell>
        </row>
        <row r="3031">
          <cell r="M3031">
            <v>999876962</v>
          </cell>
          <cell r="R3031" t="str">
            <v/>
          </cell>
        </row>
        <row r="3032">
          <cell r="M3032">
            <v>806336812</v>
          </cell>
          <cell r="R3032" t="str">
            <v>Do Not Score - Max Statement Year Too Old</v>
          </cell>
        </row>
        <row r="3033">
          <cell r="M3033">
            <v>899857732</v>
          </cell>
          <cell r="R3033" t="str">
            <v/>
          </cell>
        </row>
        <row r="3034">
          <cell r="M3034">
            <v>259263932</v>
          </cell>
          <cell r="R3034" t="str">
            <v>Do Not Score - Max Statement Year Too Old</v>
          </cell>
        </row>
        <row r="3035">
          <cell r="M3035">
            <v>316407212</v>
          </cell>
          <cell r="R3035" t="str">
            <v/>
          </cell>
        </row>
        <row r="3036">
          <cell r="M3036">
            <v>16411812</v>
          </cell>
          <cell r="R3036" t="str">
            <v>Do Not Score - Max Statement Year Too Old</v>
          </cell>
        </row>
        <row r="3037">
          <cell r="M3037">
            <v>576417512</v>
          </cell>
          <cell r="R3037" t="str">
            <v>Do Not Score - Max Statement Year Too Old</v>
          </cell>
        </row>
        <row r="3038">
          <cell r="M3038">
            <v>646405112</v>
          </cell>
          <cell r="R3038" t="str">
            <v>Do Not Score - Max Statement Year Too Old</v>
          </cell>
        </row>
        <row r="3039">
          <cell r="M3039">
            <v>669193432</v>
          </cell>
          <cell r="R3039" t="str">
            <v>Do Not Score - Max Statement Year Too Old</v>
          </cell>
        </row>
        <row r="3040">
          <cell r="M3040">
            <v>406440812</v>
          </cell>
          <cell r="R3040" t="str">
            <v>Do Not Score - Max Statement Year Too Old</v>
          </cell>
        </row>
        <row r="3041">
          <cell r="M3041">
            <v>116359912</v>
          </cell>
          <cell r="R3041" t="str">
            <v/>
          </cell>
        </row>
        <row r="3042">
          <cell r="M3042">
            <v>156417112</v>
          </cell>
          <cell r="R3042" t="str">
            <v/>
          </cell>
        </row>
        <row r="3043">
          <cell r="M3043">
            <v>956435112</v>
          </cell>
          <cell r="R3043" t="str">
            <v/>
          </cell>
        </row>
        <row r="3044">
          <cell r="M3044">
            <v>999928496</v>
          </cell>
          <cell r="R3044" t="str">
            <v/>
          </cell>
        </row>
        <row r="3045">
          <cell r="M3045">
            <v>956435312</v>
          </cell>
          <cell r="R3045" t="str">
            <v/>
          </cell>
        </row>
        <row r="3046">
          <cell r="M3046">
            <v>956435612</v>
          </cell>
          <cell r="R3046" t="str">
            <v/>
          </cell>
        </row>
        <row r="3047">
          <cell r="M3047">
            <v>956435712</v>
          </cell>
          <cell r="R3047" t="str">
            <v>Do Not Score - Max Statement Year Too Old</v>
          </cell>
        </row>
        <row r="3048">
          <cell r="M3048">
            <v>531667142</v>
          </cell>
          <cell r="R3048" t="str">
            <v>Do Not Score - Max Statement Year Too Old</v>
          </cell>
        </row>
        <row r="3049">
          <cell r="M3049">
            <v>56431412</v>
          </cell>
          <cell r="R3049" t="str">
            <v/>
          </cell>
        </row>
        <row r="3050">
          <cell r="M3050">
            <v>526513512</v>
          </cell>
          <cell r="R3050" t="str">
            <v/>
          </cell>
        </row>
        <row r="3051">
          <cell r="M3051">
            <v>966396412</v>
          </cell>
          <cell r="R3051" t="str">
            <v/>
          </cell>
        </row>
        <row r="3052">
          <cell r="M3052">
            <v>966397012</v>
          </cell>
          <cell r="R3052" t="str">
            <v/>
          </cell>
        </row>
        <row r="3053">
          <cell r="M3053">
            <v>966397112</v>
          </cell>
          <cell r="R3053" t="str">
            <v>Do Not Score - Max Statement Year Too Old</v>
          </cell>
        </row>
        <row r="3054">
          <cell r="M3054">
            <v>272160442</v>
          </cell>
          <cell r="R3054" t="str">
            <v/>
          </cell>
        </row>
        <row r="3055">
          <cell r="M3055">
            <v>171876342</v>
          </cell>
          <cell r="R3055" t="str">
            <v/>
          </cell>
        </row>
        <row r="3056">
          <cell r="M3056">
            <v>179176832</v>
          </cell>
          <cell r="R3056" t="str">
            <v>Do Not Score - Max Statement Year Too Old</v>
          </cell>
        </row>
        <row r="3057">
          <cell r="M3057">
            <v>316522212</v>
          </cell>
          <cell r="R3057" t="str">
            <v/>
          </cell>
        </row>
        <row r="3058">
          <cell r="M3058">
            <v>171877442</v>
          </cell>
          <cell r="R3058" t="str">
            <v/>
          </cell>
        </row>
        <row r="3059">
          <cell r="M3059">
            <v>829156732</v>
          </cell>
          <cell r="R3059" t="str">
            <v/>
          </cell>
        </row>
        <row r="3060">
          <cell r="M3060">
            <v>966398412</v>
          </cell>
          <cell r="R3060" t="str">
            <v/>
          </cell>
        </row>
        <row r="3061">
          <cell r="M3061">
            <v>196448512</v>
          </cell>
          <cell r="R3061" t="str">
            <v/>
          </cell>
        </row>
        <row r="3062">
          <cell r="M3062">
            <v>6446212</v>
          </cell>
          <cell r="R3062" t="str">
            <v>Do Not Score - Max Statement Year Too Old</v>
          </cell>
        </row>
        <row r="3063">
          <cell r="M3063">
            <v>966398712</v>
          </cell>
          <cell r="R3063" t="str">
            <v>Do Not Score - Max Statement Year Too Old</v>
          </cell>
        </row>
        <row r="3064">
          <cell r="M3064">
            <v>999884265</v>
          </cell>
          <cell r="R3064" t="str">
            <v/>
          </cell>
        </row>
        <row r="3065">
          <cell r="M3065">
            <v>596459012</v>
          </cell>
          <cell r="R3065" t="str">
            <v>Do Not Score - Max Statement Year Too Old</v>
          </cell>
        </row>
        <row r="3066">
          <cell r="M3066">
            <v>596459112</v>
          </cell>
          <cell r="R3066" t="str">
            <v>Do Not Score - Max Statement Year Too Old</v>
          </cell>
        </row>
        <row r="3067">
          <cell r="M3067">
            <v>206523412</v>
          </cell>
          <cell r="R3067" t="str">
            <v>Do Not Score - Max Statement Year Too Old</v>
          </cell>
        </row>
        <row r="3068">
          <cell r="M3068">
            <v>681714642</v>
          </cell>
          <cell r="R3068" t="str">
            <v>Do Not Score - Max Statement Year Too Old</v>
          </cell>
        </row>
        <row r="3069">
          <cell r="M3069">
            <v>681711142</v>
          </cell>
          <cell r="R3069" t="str">
            <v>Do Not Score - Max Statement Year Too Old</v>
          </cell>
        </row>
        <row r="3070">
          <cell r="M3070">
            <v>681716742</v>
          </cell>
          <cell r="R3070" t="str">
            <v>Do Not Score - Max Statement Year Too Old</v>
          </cell>
        </row>
        <row r="3071">
          <cell r="M3071">
            <v>699284332</v>
          </cell>
          <cell r="R3071" t="str">
            <v/>
          </cell>
        </row>
        <row r="3072">
          <cell r="M3072">
            <v>751874442</v>
          </cell>
          <cell r="R3072" t="str">
            <v/>
          </cell>
        </row>
        <row r="3073">
          <cell r="M3073">
            <v>791821042</v>
          </cell>
          <cell r="R3073" t="str">
            <v/>
          </cell>
        </row>
        <row r="3074">
          <cell r="M3074">
            <v>576503212</v>
          </cell>
          <cell r="R3074" t="str">
            <v/>
          </cell>
        </row>
        <row r="3075">
          <cell r="M3075">
            <v>536523512</v>
          </cell>
          <cell r="R3075" t="str">
            <v/>
          </cell>
        </row>
        <row r="3076">
          <cell r="M3076">
            <v>716517312</v>
          </cell>
          <cell r="R3076" t="str">
            <v/>
          </cell>
        </row>
        <row r="3077">
          <cell r="M3077">
            <v>609137332</v>
          </cell>
          <cell r="R3077" t="str">
            <v/>
          </cell>
        </row>
        <row r="3078">
          <cell r="M3078">
            <v>114572952</v>
          </cell>
          <cell r="R3078" t="str">
            <v/>
          </cell>
        </row>
        <row r="3079">
          <cell r="M3079">
            <v>119184332</v>
          </cell>
          <cell r="R3079" t="str">
            <v/>
          </cell>
        </row>
        <row r="3080">
          <cell r="M3080">
            <v>469178432</v>
          </cell>
          <cell r="R3080" t="str">
            <v/>
          </cell>
        </row>
        <row r="3081">
          <cell r="M3081">
            <v>669157732</v>
          </cell>
          <cell r="R3081" t="str">
            <v/>
          </cell>
        </row>
        <row r="3082">
          <cell r="M3082">
            <v>469178532</v>
          </cell>
          <cell r="R3082" t="str">
            <v/>
          </cell>
        </row>
        <row r="3083">
          <cell r="M3083">
            <v>199141732</v>
          </cell>
          <cell r="R3083" t="str">
            <v/>
          </cell>
        </row>
        <row r="3084">
          <cell r="M3084">
            <v>189167932</v>
          </cell>
          <cell r="R3084" t="str">
            <v/>
          </cell>
        </row>
        <row r="3085">
          <cell r="M3085">
            <v>189168032</v>
          </cell>
          <cell r="R3085" t="str">
            <v/>
          </cell>
        </row>
        <row r="3086">
          <cell r="M3086">
            <v>189168132</v>
          </cell>
          <cell r="R3086" t="str">
            <v/>
          </cell>
        </row>
        <row r="3087">
          <cell r="M3087">
            <v>199257832</v>
          </cell>
          <cell r="R3087" t="str">
            <v>Do Not Score - Max Statement Year Too Old</v>
          </cell>
        </row>
        <row r="3088">
          <cell r="M3088">
            <v>459166432</v>
          </cell>
          <cell r="R3088" t="str">
            <v>Do Not Score - Max Statement Year Too Old</v>
          </cell>
        </row>
        <row r="3089">
          <cell r="M3089">
            <v>329169632</v>
          </cell>
          <cell r="R3089" t="str">
            <v/>
          </cell>
        </row>
        <row r="3090">
          <cell r="M3090">
            <v>29207732</v>
          </cell>
          <cell r="R3090" t="str">
            <v/>
          </cell>
        </row>
        <row r="3091">
          <cell r="M3091">
            <v>109178232</v>
          </cell>
          <cell r="R3091" t="str">
            <v>Do Not Score - Max Statement Year Too Old</v>
          </cell>
        </row>
        <row r="3092">
          <cell r="M3092">
            <v>169192732</v>
          </cell>
          <cell r="R3092" t="str">
            <v>Do Not Score - Max Statement Year Too Old</v>
          </cell>
        </row>
        <row r="3093">
          <cell r="M3093">
            <v>499229632</v>
          </cell>
          <cell r="R3093" t="str">
            <v/>
          </cell>
        </row>
        <row r="3094">
          <cell r="M3094">
            <v>909218132</v>
          </cell>
          <cell r="R3094" t="str">
            <v/>
          </cell>
        </row>
        <row r="3095">
          <cell r="M3095">
            <v>99204032</v>
          </cell>
          <cell r="R3095" t="str">
            <v/>
          </cell>
        </row>
        <row r="3096">
          <cell r="M3096">
            <v>331666642</v>
          </cell>
          <cell r="R3096" t="str">
            <v/>
          </cell>
        </row>
        <row r="3097">
          <cell r="M3097">
            <v>249249032</v>
          </cell>
          <cell r="R3097" t="str">
            <v/>
          </cell>
        </row>
        <row r="3098">
          <cell r="M3098">
            <v>709223932</v>
          </cell>
          <cell r="R3098" t="str">
            <v/>
          </cell>
        </row>
        <row r="3099">
          <cell r="M3099">
            <v>639232932</v>
          </cell>
          <cell r="R3099" t="str">
            <v/>
          </cell>
        </row>
        <row r="3100">
          <cell r="M3100">
            <v>449256032</v>
          </cell>
          <cell r="R3100" t="str">
            <v/>
          </cell>
        </row>
        <row r="3101">
          <cell r="M3101">
            <v>229273932</v>
          </cell>
          <cell r="R3101" t="str">
            <v/>
          </cell>
        </row>
        <row r="3102">
          <cell r="M3102">
            <v>229273832</v>
          </cell>
          <cell r="R3102" t="str">
            <v/>
          </cell>
        </row>
        <row r="3103">
          <cell r="M3103">
            <v>49264832</v>
          </cell>
          <cell r="R3103" t="str">
            <v/>
          </cell>
        </row>
        <row r="3104">
          <cell r="M3104">
            <v>99263632</v>
          </cell>
          <cell r="R3104" t="str">
            <v/>
          </cell>
        </row>
        <row r="3105">
          <cell r="M3105">
            <v>931683742</v>
          </cell>
          <cell r="R3105" t="str">
            <v/>
          </cell>
        </row>
        <row r="3106">
          <cell r="M3106">
            <v>199257932</v>
          </cell>
          <cell r="R3106" t="str">
            <v/>
          </cell>
        </row>
        <row r="3107">
          <cell r="M3107">
            <v>199258132</v>
          </cell>
          <cell r="R3107" t="str">
            <v>Do Not Score - Max Statement Year Too Old</v>
          </cell>
        </row>
        <row r="3108">
          <cell r="M3108">
            <v>999904585</v>
          </cell>
          <cell r="R3108" t="str">
            <v/>
          </cell>
        </row>
        <row r="3109">
          <cell r="M3109">
            <v>199258332</v>
          </cell>
          <cell r="R3109" t="str">
            <v/>
          </cell>
        </row>
        <row r="3110">
          <cell r="M3110">
            <v>889288432</v>
          </cell>
          <cell r="R3110" t="str">
            <v/>
          </cell>
        </row>
        <row r="3111">
          <cell r="M3111">
            <v>339260432</v>
          </cell>
          <cell r="R3111" t="str">
            <v/>
          </cell>
        </row>
        <row r="3112">
          <cell r="M3112">
            <v>421670742</v>
          </cell>
          <cell r="R3112" t="str">
            <v/>
          </cell>
        </row>
        <row r="3113">
          <cell r="M3113">
            <v>339262932</v>
          </cell>
          <cell r="R3113" t="str">
            <v/>
          </cell>
        </row>
        <row r="3114">
          <cell r="M3114">
            <v>101672442</v>
          </cell>
          <cell r="R3114" t="str">
            <v>Do Not Score - Max Statement Year Too Old</v>
          </cell>
        </row>
        <row r="3115">
          <cell r="M3115">
            <v>481718442</v>
          </cell>
          <cell r="R3115" t="str">
            <v/>
          </cell>
        </row>
        <row r="3116">
          <cell r="M3116">
            <v>739254032</v>
          </cell>
          <cell r="R3116" t="str">
            <v/>
          </cell>
        </row>
        <row r="3117">
          <cell r="M3117">
            <v>729249032</v>
          </cell>
          <cell r="R3117" t="str">
            <v/>
          </cell>
        </row>
        <row r="3118">
          <cell r="M3118">
            <v>749264932</v>
          </cell>
          <cell r="R3118" t="str">
            <v/>
          </cell>
        </row>
        <row r="3119">
          <cell r="M3119">
            <v>761968142</v>
          </cell>
          <cell r="R3119" t="str">
            <v/>
          </cell>
        </row>
        <row r="3120">
          <cell r="M3120">
            <v>159259032</v>
          </cell>
          <cell r="R3120" t="str">
            <v/>
          </cell>
        </row>
        <row r="3121">
          <cell r="M3121">
            <v>999927406</v>
          </cell>
          <cell r="R3121" t="str">
            <v/>
          </cell>
        </row>
        <row r="3122">
          <cell r="M3122">
            <v>119257832</v>
          </cell>
          <cell r="R3122" t="str">
            <v/>
          </cell>
        </row>
        <row r="3123">
          <cell r="M3123">
            <v>799270832</v>
          </cell>
          <cell r="R3123" t="str">
            <v/>
          </cell>
        </row>
        <row r="3124">
          <cell r="M3124">
            <v>209257432</v>
          </cell>
          <cell r="R3124" t="str">
            <v/>
          </cell>
        </row>
        <row r="3125">
          <cell r="M3125">
            <v>1000010451</v>
          </cell>
          <cell r="R3125" t="str">
            <v/>
          </cell>
        </row>
        <row r="3126">
          <cell r="M3126">
            <v>199258832</v>
          </cell>
          <cell r="R3126" t="str">
            <v/>
          </cell>
        </row>
        <row r="3127">
          <cell r="M3127">
            <v>109271632</v>
          </cell>
          <cell r="R3127" t="str">
            <v>Do Not Score - Max Statement Year Too Old</v>
          </cell>
        </row>
        <row r="3128">
          <cell r="M3128">
            <v>229279232</v>
          </cell>
          <cell r="R3128" t="str">
            <v/>
          </cell>
        </row>
        <row r="3129">
          <cell r="M3129">
            <v>279257332</v>
          </cell>
          <cell r="R3129" t="str">
            <v/>
          </cell>
        </row>
        <row r="3130">
          <cell r="M3130">
            <v>729271432</v>
          </cell>
          <cell r="R3130" t="str">
            <v>Do Not Score - Max Statement Year Too Old</v>
          </cell>
        </row>
        <row r="3131">
          <cell r="M3131">
            <v>539258132</v>
          </cell>
          <cell r="R3131" t="str">
            <v>Do Not Score - Max Statement Year Too Old</v>
          </cell>
        </row>
        <row r="3132">
          <cell r="M3132">
            <v>539258532</v>
          </cell>
          <cell r="R3132" t="str">
            <v>Do Not Score - Max Statement Year Too Old</v>
          </cell>
        </row>
        <row r="3133">
          <cell r="M3133">
            <v>179265632</v>
          </cell>
          <cell r="R3133" t="str">
            <v>Do Not Score - Max Statement Year Too Old</v>
          </cell>
        </row>
        <row r="3134">
          <cell r="M3134">
            <v>249274132</v>
          </cell>
          <cell r="R3134" t="str">
            <v>Do Not Score - Max Statement Year Too Old</v>
          </cell>
        </row>
        <row r="3135">
          <cell r="M3135">
            <v>379267432</v>
          </cell>
          <cell r="R3135" t="str">
            <v/>
          </cell>
        </row>
        <row r="3136">
          <cell r="M3136">
            <v>49272232</v>
          </cell>
          <cell r="R3136" t="str">
            <v/>
          </cell>
        </row>
        <row r="3137">
          <cell r="M3137">
            <v>109270832</v>
          </cell>
          <cell r="R3137" t="str">
            <v/>
          </cell>
        </row>
        <row r="3138">
          <cell r="M3138">
            <v>289286732</v>
          </cell>
          <cell r="R3138" t="str">
            <v/>
          </cell>
        </row>
        <row r="3139">
          <cell r="M3139">
            <v>999957096</v>
          </cell>
          <cell r="R3139" t="str">
            <v/>
          </cell>
        </row>
        <row r="3140">
          <cell r="M3140">
            <v>279295032</v>
          </cell>
          <cell r="R3140" t="str">
            <v/>
          </cell>
        </row>
        <row r="3141">
          <cell r="M3141">
            <v>461668942</v>
          </cell>
          <cell r="R3141" t="str">
            <v>Do Not Score - Max Statement Year Too Old</v>
          </cell>
        </row>
        <row r="3142">
          <cell r="M3142">
            <v>761663142</v>
          </cell>
          <cell r="R3142" t="str">
            <v>Do Not Score - Max Statement Year Too Old</v>
          </cell>
        </row>
        <row r="3143">
          <cell r="M3143">
            <v>14650452</v>
          </cell>
          <cell r="R3143" t="str">
            <v/>
          </cell>
        </row>
        <row r="3144">
          <cell r="M3144">
            <v>999900720</v>
          </cell>
          <cell r="R3144" t="str">
            <v/>
          </cell>
        </row>
        <row r="3145">
          <cell r="M3145">
            <v>339262132</v>
          </cell>
          <cell r="R3145" t="str">
            <v>Do Not Score - Max Statement Year Too Old</v>
          </cell>
        </row>
        <row r="3146">
          <cell r="M3146">
            <v>631904942</v>
          </cell>
          <cell r="R3146" t="str">
            <v/>
          </cell>
        </row>
        <row r="3147">
          <cell r="M3147">
            <v>999992676</v>
          </cell>
          <cell r="R3147" t="str">
            <v/>
          </cell>
        </row>
        <row r="3148">
          <cell r="M3148">
            <v>179266532</v>
          </cell>
          <cell r="R3148" t="str">
            <v>Do Not Score - Max Statement Year Too Old</v>
          </cell>
        </row>
        <row r="3149">
          <cell r="M3149">
            <v>631741242</v>
          </cell>
          <cell r="R3149" t="str">
            <v/>
          </cell>
        </row>
        <row r="3150">
          <cell r="M3150">
            <v>201818142</v>
          </cell>
          <cell r="R3150" t="str">
            <v>Do Not Score - Max Statement Year Too Old</v>
          </cell>
        </row>
        <row r="3151">
          <cell r="M3151">
            <v>301822242</v>
          </cell>
          <cell r="R3151" t="str">
            <v/>
          </cell>
        </row>
        <row r="3152">
          <cell r="M3152">
            <v>291822642</v>
          </cell>
          <cell r="R3152" t="str">
            <v/>
          </cell>
        </row>
        <row r="3153">
          <cell r="M3153">
            <v>221843142</v>
          </cell>
          <cell r="R3153" t="str">
            <v/>
          </cell>
        </row>
        <row r="3154">
          <cell r="M3154">
            <v>371873442</v>
          </cell>
          <cell r="R3154" t="str">
            <v/>
          </cell>
        </row>
        <row r="3155">
          <cell r="M3155">
            <v>831779142</v>
          </cell>
          <cell r="R3155" t="str">
            <v/>
          </cell>
        </row>
        <row r="3156">
          <cell r="M3156">
            <v>831779242</v>
          </cell>
          <cell r="R3156" t="str">
            <v/>
          </cell>
        </row>
        <row r="3157">
          <cell r="M3157">
            <v>301902142</v>
          </cell>
          <cell r="R3157" t="str">
            <v/>
          </cell>
        </row>
        <row r="3158">
          <cell r="M3158">
            <v>881840142</v>
          </cell>
          <cell r="R3158" t="str">
            <v/>
          </cell>
        </row>
        <row r="3159">
          <cell r="M3159">
            <v>112016542</v>
          </cell>
          <cell r="R3159" t="str">
            <v/>
          </cell>
        </row>
        <row r="3160">
          <cell r="M3160">
            <v>112016442</v>
          </cell>
          <cell r="R3160" t="str">
            <v/>
          </cell>
        </row>
        <row r="3161">
          <cell r="M3161">
            <v>999875776</v>
          </cell>
          <cell r="R3161" t="str">
            <v/>
          </cell>
        </row>
        <row r="3162">
          <cell r="M3162">
            <v>222059142</v>
          </cell>
          <cell r="R3162" t="str">
            <v/>
          </cell>
        </row>
        <row r="3163">
          <cell r="M3163">
            <v>999872332</v>
          </cell>
          <cell r="R3163" t="str">
            <v/>
          </cell>
        </row>
        <row r="3164">
          <cell r="M3164">
            <v>999872333</v>
          </cell>
          <cell r="R3164" t="str">
            <v/>
          </cell>
        </row>
        <row r="3165">
          <cell r="M3165">
            <v>999872334</v>
          </cell>
          <cell r="R3165" t="str">
            <v/>
          </cell>
        </row>
        <row r="3166">
          <cell r="M3166">
            <v>582057442</v>
          </cell>
          <cell r="R3166" t="str">
            <v/>
          </cell>
        </row>
        <row r="3167">
          <cell r="M3167">
            <v>122061742</v>
          </cell>
          <cell r="R3167" t="str">
            <v/>
          </cell>
        </row>
        <row r="3168">
          <cell r="M3168">
            <v>21905442</v>
          </cell>
          <cell r="R3168" t="str">
            <v/>
          </cell>
        </row>
        <row r="3169">
          <cell r="M3169">
            <v>81903042</v>
          </cell>
          <cell r="R3169" t="str">
            <v/>
          </cell>
        </row>
        <row r="3170">
          <cell r="M3170">
            <v>422105442</v>
          </cell>
          <cell r="R3170" t="str">
            <v/>
          </cell>
        </row>
        <row r="3171">
          <cell r="M3171">
            <v>1000013671</v>
          </cell>
          <cell r="R3171" t="str">
            <v/>
          </cell>
        </row>
        <row r="3172">
          <cell r="M3172">
            <v>622060342</v>
          </cell>
          <cell r="R3172" t="str">
            <v/>
          </cell>
        </row>
        <row r="3173">
          <cell r="M3173">
            <v>22102942</v>
          </cell>
          <cell r="R3173" t="str">
            <v/>
          </cell>
        </row>
        <row r="3174">
          <cell r="M3174">
            <v>1000022452</v>
          </cell>
          <cell r="R3174" t="str">
            <v/>
          </cell>
        </row>
        <row r="3175">
          <cell r="M3175">
            <v>999873925</v>
          </cell>
          <cell r="R3175" t="str">
            <v/>
          </cell>
        </row>
        <row r="3176">
          <cell r="M3176">
            <v>244567152</v>
          </cell>
          <cell r="R3176" t="str">
            <v/>
          </cell>
        </row>
        <row r="3177">
          <cell r="M3177">
            <v>999876644</v>
          </cell>
          <cell r="R3177" t="str">
            <v/>
          </cell>
        </row>
        <row r="3178">
          <cell r="M3178">
            <v>532104842</v>
          </cell>
          <cell r="R3178" t="str">
            <v/>
          </cell>
        </row>
        <row r="3179">
          <cell r="M3179">
            <v>999865666</v>
          </cell>
          <cell r="R3179" t="str">
            <v/>
          </cell>
        </row>
        <row r="3180">
          <cell r="M3180">
            <v>999884668</v>
          </cell>
          <cell r="R3180" t="str">
            <v/>
          </cell>
        </row>
        <row r="3181">
          <cell r="M3181">
            <v>284566652</v>
          </cell>
          <cell r="R3181" t="str">
            <v/>
          </cell>
        </row>
        <row r="3182">
          <cell r="M3182">
            <v>999866949</v>
          </cell>
          <cell r="R3182" t="str">
            <v/>
          </cell>
        </row>
        <row r="3183">
          <cell r="M3183">
            <v>999866411</v>
          </cell>
          <cell r="R3183" t="str">
            <v/>
          </cell>
        </row>
        <row r="3184">
          <cell r="M3184">
            <v>334570752</v>
          </cell>
          <cell r="R3184" t="str">
            <v/>
          </cell>
        </row>
        <row r="3185">
          <cell r="M3185">
            <v>999878261</v>
          </cell>
          <cell r="R3185" t="str">
            <v/>
          </cell>
        </row>
        <row r="3186">
          <cell r="M3186">
            <v>999874634</v>
          </cell>
          <cell r="R3186" t="str">
            <v/>
          </cell>
        </row>
        <row r="3187">
          <cell r="M3187">
            <v>999872582</v>
          </cell>
          <cell r="R3187" t="str">
            <v/>
          </cell>
        </row>
        <row r="3188">
          <cell r="M3188">
            <v>999865450</v>
          </cell>
          <cell r="R3188" t="str">
            <v/>
          </cell>
        </row>
        <row r="3189">
          <cell r="M3189">
            <v>1000020876</v>
          </cell>
          <cell r="R3189" t="str">
            <v/>
          </cell>
        </row>
        <row r="3190">
          <cell r="M3190">
            <v>999919937</v>
          </cell>
          <cell r="R3190" t="str">
            <v/>
          </cell>
        </row>
        <row r="3191">
          <cell r="M3191">
            <v>284572852</v>
          </cell>
          <cell r="R3191" t="str">
            <v/>
          </cell>
        </row>
        <row r="3192">
          <cell r="M3192">
            <v>134569752</v>
          </cell>
          <cell r="R3192" t="str">
            <v/>
          </cell>
        </row>
        <row r="3193">
          <cell r="M3193">
            <v>144569552</v>
          </cell>
          <cell r="R3193" t="str">
            <v/>
          </cell>
        </row>
        <row r="3194">
          <cell r="M3194">
            <v>999877206</v>
          </cell>
          <cell r="R3194" t="str">
            <v/>
          </cell>
        </row>
        <row r="3195">
          <cell r="M3195">
            <v>184567652</v>
          </cell>
          <cell r="R3195" t="str">
            <v/>
          </cell>
        </row>
        <row r="3196">
          <cell r="M3196">
            <v>999884904</v>
          </cell>
          <cell r="R3196" t="str">
            <v/>
          </cell>
        </row>
        <row r="3197">
          <cell r="M3197">
            <v>999867178</v>
          </cell>
          <cell r="R3197" t="str">
            <v/>
          </cell>
        </row>
        <row r="3198">
          <cell r="M3198">
            <v>154571352</v>
          </cell>
          <cell r="R3198" t="str">
            <v/>
          </cell>
        </row>
        <row r="3199">
          <cell r="M3199">
            <v>404571652</v>
          </cell>
          <cell r="R3199" t="str">
            <v/>
          </cell>
        </row>
        <row r="3200">
          <cell r="M3200">
            <v>632160942</v>
          </cell>
          <cell r="R3200" t="str">
            <v/>
          </cell>
        </row>
        <row r="3201">
          <cell r="M3201">
            <v>124570652</v>
          </cell>
          <cell r="R3201" t="str">
            <v/>
          </cell>
        </row>
        <row r="3202">
          <cell r="M3202">
            <v>999960451</v>
          </cell>
          <cell r="R3202" t="str">
            <v/>
          </cell>
        </row>
        <row r="3203">
          <cell r="M3203">
            <v>999963794</v>
          </cell>
          <cell r="R3203" t="str">
            <v/>
          </cell>
        </row>
        <row r="3204">
          <cell r="M3204">
            <v>694567252</v>
          </cell>
          <cell r="R3204" t="str">
            <v/>
          </cell>
        </row>
        <row r="3205">
          <cell r="M3205">
            <v>94632352</v>
          </cell>
          <cell r="R3205" t="str">
            <v/>
          </cell>
        </row>
        <row r="3206">
          <cell r="M3206">
            <v>154634752</v>
          </cell>
          <cell r="R3206" t="str">
            <v/>
          </cell>
        </row>
        <row r="3207">
          <cell r="M3207">
            <v>999867181</v>
          </cell>
          <cell r="R3207" t="str">
            <v/>
          </cell>
        </row>
        <row r="3208">
          <cell r="M3208">
            <v>999915215</v>
          </cell>
          <cell r="R3208" t="str">
            <v/>
          </cell>
        </row>
        <row r="3209">
          <cell r="M3209">
            <v>999873645</v>
          </cell>
          <cell r="R3209" t="str">
            <v/>
          </cell>
        </row>
        <row r="3210">
          <cell r="M3210">
            <v>999875147</v>
          </cell>
          <cell r="R3210" t="str">
            <v/>
          </cell>
        </row>
        <row r="3211">
          <cell r="M3211">
            <v>999874268</v>
          </cell>
          <cell r="R3211" t="str">
            <v/>
          </cell>
        </row>
        <row r="3212">
          <cell r="M3212">
            <v>999876964</v>
          </cell>
          <cell r="R3212" t="str">
            <v/>
          </cell>
        </row>
        <row r="3213">
          <cell r="M3213">
            <v>999876965</v>
          </cell>
          <cell r="R3213" t="str">
            <v/>
          </cell>
        </row>
        <row r="3214">
          <cell r="M3214">
            <v>999876966</v>
          </cell>
          <cell r="R3214" t="str">
            <v/>
          </cell>
        </row>
        <row r="3215">
          <cell r="M3215">
            <v>999908870</v>
          </cell>
          <cell r="R3215" t="str">
            <v/>
          </cell>
        </row>
        <row r="3216">
          <cell r="M3216">
            <v>999878258</v>
          </cell>
          <cell r="R3216" t="str">
            <v/>
          </cell>
        </row>
        <row r="3217">
          <cell r="M3217">
            <v>999879243</v>
          </cell>
          <cell r="R3217" t="str">
            <v/>
          </cell>
        </row>
        <row r="3218">
          <cell r="M3218">
            <v>999885162</v>
          </cell>
          <cell r="R3218" t="str">
            <v/>
          </cell>
        </row>
        <row r="3219">
          <cell r="M3219">
            <v>999881492</v>
          </cell>
          <cell r="R3219" t="str">
            <v/>
          </cell>
        </row>
        <row r="3220">
          <cell r="M3220">
            <v>999885165</v>
          </cell>
          <cell r="R3220" t="str">
            <v/>
          </cell>
        </row>
        <row r="3221">
          <cell r="M3221">
            <v>999891241</v>
          </cell>
          <cell r="R3221" t="str">
            <v/>
          </cell>
        </row>
        <row r="3222">
          <cell r="M3222">
            <v>999881763</v>
          </cell>
          <cell r="R3222" t="str">
            <v/>
          </cell>
        </row>
        <row r="3223">
          <cell r="M3223">
            <v>999882917</v>
          </cell>
          <cell r="R3223" t="str">
            <v/>
          </cell>
        </row>
        <row r="3224">
          <cell r="M3224">
            <v>999883463</v>
          </cell>
          <cell r="R3224" t="str">
            <v/>
          </cell>
        </row>
        <row r="3225">
          <cell r="M3225">
            <v>999883626</v>
          </cell>
          <cell r="R3225" t="str">
            <v/>
          </cell>
        </row>
        <row r="3226">
          <cell r="M3226">
            <v>999883630</v>
          </cell>
          <cell r="R3226" t="str">
            <v/>
          </cell>
        </row>
        <row r="3227">
          <cell r="M3227">
            <v>999883614</v>
          </cell>
          <cell r="R3227" t="str">
            <v/>
          </cell>
        </row>
        <row r="3228">
          <cell r="M3228">
            <v>999883656</v>
          </cell>
          <cell r="R3228" t="str">
            <v/>
          </cell>
        </row>
        <row r="3229">
          <cell r="M3229">
            <v>999883621</v>
          </cell>
          <cell r="R3229" t="str">
            <v/>
          </cell>
        </row>
        <row r="3230">
          <cell r="M3230">
            <v>999890201</v>
          </cell>
          <cell r="R3230" t="str">
            <v/>
          </cell>
        </row>
        <row r="3231">
          <cell r="M3231">
            <v>999946432</v>
          </cell>
          <cell r="R3231" t="str">
            <v/>
          </cell>
        </row>
        <row r="3232">
          <cell r="M3232">
            <v>1000022490</v>
          </cell>
          <cell r="R3232" t="str">
            <v/>
          </cell>
        </row>
        <row r="3233">
          <cell r="M3233">
            <v>999888930</v>
          </cell>
          <cell r="R3233" t="str">
            <v/>
          </cell>
        </row>
        <row r="3234">
          <cell r="M3234">
            <v>999889561</v>
          </cell>
          <cell r="R3234" t="str">
            <v/>
          </cell>
        </row>
        <row r="3235">
          <cell r="M3235">
            <v>999893721</v>
          </cell>
          <cell r="R3235" t="str">
            <v/>
          </cell>
        </row>
        <row r="3236">
          <cell r="M3236">
            <v>999891543</v>
          </cell>
          <cell r="R3236" t="str">
            <v/>
          </cell>
        </row>
        <row r="3237">
          <cell r="M3237">
            <v>999891795</v>
          </cell>
          <cell r="R3237" t="str">
            <v/>
          </cell>
        </row>
        <row r="3238">
          <cell r="M3238">
            <v>999894911</v>
          </cell>
          <cell r="R3238" t="str">
            <v/>
          </cell>
        </row>
        <row r="3239">
          <cell r="M3239">
            <v>999895387</v>
          </cell>
          <cell r="R3239" t="str">
            <v/>
          </cell>
        </row>
        <row r="3240">
          <cell r="M3240">
            <v>999896137</v>
          </cell>
          <cell r="R3240" t="str">
            <v/>
          </cell>
        </row>
        <row r="3241">
          <cell r="M3241">
            <v>999896138</v>
          </cell>
          <cell r="R3241" t="str">
            <v/>
          </cell>
        </row>
        <row r="3242">
          <cell r="M3242">
            <v>999875829</v>
          </cell>
          <cell r="R3242" t="str">
            <v/>
          </cell>
        </row>
        <row r="3243">
          <cell r="M3243">
            <v>999872811</v>
          </cell>
          <cell r="R3243" t="str">
            <v/>
          </cell>
        </row>
        <row r="3244">
          <cell r="M3244">
            <v>999873566</v>
          </cell>
          <cell r="R3244" t="str">
            <v/>
          </cell>
        </row>
        <row r="3245">
          <cell r="M3245">
            <v>999898544</v>
          </cell>
          <cell r="R3245" t="str">
            <v/>
          </cell>
        </row>
        <row r="3246">
          <cell r="M3246">
            <v>999875318</v>
          </cell>
          <cell r="R3246" t="str">
            <v/>
          </cell>
        </row>
        <row r="3247">
          <cell r="M3247">
            <v>999901364</v>
          </cell>
          <cell r="R3247" t="str">
            <v/>
          </cell>
        </row>
        <row r="3248">
          <cell r="M3248">
            <v>999902749</v>
          </cell>
          <cell r="R3248" t="str">
            <v/>
          </cell>
        </row>
        <row r="3249">
          <cell r="M3249">
            <v>999876961</v>
          </cell>
          <cell r="R3249" t="str">
            <v/>
          </cell>
        </row>
        <row r="3250">
          <cell r="M3250">
            <v>999902978</v>
          </cell>
          <cell r="R3250" t="str">
            <v/>
          </cell>
        </row>
        <row r="3251">
          <cell r="M3251">
            <v>999866412</v>
          </cell>
          <cell r="R3251" t="str">
            <v/>
          </cell>
        </row>
        <row r="3252">
          <cell r="M3252">
            <v>999907019</v>
          </cell>
          <cell r="R3252" t="str">
            <v/>
          </cell>
        </row>
        <row r="3253">
          <cell r="M3253">
            <v>999907562</v>
          </cell>
          <cell r="R3253" t="str">
            <v/>
          </cell>
        </row>
        <row r="3254">
          <cell r="M3254">
            <v>999879244</v>
          </cell>
          <cell r="R3254" t="str">
            <v/>
          </cell>
        </row>
        <row r="3255">
          <cell r="M3255">
            <v>999908057</v>
          </cell>
          <cell r="R3255" t="str">
            <v/>
          </cell>
        </row>
        <row r="3256">
          <cell r="M3256">
            <v>999908683</v>
          </cell>
          <cell r="R3256" t="str">
            <v/>
          </cell>
        </row>
        <row r="3257">
          <cell r="M3257">
            <v>999909595</v>
          </cell>
          <cell r="R3257" t="str">
            <v/>
          </cell>
        </row>
        <row r="3258">
          <cell r="M3258">
            <v>494571852</v>
          </cell>
          <cell r="R3258" t="str">
            <v/>
          </cell>
        </row>
        <row r="3259">
          <cell r="M3259">
            <v>999912521</v>
          </cell>
          <cell r="R3259" t="str">
            <v/>
          </cell>
        </row>
        <row r="3260">
          <cell r="M3260">
            <v>999963364</v>
          </cell>
          <cell r="R3260" t="str">
            <v/>
          </cell>
        </row>
        <row r="3261">
          <cell r="M3261">
            <v>999876058</v>
          </cell>
          <cell r="R3261" t="str">
            <v/>
          </cell>
        </row>
        <row r="3262">
          <cell r="M3262">
            <v>999912740</v>
          </cell>
          <cell r="R3262" t="str">
            <v/>
          </cell>
        </row>
        <row r="3263">
          <cell r="M3263">
            <v>999914056</v>
          </cell>
          <cell r="R3263" t="str">
            <v/>
          </cell>
        </row>
        <row r="3264">
          <cell r="M3264">
            <v>999916672</v>
          </cell>
          <cell r="R3264" t="str">
            <v/>
          </cell>
        </row>
        <row r="3265">
          <cell r="M3265">
            <v>999917051</v>
          </cell>
          <cell r="R3265" t="str">
            <v/>
          </cell>
        </row>
        <row r="3266">
          <cell r="M3266">
            <v>999950187</v>
          </cell>
          <cell r="R3266" t="str">
            <v/>
          </cell>
        </row>
        <row r="3267">
          <cell r="M3267">
            <v>999888961</v>
          </cell>
          <cell r="R3267" t="str">
            <v/>
          </cell>
        </row>
        <row r="3268">
          <cell r="M3268">
            <v>999919991</v>
          </cell>
          <cell r="R3268" t="str">
            <v/>
          </cell>
        </row>
        <row r="3269">
          <cell r="M3269">
            <v>999919239</v>
          </cell>
          <cell r="R3269" t="str">
            <v/>
          </cell>
        </row>
        <row r="3270">
          <cell r="M3270">
            <v>999920443</v>
          </cell>
          <cell r="R3270" t="str">
            <v/>
          </cell>
        </row>
        <row r="3271">
          <cell r="M3271">
            <v>999890703</v>
          </cell>
          <cell r="R3271" t="str">
            <v/>
          </cell>
        </row>
        <row r="3272">
          <cell r="M3272">
            <v>999876981</v>
          </cell>
          <cell r="R3272" t="str">
            <v/>
          </cell>
        </row>
        <row r="3273">
          <cell r="M3273">
            <v>999921609</v>
          </cell>
          <cell r="R3273" t="str">
            <v/>
          </cell>
        </row>
        <row r="3274">
          <cell r="M3274">
            <v>999891256</v>
          </cell>
          <cell r="R3274" t="str">
            <v/>
          </cell>
        </row>
        <row r="3275">
          <cell r="M3275">
            <v>999926637</v>
          </cell>
          <cell r="R3275" t="str">
            <v/>
          </cell>
        </row>
        <row r="3276">
          <cell r="M3276">
            <v>999927370</v>
          </cell>
          <cell r="R3276" t="str">
            <v/>
          </cell>
        </row>
        <row r="3277">
          <cell r="M3277">
            <v>999928669</v>
          </cell>
          <cell r="R3277" t="str">
            <v/>
          </cell>
        </row>
        <row r="3278">
          <cell r="M3278">
            <v>999894810</v>
          </cell>
          <cell r="R3278" t="str">
            <v/>
          </cell>
        </row>
        <row r="3279">
          <cell r="M3279">
            <v>999930752</v>
          </cell>
          <cell r="R3279" t="str">
            <v/>
          </cell>
        </row>
        <row r="3280">
          <cell r="M3280">
            <v>999981061</v>
          </cell>
          <cell r="R3280" t="str">
            <v/>
          </cell>
        </row>
        <row r="3281">
          <cell r="M3281">
            <v>999981064</v>
          </cell>
          <cell r="R3281" t="str">
            <v/>
          </cell>
        </row>
        <row r="3282">
          <cell r="M3282">
            <v>999981066</v>
          </cell>
          <cell r="R3282" t="str">
            <v/>
          </cell>
        </row>
        <row r="3283">
          <cell r="M3283">
            <v>999930835</v>
          </cell>
          <cell r="R3283" t="str">
            <v/>
          </cell>
        </row>
        <row r="3284">
          <cell r="M3284">
            <v>999932240</v>
          </cell>
          <cell r="R3284" t="str">
            <v/>
          </cell>
        </row>
        <row r="3285">
          <cell r="M3285">
            <v>999897410</v>
          </cell>
          <cell r="R3285" t="str">
            <v/>
          </cell>
        </row>
        <row r="3286">
          <cell r="M3286">
            <v>999935426</v>
          </cell>
          <cell r="R3286" t="str">
            <v/>
          </cell>
        </row>
        <row r="3287">
          <cell r="M3287">
            <v>999935432</v>
          </cell>
          <cell r="R3287" t="str">
            <v/>
          </cell>
        </row>
        <row r="3288">
          <cell r="M3288">
            <v>999901912</v>
          </cell>
          <cell r="R3288" t="str">
            <v/>
          </cell>
        </row>
        <row r="3289">
          <cell r="M3289">
            <v>999901911</v>
          </cell>
          <cell r="R3289" t="str">
            <v/>
          </cell>
        </row>
        <row r="3290">
          <cell r="M3290">
            <v>999938380</v>
          </cell>
          <cell r="R3290" t="str">
            <v/>
          </cell>
        </row>
        <row r="3291">
          <cell r="M3291">
            <v>999937812</v>
          </cell>
          <cell r="R3291" t="str">
            <v/>
          </cell>
        </row>
        <row r="3292">
          <cell r="M3292">
            <v>999937770</v>
          </cell>
          <cell r="R3292" t="str">
            <v/>
          </cell>
        </row>
        <row r="3293">
          <cell r="M3293">
            <v>999937816</v>
          </cell>
          <cell r="R3293" t="str">
            <v/>
          </cell>
        </row>
        <row r="3294">
          <cell r="M3294">
            <v>999904386</v>
          </cell>
          <cell r="R3294" t="str">
            <v/>
          </cell>
        </row>
        <row r="3295">
          <cell r="M3295">
            <v>999938078</v>
          </cell>
          <cell r="R3295" t="str">
            <v/>
          </cell>
        </row>
        <row r="3296">
          <cell r="M3296">
            <v>999907381</v>
          </cell>
          <cell r="R3296" t="str">
            <v/>
          </cell>
        </row>
        <row r="3297">
          <cell r="M3297">
            <v>999941043</v>
          </cell>
          <cell r="R3297" t="str">
            <v/>
          </cell>
        </row>
        <row r="3298">
          <cell r="M3298">
            <v>999941111</v>
          </cell>
          <cell r="R3298" t="str">
            <v/>
          </cell>
        </row>
        <row r="3299">
          <cell r="M3299">
            <v>999941121</v>
          </cell>
          <cell r="R3299" t="str">
            <v/>
          </cell>
        </row>
        <row r="3300">
          <cell r="M3300">
            <v>999941115</v>
          </cell>
          <cell r="R3300" t="str">
            <v/>
          </cell>
        </row>
        <row r="3301">
          <cell r="M3301">
            <v>999941124</v>
          </cell>
          <cell r="R3301" t="str">
            <v/>
          </cell>
        </row>
        <row r="3302">
          <cell r="M3302">
            <v>999941129</v>
          </cell>
          <cell r="R3302" t="str">
            <v/>
          </cell>
        </row>
        <row r="3303">
          <cell r="M3303">
            <v>999890996</v>
          </cell>
          <cell r="R3303" t="str">
            <v/>
          </cell>
        </row>
        <row r="3304">
          <cell r="M3304">
            <v>999908120</v>
          </cell>
          <cell r="R3304" t="str">
            <v/>
          </cell>
        </row>
        <row r="3305">
          <cell r="M3305">
            <v>999876055</v>
          </cell>
          <cell r="R3305" t="str">
            <v/>
          </cell>
        </row>
        <row r="3306">
          <cell r="M3306">
            <v>999947587</v>
          </cell>
          <cell r="R3306" t="str">
            <v/>
          </cell>
        </row>
        <row r="3307">
          <cell r="M3307">
            <v>999915066</v>
          </cell>
          <cell r="R3307" t="str">
            <v/>
          </cell>
        </row>
        <row r="3308">
          <cell r="M3308">
            <v>999897089</v>
          </cell>
          <cell r="R3308" t="str">
            <v/>
          </cell>
        </row>
        <row r="3309">
          <cell r="M3309">
            <v>999915558</v>
          </cell>
          <cell r="R3309" t="str">
            <v/>
          </cell>
        </row>
        <row r="3310">
          <cell r="M3310">
            <v>999897402</v>
          </cell>
          <cell r="R3310" t="str">
            <v/>
          </cell>
        </row>
        <row r="3311">
          <cell r="M3311">
            <v>999916374</v>
          </cell>
          <cell r="R3311" t="str">
            <v/>
          </cell>
        </row>
        <row r="3312">
          <cell r="M3312">
            <v>999949683</v>
          </cell>
          <cell r="R3312" t="str">
            <v/>
          </cell>
        </row>
        <row r="3313">
          <cell r="M3313">
            <v>999897990</v>
          </cell>
          <cell r="R3313" t="str">
            <v/>
          </cell>
        </row>
        <row r="3314">
          <cell r="M3314">
            <v>999950938</v>
          </cell>
          <cell r="R3314" t="str">
            <v/>
          </cell>
        </row>
        <row r="3315">
          <cell r="M3315">
            <v>999917474</v>
          </cell>
          <cell r="R3315" t="str">
            <v/>
          </cell>
        </row>
        <row r="3316">
          <cell r="M3316">
            <v>999946781</v>
          </cell>
          <cell r="R3316" t="str">
            <v/>
          </cell>
        </row>
        <row r="3317">
          <cell r="M3317">
            <v>999917470</v>
          </cell>
          <cell r="R3317" t="str">
            <v/>
          </cell>
        </row>
        <row r="3318">
          <cell r="M3318">
            <v>999946833</v>
          </cell>
          <cell r="R3318" t="str">
            <v/>
          </cell>
        </row>
        <row r="3319">
          <cell r="M3319">
            <v>999878617</v>
          </cell>
          <cell r="R3319" t="str">
            <v/>
          </cell>
        </row>
        <row r="3320">
          <cell r="M3320">
            <v>999917737</v>
          </cell>
          <cell r="R3320" t="str">
            <v/>
          </cell>
        </row>
        <row r="3321">
          <cell r="M3321">
            <v>999951856</v>
          </cell>
          <cell r="R3321" t="str">
            <v/>
          </cell>
        </row>
        <row r="3322">
          <cell r="M3322">
            <v>999919932</v>
          </cell>
          <cell r="R3322" t="str">
            <v/>
          </cell>
        </row>
        <row r="3323">
          <cell r="M3323">
            <v>999952347</v>
          </cell>
          <cell r="R3323" t="str">
            <v/>
          </cell>
        </row>
        <row r="3324">
          <cell r="M3324">
            <v>999952670</v>
          </cell>
          <cell r="R3324" t="str">
            <v/>
          </cell>
        </row>
        <row r="3325">
          <cell r="M3325">
            <v>999922766</v>
          </cell>
          <cell r="R3325" t="str">
            <v/>
          </cell>
        </row>
        <row r="3326">
          <cell r="M3326">
            <v>999953900</v>
          </cell>
          <cell r="R3326" t="str">
            <v/>
          </cell>
        </row>
        <row r="3327">
          <cell r="M3327">
            <v>999994287</v>
          </cell>
          <cell r="R3327" t="str">
            <v/>
          </cell>
        </row>
        <row r="3328">
          <cell r="M3328">
            <v>999954419</v>
          </cell>
          <cell r="R3328" t="str">
            <v/>
          </cell>
        </row>
        <row r="3329">
          <cell r="M3329">
            <v>999925339</v>
          </cell>
          <cell r="R3329" t="str">
            <v/>
          </cell>
        </row>
        <row r="3330">
          <cell r="M3330">
            <v>999954423</v>
          </cell>
          <cell r="R3330" t="str">
            <v/>
          </cell>
        </row>
        <row r="3331">
          <cell r="M3331">
            <v>999963301</v>
          </cell>
          <cell r="R3331" t="str">
            <v/>
          </cell>
        </row>
        <row r="3332">
          <cell r="M3332">
            <v>999954748</v>
          </cell>
          <cell r="R3332" t="str">
            <v/>
          </cell>
        </row>
        <row r="3333">
          <cell r="M3333">
            <v>999957316</v>
          </cell>
          <cell r="R3333" t="str">
            <v/>
          </cell>
        </row>
        <row r="3334">
          <cell r="M3334">
            <v>999957757</v>
          </cell>
          <cell r="R3334" t="str">
            <v/>
          </cell>
        </row>
        <row r="3335">
          <cell r="M3335">
            <v>999957949</v>
          </cell>
          <cell r="R3335" t="str">
            <v/>
          </cell>
        </row>
        <row r="3336">
          <cell r="M3336">
            <v>999936825</v>
          </cell>
          <cell r="R3336" t="str">
            <v/>
          </cell>
        </row>
        <row r="3337">
          <cell r="M3337">
            <v>999912349</v>
          </cell>
          <cell r="R3337" t="str">
            <v/>
          </cell>
        </row>
        <row r="3338">
          <cell r="M3338">
            <v>999988876</v>
          </cell>
          <cell r="R3338" t="str">
            <v/>
          </cell>
        </row>
        <row r="3339">
          <cell r="M3339">
            <v>999913134</v>
          </cell>
          <cell r="R3339" t="str">
            <v/>
          </cell>
        </row>
        <row r="3340">
          <cell r="M3340">
            <v>999959783</v>
          </cell>
          <cell r="R3340" t="str">
            <v/>
          </cell>
        </row>
        <row r="3341">
          <cell r="M3341">
            <v>999894809</v>
          </cell>
          <cell r="R3341" t="str">
            <v/>
          </cell>
        </row>
        <row r="3342">
          <cell r="M3342">
            <v>999960550</v>
          </cell>
          <cell r="R3342" t="str">
            <v/>
          </cell>
        </row>
        <row r="3343">
          <cell r="M3343">
            <v>999962774</v>
          </cell>
          <cell r="R3343" t="str">
            <v/>
          </cell>
        </row>
        <row r="3344">
          <cell r="M3344">
            <v>999965733</v>
          </cell>
          <cell r="R3344" t="str">
            <v/>
          </cell>
        </row>
        <row r="3345">
          <cell r="M3345">
            <v>999966011</v>
          </cell>
          <cell r="R3345" t="str">
            <v/>
          </cell>
        </row>
        <row r="3346">
          <cell r="M3346">
            <v>999921233</v>
          </cell>
          <cell r="R3346" t="str">
            <v/>
          </cell>
        </row>
        <row r="3347">
          <cell r="M3347">
            <v>999966578</v>
          </cell>
          <cell r="R3347" t="str">
            <v/>
          </cell>
        </row>
        <row r="3348">
          <cell r="M3348">
            <v>999968872</v>
          </cell>
          <cell r="R3348" t="str">
            <v/>
          </cell>
        </row>
        <row r="3349">
          <cell r="M3349">
            <v>999926665</v>
          </cell>
          <cell r="R3349" t="str">
            <v/>
          </cell>
        </row>
        <row r="3350">
          <cell r="M3350">
            <v>999929235</v>
          </cell>
          <cell r="R3350" t="str">
            <v/>
          </cell>
        </row>
        <row r="3351">
          <cell r="M3351">
            <v>999929236</v>
          </cell>
          <cell r="R3351" t="str">
            <v/>
          </cell>
        </row>
        <row r="3352">
          <cell r="M3352">
            <v>999971944</v>
          </cell>
          <cell r="R3352" t="str">
            <v/>
          </cell>
        </row>
        <row r="3353">
          <cell r="M3353">
            <v>999899489</v>
          </cell>
          <cell r="R3353" t="str">
            <v/>
          </cell>
        </row>
        <row r="3354">
          <cell r="M3354">
            <v>999975026</v>
          </cell>
          <cell r="R3354" t="str">
            <v/>
          </cell>
        </row>
        <row r="3355">
          <cell r="M3355">
            <v>999948357</v>
          </cell>
          <cell r="R3355" t="str">
            <v/>
          </cell>
        </row>
        <row r="3356">
          <cell r="M3356">
            <v>999980468</v>
          </cell>
          <cell r="R3356" t="str">
            <v/>
          </cell>
        </row>
        <row r="3357">
          <cell r="M3357">
            <v>999982265</v>
          </cell>
          <cell r="R3357" t="str">
            <v/>
          </cell>
        </row>
        <row r="3358">
          <cell r="M3358">
            <v>999982793</v>
          </cell>
          <cell r="R3358" t="str">
            <v/>
          </cell>
        </row>
        <row r="3359">
          <cell r="M3359">
            <v>999984381</v>
          </cell>
          <cell r="R3359" t="str">
            <v/>
          </cell>
        </row>
        <row r="3360">
          <cell r="M3360">
            <v>999953157</v>
          </cell>
          <cell r="R3360" t="str">
            <v/>
          </cell>
        </row>
        <row r="3361">
          <cell r="M3361">
            <v>999985160</v>
          </cell>
          <cell r="R3361" t="str">
            <v/>
          </cell>
        </row>
        <row r="3362">
          <cell r="M3362">
            <v>999986324</v>
          </cell>
          <cell r="R3362" t="str">
            <v/>
          </cell>
        </row>
        <row r="3363">
          <cell r="M3363">
            <v>999987270</v>
          </cell>
          <cell r="R3363" t="str">
            <v/>
          </cell>
        </row>
        <row r="3364">
          <cell r="M3364">
            <v>999954688</v>
          </cell>
          <cell r="R3364" t="str">
            <v/>
          </cell>
        </row>
        <row r="3365">
          <cell r="M3365">
            <v>999942864</v>
          </cell>
          <cell r="R3365" t="str">
            <v/>
          </cell>
        </row>
        <row r="3366">
          <cell r="M3366">
            <v>999987753</v>
          </cell>
          <cell r="R3366" t="str">
            <v/>
          </cell>
        </row>
        <row r="3367">
          <cell r="M3367">
            <v>999988310</v>
          </cell>
          <cell r="R3367" t="str">
            <v/>
          </cell>
        </row>
        <row r="3368">
          <cell r="M3368">
            <v>999956744</v>
          </cell>
          <cell r="R3368" t="str">
            <v/>
          </cell>
        </row>
        <row r="3369">
          <cell r="M3369">
            <v>999962568</v>
          </cell>
          <cell r="R3369" t="str">
            <v/>
          </cell>
        </row>
        <row r="3370">
          <cell r="M3370">
            <v>999958124</v>
          </cell>
          <cell r="R3370" t="str">
            <v/>
          </cell>
        </row>
        <row r="3371">
          <cell r="M3371">
            <v>999990437</v>
          </cell>
          <cell r="R3371" t="str">
            <v/>
          </cell>
        </row>
        <row r="3372">
          <cell r="M3372">
            <v>999991515</v>
          </cell>
          <cell r="R3372" t="str">
            <v/>
          </cell>
        </row>
        <row r="3373">
          <cell r="M3373">
            <v>999993380</v>
          </cell>
          <cell r="R3373" t="str">
            <v/>
          </cell>
        </row>
        <row r="3374">
          <cell r="M3374">
            <v>999994854</v>
          </cell>
          <cell r="R3374" t="str">
            <v/>
          </cell>
        </row>
        <row r="3375">
          <cell r="M3375">
            <v>999961223</v>
          </cell>
          <cell r="R3375" t="str">
            <v/>
          </cell>
        </row>
        <row r="3376">
          <cell r="M3376">
            <v>999995037</v>
          </cell>
          <cell r="R3376" t="str">
            <v/>
          </cell>
        </row>
        <row r="3377">
          <cell r="M3377">
            <v>999952111</v>
          </cell>
          <cell r="R3377" t="str">
            <v/>
          </cell>
        </row>
        <row r="3378">
          <cell r="M3378">
            <v>999961798</v>
          </cell>
          <cell r="R3378" t="str">
            <v/>
          </cell>
        </row>
        <row r="3379">
          <cell r="M3379">
            <v>999996763</v>
          </cell>
          <cell r="R3379" t="str">
            <v/>
          </cell>
        </row>
        <row r="3380">
          <cell r="M3380">
            <v>999962556</v>
          </cell>
          <cell r="R3380" t="str">
            <v/>
          </cell>
        </row>
        <row r="3381">
          <cell r="M3381">
            <v>1000002954</v>
          </cell>
          <cell r="R3381" t="str">
            <v/>
          </cell>
        </row>
        <row r="3382">
          <cell r="M3382">
            <v>999963611</v>
          </cell>
          <cell r="R3382" t="str">
            <v/>
          </cell>
        </row>
        <row r="3383">
          <cell r="M3383">
            <v>999963840</v>
          </cell>
          <cell r="R3383" t="str">
            <v/>
          </cell>
        </row>
        <row r="3384">
          <cell r="M3384">
            <v>999964882</v>
          </cell>
          <cell r="R3384" t="str">
            <v/>
          </cell>
        </row>
        <row r="3385">
          <cell r="M3385">
            <v>999966063</v>
          </cell>
          <cell r="R3385" t="str">
            <v/>
          </cell>
        </row>
        <row r="3386">
          <cell r="M3386">
            <v>1000011049</v>
          </cell>
          <cell r="R3386" t="str">
            <v/>
          </cell>
        </row>
        <row r="3387">
          <cell r="M3387">
            <v>999959416</v>
          </cell>
          <cell r="R3387" t="str">
            <v/>
          </cell>
        </row>
        <row r="3388">
          <cell r="M3388">
            <v>1000018943</v>
          </cell>
          <cell r="R3388" t="str">
            <v/>
          </cell>
        </row>
        <row r="3389">
          <cell r="M3389">
            <v>999961808</v>
          </cell>
          <cell r="R3389" t="str">
            <v/>
          </cell>
        </row>
        <row r="3390">
          <cell r="M3390">
            <v>999973238</v>
          </cell>
          <cell r="R3390" t="str">
            <v/>
          </cell>
        </row>
        <row r="3391">
          <cell r="M3391">
            <v>999974679</v>
          </cell>
          <cell r="R3391" t="str">
            <v/>
          </cell>
        </row>
        <row r="3392">
          <cell r="M3392">
            <v>999975723</v>
          </cell>
          <cell r="R3392" t="str">
            <v/>
          </cell>
        </row>
        <row r="3393">
          <cell r="M3393">
            <v>999977636</v>
          </cell>
          <cell r="R3393" t="str">
            <v/>
          </cell>
        </row>
        <row r="3394">
          <cell r="M3394">
            <v>999978988</v>
          </cell>
          <cell r="R3394" t="str">
            <v/>
          </cell>
        </row>
        <row r="3395">
          <cell r="M3395">
            <v>999982422</v>
          </cell>
          <cell r="R3395" t="str">
            <v/>
          </cell>
        </row>
        <row r="3396">
          <cell r="M3396">
            <v>999982817</v>
          </cell>
          <cell r="R3396" t="str">
            <v/>
          </cell>
        </row>
        <row r="3397">
          <cell r="M3397">
            <v>999977997</v>
          </cell>
          <cell r="R3397" t="str">
            <v/>
          </cell>
        </row>
        <row r="3398">
          <cell r="M3398">
            <v>999983608</v>
          </cell>
          <cell r="R3398" t="str">
            <v/>
          </cell>
        </row>
        <row r="3399">
          <cell r="M3399">
            <v>999980501</v>
          </cell>
          <cell r="R3399" t="str">
            <v/>
          </cell>
        </row>
        <row r="3400">
          <cell r="M3400">
            <v>999986020</v>
          </cell>
          <cell r="R3400" t="str">
            <v/>
          </cell>
        </row>
        <row r="3401">
          <cell r="M3401">
            <v>999985441</v>
          </cell>
          <cell r="R3401" t="str">
            <v/>
          </cell>
        </row>
        <row r="3402">
          <cell r="M3402">
            <v>999989332</v>
          </cell>
          <cell r="R3402" t="str">
            <v/>
          </cell>
        </row>
        <row r="3403">
          <cell r="M3403">
            <v>999989786</v>
          </cell>
          <cell r="R3403" t="str">
            <v/>
          </cell>
        </row>
        <row r="3404">
          <cell r="M3404">
            <v>999989084</v>
          </cell>
          <cell r="R3404" t="str">
            <v/>
          </cell>
        </row>
        <row r="3405">
          <cell r="M3405">
            <v>999992527</v>
          </cell>
          <cell r="R3405" t="str">
            <v/>
          </cell>
        </row>
        <row r="3406">
          <cell r="M3406">
            <v>999996244</v>
          </cell>
          <cell r="R3406" t="str">
            <v/>
          </cell>
        </row>
        <row r="3407">
          <cell r="M3407">
            <v>999997130</v>
          </cell>
          <cell r="R3407" t="str">
            <v/>
          </cell>
        </row>
        <row r="3408">
          <cell r="M3408">
            <v>999999166</v>
          </cell>
          <cell r="R3408" t="str">
            <v/>
          </cell>
        </row>
        <row r="3409">
          <cell r="M3409">
            <v>999999248</v>
          </cell>
          <cell r="R3409" t="str">
            <v/>
          </cell>
        </row>
        <row r="3410">
          <cell r="M3410">
            <v>999995771</v>
          </cell>
          <cell r="R3410" t="str">
            <v/>
          </cell>
        </row>
        <row r="3411">
          <cell r="M3411">
            <v>1000001500</v>
          </cell>
          <cell r="R3411" t="str">
            <v/>
          </cell>
        </row>
        <row r="3412">
          <cell r="M3412">
            <v>1000005760</v>
          </cell>
          <cell r="R3412" t="str">
            <v/>
          </cell>
        </row>
        <row r="3413">
          <cell r="M3413">
            <v>1000017835</v>
          </cell>
          <cell r="R3413" t="str">
            <v/>
          </cell>
        </row>
        <row r="3414">
          <cell r="M3414">
            <v>1000021416</v>
          </cell>
          <cell r="R3414" t="str">
            <v/>
          </cell>
        </row>
        <row r="3415">
          <cell r="M3415">
            <v>1000022103</v>
          </cell>
          <cell r="R3415" t="str">
            <v/>
          </cell>
        </row>
        <row r="3416">
          <cell r="M3416">
            <v>1000018941</v>
          </cell>
          <cell r="R3416" t="str">
            <v/>
          </cell>
        </row>
        <row r="3417">
          <cell r="M3417">
            <v>1000020725</v>
          </cell>
          <cell r="R3417" t="str">
            <v/>
          </cell>
        </row>
        <row r="3418">
          <cell r="M3418">
            <v>999971480</v>
          </cell>
          <cell r="R3418" t="str">
            <v/>
          </cell>
        </row>
        <row r="3419">
          <cell r="M3419">
            <v>999971922</v>
          </cell>
          <cell r="R3419" t="str">
            <v/>
          </cell>
        </row>
        <row r="3420">
          <cell r="M3420">
            <v>1000021394</v>
          </cell>
          <cell r="R3420" t="str">
            <v/>
          </cell>
        </row>
        <row r="3421">
          <cell r="M3421">
            <v>59208532</v>
          </cell>
          <cell r="R3421" t="str">
            <v>Do Not Score - Max Statement Year Too Old</v>
          </cell>
        </row>
        <row r="3422">
          <cell r="M3422">
            <v>789212132</v>
          </cell>
          <cell r="R3422" t="str">
            <v>Do Not Score - Max Statement Year Too Old</v>
          </cell>
        </row>
        <row r="3423">
          <cell r="M3423">
            <v>899171532</v>
          </cell>
          <cell r="R3423" t="str">
            <v/>
          </cell>
        </row>
        <row r="3424">
          <cell r="M3424">
            <v>511712442</v>
          </cell>
          <cell r="R3424" t="str">
            <v/>
          </cell>
        </row>
        <row r="3425">
          <cell r="M3425">
            <v>701716942</v>
          </cell>
          <cell r="R3425" t="str">
            <v/>
          </cell>
        </row>
        <row r="3426">
          <cell r="M3426">
            <v>281739642</v>
          </cell>
          <cell r="R3426" t="str">
            <v/>
          </cell>
        </row>
        <row r="3427">
          <cell r="M3427">
            <v>101765842</v>
          </cell>
          <cell r="R3427" t="str">
            <v/>
          </cell>
        </row>
        <row r="3428">
          <cell r="M3428">
            <v>121841842</v>
          </cell>
          <cell r="R3428" t="str">
            <v/>
          </cell>
        </row>
        <row r="3429">
          <cell r="M3429">
            <v>861907742</v>
          </cell>
          <cell r="R3429" t="str">
            <v/>
          </cell>
        </row>
        <row r="3430">
          <cell r="M3430">
            <v>581903242</v>
          </cell>
          <cell r="R3430" t="str">
            <v/>
          </cell>
        </row>
        <row r="3431">
          <cell r="M3431">
            <v>222012742</v>
          </cell>
          <cell r="R3431" t="str">
            <v/>
          </cell>
        </row>
        <row r="3432">
          <cell r="M3432">
            <v>61967542</v>
          </cell>
          <cell r="R3432" t="str">
            <v/>
          </cell>
        </row>
        <row r="3433">
          <cell r="M3433">
            <v>252057842</v>
          </cell>
          <cell r="R3433" t="str">
            <v/>
          </cell>
        </row>
        <row r="3434">
          <cell r="M3434">
            <v>662020342</v>
          </cell>
          <cell r="R3434" t="str">
            <v/>
          </cell>
        </row>
        <row r="3435">
          <cell r="M3435">
            <v>552056542</v>
          </cell>
          <cell r="R3435" t="str">
            <v/>
          </cell>
        </row>
        <row r="3436">
          <cell r="M3436">
            <v>911905842</v>
          </cell>
          <cell r="R3436" t="str">
            <v/>
          </cell>
        </row>
        <row r="3437">
          <cell r="M3437">
            <v>832015542</v>
          </cell>
          <cell r="R3437" t="str">
            <v/>
          </cell>
        </row>
        <row r="3438">
          <cell r="M3438">
            <v>921840642</v>
          </cell>
          <cell r="R3438" t="str">
            <v/>
          </cell>
        </row>
        <row r="3439">
          <cell r="M3439">
            <v>392101842</v>
          </cell>
          <cell r="R3439" t="str">
            <v/>
          </cell>
        </row>
        <row r="3440">
          <cell r="M3440">
            <v>82106442</v>
          </cell>
          <cell r="R3440" t="str">
            <v/>
          </cell>
        </row>
        <row r="3441">
          <cell r="M3441">
            <v>462104842</v>
          </cell>
          <cell r="R3441" t="str">
            <v/>
          </cell>
        </row>
        <row r="3442">
          <cell r="M3442">
            <v>892103142</v>
          </cell>
          <cell r="R3442" t="str">
            <v/>
          </cell>
        </row>
        <row r="3443">
          <cell r="M3443">
            <v>562103542</v>
          </cell>
          <cell r="R3443" t="str">
            <v/>
          </cell>
        </row>
        <row r="3444">
          <cell r="M3444">
            <v>212106742</v>
          </cell>
          <cell r="R3444" t="str">
            <v/>
          </cell>
        </row>
        <row r="3445">
          <cell r="M3445">
            <v>54567652</v>
          </cell>
          <cell r="R3445" t="str">
            <v/>
          </cell>
        </row>
        <row r="3446">
          <cell r="M3446">
            <v>999923375</v>
          </cell>
          <cell r="R3446" t="str">
            <v/>
          </cell>
        </row>
        <row r="3447">
          <cell r="M3447">
            <v>542102642</v>
          </cell>
          <cell r="R3447" t="str">
            <v/>
          </cell>
        </row>
        <row r="3448">
          <cell r="M3448">
            <v>434568152</v>
          </cell>
          <cell r="R3448" t="str">
            <v/>
          </cell>
        </row>
        <row r="3449">
          <cell r="M3449">
            <v>772106142</v>
          </cell>
          <cell r="R3449" t="str">
            <v/>
          </cell>
        </row>
        <row r="3450">
          <cell r="M3450">
            <v>562160542</v>
          </cell>
          <cell r="R3450" t="str">
            <v/>
          </cell>
        </row>
        <row r="3451">
          <cell r="M3451">
            <v>931815042</v>
          </cell>
          <cell r="R3451" t="str">
            <v/>
          </cell>
        </row>
        <row r="3452">
          <cell r="M3452">
            <v>624570952</v>
          </cell>
          <cell r="R3452" t="str">
            <v/>
          </cell>
        </row>
        <row r="3453">
          <cell r="M3453">
            <v>564571952</v>
          </cell>
          <cell r="R3453" t="str">
            <v/>
          </cell>
        </row>
        <row r="3454">
          <cell r="M3454">
            <v>124648852</v>
          </cell>
          <cell r="R3454" t="str">
            <v/>
          </cell>
        </row>
        <row r="3455">
          <cell r="M3455">
            <v>164648852</v>
          </cell>
          <cell r="R3455" t="str">
            <v/>
          </cell>
        </row>
        <row r="3456">
          <cell r="M3456">
            <v>741766842</v>
          </cell>
          <cell r="R3456" t="str">
            <v/>
          </cell>
        </row>
        <row r="3457">
          <cell r="M3457">
            <v>184648452</v>
          </cell>
          <cell r="R3457" t="str">
            <v/>
          </cell>
        </row>
        <row r="3458">
          <cell r="M3458">
            <v>204632852</v>
          </cell>
          <cell r="R3458" t="str">
            <v/>
          </cell>
        </row>
        <row r="3459">
          <cell r="M3459">
            <v>212015642</v>
          </cell>
          <cell r="R3459" t="str">
            <v/>
          </cell>
        </row>
        <row r="3460">
          <cell r="M3460">
            <v>602060242</v>
          </cell>
          <cell r="R3460" t="str">
            <v/>
          </cell>
        </row>
        <row r="3461">
          <cell r="M3461">
            <v>842101842</v>
          </cell>
          <cell r="R3461" t="str">
            <v/>
          </cell>
        </row>
        <row r="3462">
          <cell r="M3462">
            <v>921967342</v>
          </cell>
          <cell r="R3462" t="str">
            <v/>
          </cell>
        </row>
        <row r="3463">
          <cell r="M3463">
            <v>1905242</v>
          </cell>
          <cell r="R3463" t="str">
            <v/>
          </cell>
        </row>
        <row r="3464">
          <cell r="M3464">
            <v>999991472</v>
          </cell>
          <cell r="R3464" t="str">
            <v/>
          </cell>
        </row>
        <row r="3465">
          <cell r="M3465">
            <v>999896314</v>
          </cell>
          <cell r="R3465" t="str">
            <v/>
          </cell>
        </row>
        <row r="3466">
          <cell r="M3466">
            <v>999910397</v>
          </cell>
          <cell r="R3466" t="str">
            <v/>
          </cell>
        </row>
        <row r="3467">
          <cell r="M3467">
            <v>999974082</v>
          </cell>
          <cell r="R3467" t="str">
            <v/>
          </cell>
        </row>
        <row r="3468">
          <cell r="M3468">
            <v>1000026554</v>
          </cell>
          <cell r="R3468" t="str">
            <v/>
          </cell>
        </row>
        <row r="3469">
          <cell r="M3469">
            <v>1000026649</v>
          </cell>
          <cell r="R3469" t="str">
            <v/>
          </cell>
        </row>
        <row r="3470">
          <cell r="M3470">
            <v>1000023417</v>
          </cell>
          <cell r="R3470" t="str">
            <v/>
          </cell>
        </row>
        <row r="3471">
          <cell r="M3471">
            <v>1000023984</v>
          </cell>
          <cell r="R3471" t="str">
            <v/>
          </cell>
        </row>
        <row r="3472">
          <cell r="M3472">
            <v>1000026906</v>
          </cell>
          <cell r="R3472" t="str">
            <v/>
          </cell>
        </row>
        <row r="3473">
          <cell r="M3473">
            <v>1000023304</v>
          </cell>
          <cell r="R3473" t="str">
            <v/>
          </cell>
        </row>
        <row r="3474">
          <cell r="M3474">
            <v>1000020739</v>
          </cell>
          <cell r="R3474" t="str">
            <v/>
          </cell>
        </row>
        <row r="3475">
          <cell r="M3475">
            <v>466449912</v>
          </cell>
          <cell r="R3475" t="str">
            <v/>
          </cell>
        </row>
        <row r="3476">
          <cell r="M3476">
            <v>476483512</v>
          </cell>
          <cell r="R3476" t="str">
            <v/>
          </cell>
        </row>
        <row r="3477">
          <cell r="M3477">
            <v>566482012</v>
          </cell>
          <cell r="R3477" t="str">
            <v/>
          </cell>
        </row>
        <row r="3478">
          <cell r="M3478">
            <v>176516212</v>
          </cell>
          <cell r="R3478" t="str">
            <v/>
          </cell>
        </row>
        <row r="3479">
          <cell r="M3479">
            <v>316520512</v>
          </cell>
          <cell r="R3479" t="str">
            <v/>
          </cell>
        </row>
        <row r="3480">
          <cell r="M3480">
            <v>856479312</v>
          </cell>
          <cell r="R3480" t="str">
            <v/>
          </cell>
        </row>
        <row r="3481">
          <cell r="M3481">
            <v>296553112</v>
          </cell>
          <cell r="R3481" t="str">
            <v/>
          </cell>
        </row>
        <row r="3482">
          <cell r="M3482">
            <v>619138632</v>
          </cell>
          <cell r="R3482" t="str">
            <v/>
          </cell>
        </row>
        <row r="3483">
          <cell r="M3483">
            <v>109169432</v>
          </cell>
          <cell r="R3483" t="str">
            <v/>
          </cell>
        </row>
        <row r="3484">
          <cell r="M3484">
            <v>121712342</v>
          </cell>
          <cell r="R3484" t="str">
            <v/>
          </cell>
        </row>
        <row r="3485">
          <cell r="M3485">
            <v>631739342</v>
          </cell>
          <cell r="R3485" t="str">
            <v/>
          </cell>
        </row>
        <row r="3486">
          <cell r="M3486">
            <v>11821242</v>
          </cell>
          <cell r="R3486" t="str">
            <v/>
          </cell>
        </row>
        <row r="3487">
          <cell r="M3487">
            <v>31843842</v>
          </cell>
          <cell r="R3487" t="str">
            <v/>
          </cell>
        </row>
        <row r="3488">
          <cell r="M3488">
            <v>791820042</v>
          </cell>
          <cell r="R3488" t="str">
            <v/>
          </cell>
        </row>
        <row r="3489">
          <cell r="M3489">
            <v>22015842</v>
          </cell>
          <cell r="R3489" t="str">
            <v/>
          </cell>
        </row>
        <row r="3490">
          <cell r="M3490">
            <v>542016342</v>
          </cell>
          <cell r="R3490" t="str">
            <v/>
          </cell>
        </row>
        <row r="3491">
          <cell r="M3491">
            <v>652020242</v>
          </cell>
          <cell r="R3491" t="str">
            <v/>
          </cell>
        </row>
        <row r="3492">
          <cell r="M3492">
            <v>342016242</v>
          </cell>
          <cell r="R3492" t="str">
            <v/>
          </cell>
        </row>
        <row r="3493">
          <cell r="M3493">
            <v>911967642</v>
          </cell>
          <cell r="R3493" t="str">
            <v/>
          </cell>
        </row>
        <row r="3494">
          <cell r="M3494">
            <v>162101842</v>
          </cell>
          <cell r="R3494" t="str">
            <v/>
          </cell>
        </row>
        <row r="3495">
          <cell r="M3495">
            <v>862107942</v>
          </cell>
          <cell r="R3495" t="str">
            <v/>
          </cell>
        </row>
        <row r="3496">
          <cell r="M3496">
            <v>922060142</v>
          </cell>
          <cell r="R3496" t="str">
            <v/>
          </cell>
        </row>
        <row r="3497">
          <cell r="M3497">
            <v>922060242</v>
          </cell>
          <cell r="R3497" t="str">
            <v/>
          </cell>
        </row>
        <row r="3498">
          <cell r="M3498">
            <v>922060542</v>
          </cell>
          <cell r="R3498" t="str">
            <v/>
          </cell>
        </row>
        <row r="3499">
          <cell r="M3499">
            <v>922060742</v>
          </cell>
          <cell r="R3499" t="str">
            <v/>
          </cell>
        </row>
        <row r="3500">
          <cell r="M3500">
            <v>74568552</v>
          </cell>
          <cell r="R3500" t="str">
            <v/>
          </cell>
        </row>
        <row r="3501">
          <cell r="M3501">
            <v>604569752</v>
          </cell>
          <cell r="R3501" t="str">
            <v/>
          </cell>
        </row>
        <row r="3502">
          <cell r="M3502">
            <v>64654052</v>
          </cell>
          <cell r="R3502" t="str">
            <v/>
          </cell>
        </row>
        <row r="3503">
          <cell r="M3503">
            <v>999863997</v>
          </cell>
          <cell r="R3503" t="str">
            <v/>
          </cell>
        </row>
        <row r="3504">
          <cell r="M3504">
            <v>999871691</v>
          </cell>
          <cell r="R3504" t="str">
            <v/>
          </cell>
        </row>
        <row r="3505">
          <cell r="M3505">
            <v>999876932</v>
          </cell>
          <cell r="R3505" t="str">
            <v/>
          </cell>
        </row>
        <row r="3506">
          <cell r="M3506">
            <v>999881843</v>
          </cell>
          <cell r="R3506" t="str">
            <v/>
          </cell>
        </row>
        <row r="3507">
          <cell r="M3507">
            <v>999889092</v>
          </cell>
          <cell r="R3507" t="str">
            <v/>
          </cell>
        </row>
        <row r="3508">
          <cell r="M3508">
            <v>999885441</v>
          </cell>
          <cell r="R3508" t="str">
            <v/>
          </cell>
        </row>
        <row r="3509">
          <cell r="M3509">
            <v>999884682</v>
          </cell>
          <cell r="R3509" t="str">
            <v/>
          </cell>
        </row>
        <row r="3510">
          <cell r="M3510">
            <v>999890058</v>
          </cell>
          <cell r="R3510" t="str">
            <v/>
          </cell>
        </row>
        <row r="3511">
          <cell r="M3511">
            <v>999900149</v>
          </cell>
          <cell r="R3511" t="str">
            <v/>
          </cell>
        </row>
        <row r="3512">
          <cell r="M3512">
            <v>999898293</v>
          </cell>
          <cell r="R3512" t="str">
            <v/>
          </cell>
        </row>
        <row r="3513">
          <cell r="M3513">
            <v>999903133</v>
          </cell>
          <cell r="R3513" t="str">
            <v/>
          </cell>
        </row>
        <row r="3514">
          <cell r="M3514">
            <v>999906961</v>
          </cell>
          <cell r="R3514" t="str">
            <v/>
          </cell>
        </row>
        <row r="3515">
          <cell r="M3515">
            <v>999909662</v>
          </cell>
          <cell r="R3515" t="str">
            <v/>
          </cell>
        </row>
        <row r="3516">
          <cell r="M3516">
            <v>999910171</v>
          </cell>
          <cell r="R3516" t="str">
            <v/>
          </cell>
        </row>
        <row r="3517">
          <cell r="M3517">
            <v>999912444</v>
          </cell>
          <cell r="R3517" t="str">
            <v/>
          </cell>
        </row>
        <row r="3518">
          <cell r="M3518">
            <v>999914227</v>
          </cell>
          <cell r="R3518" t="str">
            <v/>
          </cell>
        </row>
        <row r="3519">
          <cell r="M3519">
            <v>999920163</v>
          </cell>
          <cell r="R3519" t="str">
            <v/>
          </cell>
        </row>
        <row r="3520">
          <cell r="M3520">
            <v>999919715</v>
          </cell>
          <cell r="R3520" t="str">
            <v/>
          </cell>
        </row>
        <row r="3521">
          <cell r="M3521">
            <v>999922192</v>
          </cell>
          <cell r="R3521" t="str">
            <v/>
          </cell>
        </row>
        <row r="3522">
          <cell r="M3522">
            <v>999931867</v>
          </cell>
          <cell r="R3522" t="str">
            <v/>
          </cell>
        </row>
        <row r="3523">
          <cell r="M3523">
            <v>999930862</v>
          </cell>
          <cell r="R3523" t="str">
            <v/>
          </cell>
        </row>
        <row r="3524">
          <cell r="M3524">
            <v>999946635</v>
          </cell>
          <cell r="R3524" t="str">
            <v/>
          </cell>
        </row>
        <row r="3525">
          <cell r="M3525">
            <v>999957472</v>
          </cell>
          <cell r="R3525" t="str">
            <v/>
          </cell>
        </row>
        <row r="3526">
          <cell r="M3526">
            <v>999959973</v>
          </cell>
          <cell r="R3526" t="str">
            <v/>
          </cell>
        </row>
        <row r="3527">
          <cell r="M3527">
            <v>999963892</v>
          </cell>
          <cell r="R3527" t="str">
            <v/>
          </cell>
        </row>
        <row r="3528">
          <cell r="M3528">
            <v>999979497</v>
          </cell>
          <cell r="R3528" t="str">
            <v/>
          </cell>
        </row>
        <row r="3529">
          <cell r="M3529">
            <v>999965324</v>
          </cell>
          <cell r="R3529" t="str">
            <v/>
          </cell>
        </row>
        <row r="3530">
          <cell r="M3530">
            <v>999975899</v>
          </cell>
          <cell r="R3530" t="str">
            <v/>
          </cell>
        </row>
        <row r="3531">
          <cell r="M3531">
            <v>999977422</v>
          </cell>
          <cell r="R3531" t="str">
            <v/>
          </cell>
        </row>
        <row r="3532">
          <cell r="M3532">
            <v>1000005579</v>
          </cell>
          <cell r="R3532" t="str">
            <v/>
          </cell>
        </row>
        <row r="3533">
          <cell r="M3533">
            <v>999987715</v>
          </cell>
          <cell r="R3533" t="str">
            <v/>
          </cell>
        </row>
        <row r="3534">
          <cell r="M3534">
            <v>999951701</v>
          </cell>
          <cell r="R3534" t="str">
            <v/>
          </cell>
        </row>
        <row r="3535">
          <cell r="M3535">
            <v>109289032</v>
          </cell>
          <cell r="R3535" t="str">
            <v/>
          </cell>
        </row>
        <row r="3536">
          <cell r="M3536">
            <v>1000001852</v>
          </cell>
          <cell r="R3536" t="str">
            <v/>
          </cell>
        </row>
        <row r="3537">
          <cell r="M3537">
            <v>611969142</v>
          </cell>
          <cell r="R3537" t="str">
            <v/>
          </cell>
        </row>
        <row r="3538">
          <cell r="M3538">
            <v>999880417</v>
          </cell>
          <cell r="R3538" t="str">
            <v/>
          </cell>
        </row>
        <row r="3539">
          <cell r="M3539">
            <v>999895875</v>
          </cell>
          <cell r="R3539" t="str">
            <v/>
          </cell>
        </row>
        <row r="3540">
          <cell r="M3540">
            <v>999897886</v>
          </cell>
          <cell r="R3540" t="str">
            <v/>
          </cell>
        </row>
        <row r="3541">
          <cell r="M3541">
            <v>999911705</v>
          </cell>
          <cell r="R3541" t="str">
            <v/>
          </cell>
        </row>
        <row r="3542">
          <cell r="M3542">
            <v>999916728</v>
          </cell>
          <cell r="R3542" t="str">
            <v/>
          </cell>
        </row>
        <row r="3543">
          <cell r="M3543">
            <v>999897171</v>
          </cell>
          <cell r="R3543" t="str">
            <v/>
          </cell>
        </row>
        <row r="3544">
          <cell r="M3544">
            <v>999937532</v>
          </cell>
          <cell r="R3544" t="str">
            <v/>
          </cell>
        </row>
        <row r="3545">
          <cell r="M3545">
            <v>999946059</v>
          </cell>
          <cell r="R3545" t="str">
            <v/>
          </cell>
        </row>
        <row r="3546">
          <cell r="M3546">
            <v>999943312</v>
          </cell>
          <cell r="R3546" t="str">
            <v/>
          </cell>
        </row>
        <row r="3547">
          <cell r="M3547">
            <v>999943393</v>
          </cell>
          <cell r="R3547" t="str">
            <v/>
          </cell>
        </row>
        <row r="3548">
          <cell r="M3548">
            <v>999952682</v>
          </cell>
          <cell r="R3548" t="str">
            <v/>
          </cell>
        </row>
        <row r="3549">
          <cell r="M3549">
            <v>999967968</v>
          </cell>
          <cell r="R3549" t="str">
            <v/>
          </cell>
        </row>
        <row r="3550">
          <cell r="M3550">
            <v>536478112</v>
          </cell>
          <cell r="R3550" t="str">
            <v>Do Not Score - Max Statement Year Too Old</v>
          </cell>
        </row>
        <row r="3551">
          <cell r="M3551">
            <v>296496312</v>
          </cell>
          <cell r="R3551" t="str">
            <v/>
          </cell>
        </row>
        <row r="3552">
          <cell r="M3552">
            <v>736520912</v>
          </cell>
          <cell r="R3552" t="str">
            <v>Do Not Score - Max Statement Year Too Old</v>
          </cell>
        </row>
        <row r="3553">
          <cell r="M3553">
            <v>246538912</v>
          </cell>
          <cell r="R3553" t="str">
            <v/>
          </cell>
        </row>
        <row r="3554">
          <cell r="M3554">
            <v>156537912</v>
          </cell>
          <cell r="R3554" t="str">
            <v/>
          </cell>
        </row>
        <row r="3555">
          <cell r="M3555">
            <v>339138332</v>
          </cell>
          <cell r="R3555" t="str">
            <v/>
          </cell>
        </row>
        <row r="3556">
          <cell r="M3556">
            <v>469162932</v>
          </cell>
          <cell r="R3556" t="str">
            <v/>
          </cell>
        </row>
        <row r="3557">
          <cell r="M3557">
            <v>49198632</v>
          </cell>
          <cell r="R3557" t="str">
            <v/>
          </cell>
        </row>
        <row r="3558">
          <cell r="M3558">
            <v>399206132</v>
          </cell>
          <cell r="R3558" t="str">
            <v/>
          </cell>
        </row>
        <row r="3559">
          <cell r="M3559">
            <v>669203032</v>
          </cell>
          <cell r="R3559" t="str">
            <v>Do Not Score - Max Statement Year Too Old</v>
          </cell>
        </row>
        <row r="3560">
          <cell r="M3560">
            <v>529197132</v>
          </cell>
          <cell r="R3560" t="str">
            <v/>
          </cell>
        </row>
        <row r="3561">
          <cell r="M3561">
            <v>819292532</v>
          </cell>
          <cell r="R3561" t="str">
            <v/>
          </cell>
        </row>
        <row r="3562">
          <cell r="M3562">
            <v>751717442</v>
          </cell>
          <cell r="R3562" t="str">
            <v/>
          </cell>
        </row>
        <row r="3563">
          <cell r="M3563">
            <v>441711342</v>
          </cell>
          <cell r="R3563" t="str">
            <v/>
          </cell>
        </row>
        <row r="3564">
          <cell r="M3564">
            <v>101766142</v>
          </cell>
          <cell r="R3564" t="str">
            <v/>
          </cell>
        </row>
        <row r="3565">
          <cell r="M3565">
            <v>91815342</v>
          </cell>
          <cell r="R3565" t="str">
            <v/>
          </cell>
        </row>
        <row r="3566">
          <cell r="M3566">
            <v>481870142</v>
          </cell>
          <cell r="R3566" t="str">
            <v/>
          </cell>
        </row>
        <row r="3567">
          <cell r="M3567">
            <v>501872942</v>
          </cell>
          <cell r="R3567" t="str">
            <v/>
          </cell>
        </row>
        <row r="3568">
          <cell r="M3568">
            <v>811873742</v>
          </cell>
          <cell r="R3568" t="str">
            <v/>
          </cell>
        </row>
        <row r="3569">
          <cell r="M3569">
            <v>691905742</v>
          </cell>
          <cell r="R3569" t="str">
            <v/>
          </cell>
        </row>
        <row r="3570">
          <cell r="M3570">
            <v>131900442</v>
          </cell>
          <cell r="R3570" t="str">
            <v>Do Not Score - Max Statement Year Too Old</v>
          </cell>
        </row>
        <row r="3571">
          <cell r="M3571">
            <v>271902342</v>
          </cell>
          <cell r="R3571" t="str">
            <v/>
          </cell>
        </row>
        <row r="3572">
          <cell r="M3572">
            <v>801843542</v>
          </cell>
          <cell r="R3572" t="str">
            <v/>
          </cell>
        </row>
        <row r="3573">
          <cell r="M3573">
            <v>1966442</v>
          </cell>
          <cell r="R3573" t="str">
            <v/>
          </cell>
        </row>
        <row r="3574">
          <cell r="M3574">
            <v>2101342</v>
          </cell>
          <cell r="R3574" t="str">
            <v/>
          </cell>
        </row>
        <row r="3575">
          <cell r="M3575">
            <v>761905042</v>
          </cell>
          <cell r="R3575" t="str">
            <v/>
          </cell>
        </row>
        <row r="3576">
          <cell r="M3576">
            <v>131966742</v>
          </cell>
          <cell r="R3576" t="str">
            <v/>
          </cell>
        </row>
        <row r="3577">
          <cell r="M3577">
            <v>462018942</v>
          </cell>
          <cell r="R3577" t="str">
            <v/>
          </cell>
        </row>
        <row r="3578">
          <cell r="M3578">
            <v>472060042</v>
          </cell>
          <cell r="R3578" t="str">
            <v/>
          </cell>
        </row>
        <row r="3579">
          <cell r="M3579">
            <v>822056942</v>
          </cell>
          <cell r="R3579" t="str">
            <v/>
          </cell>
        </row>
        <row r="3580">
          <cell r="M3580">
            <v>42104842</v>
          </cell>
          <cell r="R3580" t="str">
            <v/>
          </cell>
        </row>
        <row r="3581">
          <cell r="M3581">
            <v>92104442</v>
          </cell>
          <cell r="R3581" t="str">
            <v/>
          </cell>
        </row>
        <row r="3582">
          <cell r="M3582">
            <v>682056842</v>
          </cell>
          <cell r="R3582" t="str">
            <v/>
          </cell>
        </row>
        <row r="3583">
          <cell r="M3583">
            <v>372107842</v>
          </cell>
          <cell r="R3583" t="str">
            <v/>
          </cell>
        </row>
        <row r="3584">
          <cell r="M3584">
            <v>192108242</v>
          </cell>
          <cell r="R3584" t="str">
            <v/>
          </cell>
        </row>
        <row r="3585">
          <cell r="M3585">
            <v>322103542</v>
          </cell>
          <cell r="R3585" t="str">
            <v/>
          </cell>
        </row>
        <row r="3586">
          <cell r="M3586">
            <v>792105242</v>
          </cell>
          <cell r="R3586" t="str">
            <v/>
          </cell>
        </row>
        <row r="3587">
          <cell r="M3587">
            <v>852103442</v>
          </cell>
          <cell r="R3587" t="str">
            <v/>
          </cell>
        </row>
        <row r="3588">
          <cell r="M3588">
            <v>922105742</v>
          </cell>
          <cell r="R3588" t="str">
            <v/>
          </cell>
        </row>
        <row r="3589">
          <cell r="M3589">
            <v>931766242</v>
          </cell>
          <cell r="R3589" t="str">
            <v/>
          </cell>
        </row>
        <row r="3590">
          <cell r="M3590">
            <v>554570352</v>
          </cell>
          <cell r="R3590" t="str">
            <v/>
          </cell>
        </row>
        <row r="3591">
          <cell r="M3591">
            <v>42161042</v>
          </cell>
          <cell r="R3591" t="str">
            <v/>
          </cell>
        </row>
        <row r="3592">
          <cell r="M3592">
            <v>144625352</v>
          </cell>
          <cell r="R3592" t="str">
            <v/>
          </cell>
        </row>
        <row r="3593">
          <cell r="M3593">
            <v>154651452</v>
          </cell>
          <cell r="R3593" t="str">
            <v/>
          </cell>
        </row>
        <row r="3594">
          <cell r="M3594">
            <v>999865254</v>
          </cell>
          <cell r="R3594" t="str">
            <v/>
          </cell>
        </row>
        <row r="3595">
          <cell r="M3595">
            <v>999865674</v>
          </cell>
          <cell r="R3595" t="str">
            <v/>
          </cell>
        </row>
        <row r="3596">
          <cell r="M3596">
            <v>999869185</v>
          </cell>
          <cell r="R3596" t="str">
            <v/>
          </cell>
        </row>
        <row r="3597">
          <cell r="M3597">
            <v>999870849</v>
          </cell>
          <cell r="R3597" t="str">
            <v/>
          </cell>
        </row>
        <row r="3598">
          <cell r="M3598">
            <v>999871384</v>
          </cell>
          <cell r="R3598" t="str">
            <v/>
          </cell>
        </row>
        <row r="3599">
          <cell r="M3599">
            <v>999873300</v>
          </cell>
          <cell r="R3599" t="str">
            <v/>
          </cell>
        </row>
        <row r="3600">
          <cell r="M3600">
            <v>999873379</v>
          </cell>
          <cell r="R3600" t="str">
            <v/>
          </cell>
        </row>
        <row r="3601">
          <cell r="M3601">
            <v>999872478</v>
          </cell>
          <cell r="R3601" t="str">
            <v/>
          </cell>
        </row>
        <row r="3602">
          <cell r="M3602">
            <v>999873707</v>
          </cell>
          <cell r="R3602" t="str">
            <v/>
          </cell>
        </row>
        <row r="3603">
          <cell r="M3603">
            <v>999873499</v>
          </cell>
          <cell r="R3603" t="str">
            <v/>
          </cell>
        </row>
        <row r="3604">
          <cell r="M3604">
            <v>999873806</v>
          </cell>
          <cell r="R3604" t="str">
            <v/>
          </cell>
        </row>
        <row r="3605">
          <cell r="M3605">
            <v>999875557</v>
          </cell>
          <cell r="R3605" t="str">
            <v/>
          </cell>
        </row>
        <row r="3606">
          <cell r="M3606">
            <v>999878033</v>
          </cell>
          <cell r="R3606" t="str">
            <v/>
          </cell>
        </row>
        <row r="3607">
          <cell r="M3607">
            <v>999877199</v>
          </cell>
          <cell r="R3607" t="str">
            <v/>
          </cell>
        </row>
        <row r="3608">
          <cell r="M3608">
            <v>999881648</v>
          </cell>
          <cell r="R3608" t="str">
            <v/>
          </cell>
        </row>
        <row r="3609">
          <cell r="M3609">
            <v>999881655</v>
          </cell>
          <cell r="R3609" t="str">
            <v/>
          </cell>
        </row>
        <row r="3610">
          <cell r="M3610">
            <v>999883000</v>
          </cell>
          <cell r="R3610" t="str">
            <v/>
          </cell>
        </row>
        <row r="3611">
          <cell r="M3611">
            <v>999884890</v>
          </cell>
          <cell r="R3611" t="str">
            <v/>
          </cell>
        </row>
        <row r="3612">
          <cell r="M3612">
            <v>999886022</v>
          </cell>
          <cell r="R3612" t="str">
            <v/>
          </cell>
        </row>
        <row r="3613">
          <cell r="M3613">
            <v>999886884</v>
          </cell>
          <cell r="R3613" t="str">
            <v/>
          </cell>
        </row>
        <row r="3614">
          <cell r="M3614">
            <v>999889991</v>
          </cell>
          <cell r="R3614" t="str">
            <v/>
          </cell>
        </row>
        <row r="3615">
          <cell r="M3615">
            <v>999879603</v>
          </cell>
          <cell r="R3615" t="str">
            <v/>
          </cell>
        </row>
        <row r="3616">
          <cell r="M3616">
            <v>999890618</v>
          </cell>
          <cell r="R3616" t="str">
            <v/>
          </cell>
        </row>
        <row r="3617">
          <cell r="M3617">
            <v>999890718</v>
          </cell>
          <cell r="R3617" t="str">
            <v/>
          </cell>
        </row>
        <row r="3618">
          <cell r="M3618">
            <v>999882999</v>
          </cell>
          <cell r="R3618" t="str">
            <v/>
          </cell>
        </row>
        <row r="3619">
          <cell r="M3619">
            <v>999891376</v>
          </cell>
          <cell r="R3619" t="str">
            <v/>
          </cell>
        </row>
        <row r="3620">
          <cell r="M3620">
            <v>999892137</v>
          </cell>
          <cell r="R3620" t="str">
            <v/>
          </cell>
        </row>
        <row r="3621">
          <cell r="M3621">
            <v>999892567</v>
          </cell>
          <cell r="R3621" t="str">
            <v/>
          </cell>
        </row>
        <row r="3622">
          <cell r="M3622">
            <v>999894680</v>
          </cell>
          <cell r="R3622" t="str">
            <v/>
          </cell>
        </row>
        <row r="3623">
          <cell r="M3623">
            <v>999891212</v>
          </cell>
          <cell r="R3623" t="str">
            <v/>
          </cell>
        </row>
        <row r="3624">
          <cell r="M3624">
            <v>999891348</v>
          </cell>
          <cell r="R3624" t="str">
            <v/>
          </cell>
        </row>
        <row r="3625">
          <cell r="M3625">
            <v>999894880</v>
          </cell>
          <cell r="R3625" t="str">
            <v/>
          </cell>
        </row>
        <row r="3626">
          <cell r="M3626">
            <v>999886557</v>
          </cell>
          <cell r="R3626" t="str">
            <v/>
          </cell>
        </row>
        <row r="3627">
          <cell r="M3627">
            <v>999895059</v>
          </cell>
          <cell r="R3627" t="str">
            <v/>
          </cell>
        </row>
        <row r="3628">
          <cell r="M3628">
            <v>999891523</v>
          </cell>
          <cell r="R3628" t="str">
            <v/>
          </cell>
        </row>
        <row r="3629">
          <cell r="M3629">
            <v>999894657</v>
          </cell>
          <cell r="R3629" t="str">
            <v/>
          </cell>
        </row>
        <row r="3630">
          <cell r="M3630">
            <v>999892212</v>
          </cell>
          <cell r="R3630" t="str">
            <v/>
          </cell>
        </row>
        <row r="3631">
          <cell r="M3631">
            <v>999895116</v>
          </cell>
          <cell r="R3631" t="str">
            <v/>
          </cell>
        </row>
        <row r="3632">
          <cell r="M3632">
            <v>999895567</v>
          </cell>
          <cell r="R3632" t="str">
            <v/>
          </cell>
        </row>
        <row r="3633">
          <cell r="M3633">
            <v>999896722</v>
          </cell>
          <cell r="R3633" t="str">
            <v/>
          </cell>
        </row>
        <row r="3634">
          <cell r="M3634">
            <v>999896169</v>
          </cell>
          <cell r="R3634" t="str">
            <v/>
          </cell>
        </row>
        <row r="3635">
          <cell r="M3635">
            <v>999903012</v>
          </cell>
          <cell r="R3635" t="str">
            <v/>
          </cell>
        </row>
        <row r="3636">
          <cell r="M3636">
            <v>999903733</v>
          </cell>
          <cell r="R3636" t="str">
            <v/>
          </cell>
        </row>
        <row r="3637">
          <cell r="M3637">
            <v>999901090</v>
          </cell>
          <cell r="R3637" t="str">
            <v/>
          </cell>
        </row>
        <row r="3638">
          <cell r="M3638">
            <v>999903919</v>
          </cell>
          <cell r="R3638" t="str">
            <v/>
          </cell>
        </row>
        <row r="3639">
          <cell r="M3639">
            <v>999892327</v>
          </cell>
          <cell r="R3639" t="str">
            <v/>
          </cell>
        </row>
        <row r="3640">
          <cell r="M3640">
            <v>999901253</v>
          </cell>
          <cell r="R3640" t="str">
            <v/>
          </cell>
        </row>
        <row r="3641">
          <cell r="M3641">
            <v>999902710</v>
          </cell>
          <cell r="R3641" t="str">
            <v/>
          </cell>
        </row>
        <row r="3642">
          <cell r="M3642">
            <v>999904883</v>
          </cell>
          <cell r="R3642" t="str">
            <v/>
          </cell>
        </row>
        <row r="3643">
          <cell r="M3643">
            <v>999902340</v>
          </cell>
          <cell r="R3643" t="str">
            <v/>
          </cell>
        </row>
        <row r="3644">
          <cell r="M3644">
            <v>999904019</v>
          </cell>
          <cell r="R3644" t="str">
            <v/>
          </cell>
        </row>
        <row r="3645">
          <cell r="M3645">
            <v>999904285</v>
          </cell>
          <cell r="R3645" t="str">
            <v/>
          </cell>
        </row>
        <row r="3646">
          <cell r="M3646">
            <v>999903644</v>
          </cell>
          <cell r="R3646" t="str">
            <v/>
          </cell>
        </row>
        <row r="3647">
          <cell r="M3647">
            <v>999905614</v>
          </cell>
          <cell r="R3647" t="str">
            <v/>
          </cell>
        </row>
        <row r="3648">
          <cell r="M3648">
            <v>999897817</v>
          </cell>
          <cell r="R3648" t="str">
            <v/>
          </cell>
        </row>
        <row r="3649">
          <cell r="M3649">
            <v>999906676</v>
          </cell>
          <cell r="R3649" t="str">
            <v/>
          </cell>
        </row>
        <row r="3650">
          <cell r="M3650">
            <v>999906722</v>
          </cell>
          <cell r="R3650" t="str">
            <v/>
          </cell>
        </row>
        <row r="3651">
          <cell r="M3651">
            <v>999902461</v>
          </cell>
          <cell r="R3651" t="str">
            <v/>
          </cell>
        </row>
        <row r="3652">
          <cell r="M3652">
            <v>999907871</v>
          </cell>
          <cell r="R3652" t="str">
            <v/>
          </cell>
        </row>
        <row r="3653">
          <cell r="M3653">
            <v>999908165</v>
          </cell>
          <cell r="R3653" t="str">
            <v/>
          </cell>
        </row>
        <row r="3654">
          <cell r="M3654">
            <v>999908255</v>
          </cell>
          <cell r="R3654" t="str">
            <v/>
          </cell>
        </row>
        <row r="3655">
          <cell r="M3655">
            <v>999907828</v>
          </cell>
          <cell r="R3655" t="str">
            <v/>
          </cell>
        </row>
        <row r="3656">
          <cell r="M3656">
            <v>999903837</v>
          </cell>
          <cell r="R3656" t="str">
            <v/>
          </cell>
        </row>
        <row r="3657">
          <cell r="M3657">
            <v>999908525</v>
          </cell>
          <cell r="R3657" t="str">
            <v/>
          </cell>
        </row>
        <row r="3658">
          <cell r="M3658">
            <v>999908042</v>
          </cell>
          <cell r="R3658" t="str">
            <v/>
          </cell>
        </row>
        <row r="3659">
          <cell r="M3659">
            <v>999908756</v>
          </cell>
          <cell r="R3659" t="str">
            <v/>
          </cell>
        </row>
        <row r="3660">
          <cell r="M3660">
            <v>999909544</v>
          </cell>
          <cell r="R3660" t="str">
            <v/>
          </cell>
        </row>
        <row r="3661">
          <cell r="M3661">
            <v>999908391</v>
          </cell>
          <cell r="R3661" t="str">
            <v/>
          </cell>
        </row>
        <row r="3662">
          <cell r="M3662">
            <v>999908429</v>
          </cell>
          <cell r="R3662" t="str">
            <v/>
          </cell>
        </row>
        <row r="3663">
          <cell r="M3663">
            <v>999909309</v>
          </cell>
          <cell r="R3663" t="str">
            <v/>
          </cell>
        </row>
        <row r="3664">
          <cell r="M3664">
            <v>999909983</v>
          </cell>
          <cell r="R3664" t="str">
            <v/>
          </cell>
        </row>
        <row r="3665">
          <cell r="M3665">
            <v>999907949</v>
          </cell>
          <cell r="R3665" t="str">
            <v/>
          </cell>
        </row>
        <row r="3666">
          <cell r="M3666">
            <v>999910191</v>
          </cell>
          <cell r="R3666" t="str">
            <v/>
          </cell>
        </row>
        <row r="3667">
          <cell r="M3667">
            <v>999910429</v>
          </cell>
          <cell r="R3667" t="str">
            <v/>
          </cell>
        </row>
        <row r="3668">
          <cell r="M3668">
            <v>999910292</v>
          </cell>
          <cell r="R3668" t="str">
            <v/>
          </cell>
        </row>
        <row r="3669">
          <cell r="M3669">
            <v>999908552</v>
          </cell>
          <cell r="R3669" t="str">
            <v/>
          </cell>
        </row>
        <row r="3670">
          <cell r="M3670">
            <v>999910949</v>
          </cell>
          <cell r="R3670" t="str">
            <v/>
          </cell>
        </row>
        <row r="3671">
          <cell r="M3671">
            <v>999911950</v>
          </cell>
          <cell r="R3671" t="str">
            <v/>
          </cell>
        </row>
        <row r="3672">
          <cell r="M3672">
            <v>999911481</v>
          </cell>
          <cell r="R3672" t="str">
            <v/>
          </cell>
        </row>
        <row r="3673">
          <cell r="M3673">
            <v>999912419</v>
          </cell>
          <cell r="R3673" t="str">
            <v/>
          </cell>
        </row>
        <row r="3674">
          <cell r="M3674">
            <v>999912443</v>
          </cell>
          <cell r="R3674" t="str">
            <v/>
          </cell>
        </row>
        <row r="3675">
          <cell r="M3675">
            <v>999912455</v>
          </cell>
          <cell r="R3675" t="str">
            <v/>
          </cell>
        </row>
        <row r="3676">
          <cell r="M3676">
            <v>999912589</v>
          </cell>
          <cell r="R3676" t="str">
            <v/>
          </cell>
        </row>
        <row r="3677">
          <cell r="M3677">
            <v>999913125</v>
          </cell>
          <cell r="R3677" t="str">
            <v/>
          </cell>
        </row>
        <row r="3678">
          <cell r="M3678">
            <v>999912662</v>
          </cell>
          <cell r="R3678" t="str">
            <v/>
          </cell>
        </row>
        <row r="3679">
          <cell r="M3679">
            <v>999913662</v>
          </cell>
          <cell r="R3679" t="str">
            <v/>
          </cell>
        </row>
        <row r="3680">
          <cell r="M3680">
            <v>999914402</v>
          </cell>
          <cell r="R3680" t="str">
            <v/>
          </cell>
        </row>
        <row r="3681">
          <cell r="M3681">
            <v>999913926</v>
          </cell>
          <cell r="R3681" t="str">
            <v/>
          </cell>
        </row>
        <row r="3682">
          <cell r="M3682">
            <v>999910479</v>
          </cell>
          <cell r="R3682" t="str">
            <v/>
          </cell>
        </row>
        <row r="3683">
          <cell r="M3683">
            <v>999914607</v>
          </cell>
          <cell r="R3683" t="str">
            <v/>
          </cell>
        </row>
        <row r="3684">
          <cell r="M3684">
            <v>999915103</v>
          </cell>
          <cell r="R3684" t="str">
            <v/>
          </cell>
        </row>
        <row r="3685">
          <cell r="M3685">
            <v>999916950</v>
          </cell>
          <cell r="R3685" t="str">
            <v/>
          </cell>
        </row>
        <row r="3686">
          <cell r="M3686">
            <v>999918660</v>
          </cell>
          <cell r="R3686" t="str">
            <v/>
          </cell>
        </row>
        <row r="3687">
          <cell r="M3687">
            <v>999917270</v>
          </cell>
          <cell r="R3687" t="str">
            <v/>
          </cell>
        </row>
        <row r="3688">
          <cell r="M3688">
            <v>999917323</v>
          </cell>
          <cell r="R3688" t="str">
            <v/>
          </cell>
        </row>
        <row r="3689">
          <cell r="M3689">
            <v>999917907</v>
          </cell>
          <cell r="R3689" t="str">
            <v/>
          </cell>
        </row>
        <row r="3690">
          <cell r="M3690">
            <v>999918678</v>
          </cell>
          <cell r="R3690" t="str">
            <v/>
          </cell>
        </row>
        <row r="3691">
          <cell r="M3691">
            <v>999915874</v>
          </cell>
          <cell r="R3691" t="str">
            <v/>
          </cell>
        </row>
        <row r="3692">
          <cell r="M3692">
            <v>999916206</v>
          </cell>
          <cell r="R3692" t="str">
            <v/>
          </cell>
        </row>
        <row r="3693">
          <cell r="M3693">
            <v>999916926</v>
          </cell>
          <cell r="R3693" t="str">
            <v/>
          </cell>
        </row>
        <row r="3694">
          <cell r="M3694">
            <v>999919764</v>
          </cell>
          <cell r="R3694" t="str">
            <v/>
          </cell>
        </row>
        <row r="3695">
          <cell r="M3695">
            <v>999919784</v>
          </cell>
          <cell r="R3695" t="str">
            <v/>
          </cell>
        </row>
        <row r="3696">
          <cell r="M3696">
            <v>999919927</v>
          </cell>
          <cell r="R3696" t="str">
            <v/>
          </cell>
        </row>
        <row r="3697">
          <cell r="M3697">
            <v>999921144</v>
          </cell>
          <cell r="R3697" t="str">
            <v/>
          </cell>
        </row>
        <row r="3698">
          <cell r="M3698">
            <v>999920002</v>
          </cell>
          <cell r="R3698" t="str">
            <v/>
          </cell>
        </row>
        <row r="3699">
          <cell r="M3699">
            <v>999959102</v>
          </cell>
          <cell r="R3699" t="str">
            <v/>
          </cell>
        </row>
        <row r="3700">
          <cell r="M3700">
            <v>999923540</v>
          </cell>
          <cell r="R3700" t="str">
            <v/>
          </cell>
        </row>
        <row r="3701">
          <cell r="M3701">
            <v>999918763</v>
          </cell>
          <cell r="R3701" t="str">
            <v/>
          </cell>
        </row>
        <row r="3702">
          <cell r="M3702">
            <v>999918808</v>
          </cell>
          <cell r="R3702" t="str">
            <v/>
          </cell>
        </row>
        <row r="3703">
          <cell r="M3703">
            <v>999921744</v>
          </cell>
          <cell r="R3703" t="str">
            <v/>
          </cell>
        </row>
        <row r="3704">
          <cell r="M3704">
            <v>999927002</v>
          </cell>
          <cell r="R3704" t="str">
            <v/>
          </cell>
        </row>
        <row r="3705">
          <cell r="M3705">
            <v>999927915</v>
          </cell>
          <cell r="R3705" t="str">
            <v/>
          </cell>
        </row>
        <row r="3706">
          <cell r="M3706">
            <v>999919895</v>
          </cell>
          <cell r="R3706" t="str">
            <v/>
          </cell>
        </row>
        <row r="3707">
          <cell r="M3707">
            <v>999928981</v>
          </cell>
          <cell r="R3707" t="str">
            <v/>
          </cell>
        </row>
        <row r="3708">
          <cell r="M3708">
            <v>999929197</v>
          </cell>
          <cell r="R3708" t="str">
            <v/>
          </cell>
        </row>
        <row r="3709">
          <cell r="M3709">
            <v>999929487</v>
          </cell>
          <cell r="R3709" t="str">
            <v/>
          </cell>
        </row>
        <row r="3710">
          <cell r="M3710">
            <v>999926231</v>
          </cell>
          <cell r="R3710" t="str">
            <v/>
          </cell>
        </row>
        <row r="3711">
          <cell r="M3711">
            <v>999922578</v>
          </cell>
          <cell r="R3711" t="str">
            <v/>
          </cell>
        </row>
        <row r="3712">
          <cell r="M3712">
            <v>999927931</v>
          </cell>
          <cell r="R3712" t="str">
            <v/>
          </cell>
        </row>
        <row r="3713">
          <cell r="M3713">
            <v>999931548</v>
          </cell>
          <cell r="R3713" t="str">
            <v/>
          </cell>
        </row>
        <row r="3714">
          <cell r="M3714">
            <v>999928076</v>
          </cell>
          <cell r="R3714" t="str">
            <v/>
          </cell>
        </row>
        <row r="3715">
          <cell r="M3715">
            <v>999931727</v>
          </cell>
          <cell r="R3715" t="str">
            <v/>
          </cell>
        </row>
        <row r="3716">
          <cell r="M3716">
            <v>999928395</v>
          </cell>
          <cell r="R3716" t="str">
            <v/>
          </cell>
        </row>
        <row r="3717">
          <cell r="M3717">
            <v>999932220</v>
          </cell>
          <cell r="R3717" t="str">
            <v/>
          </cell>
        </row>
        <row r="3718">
          <cell r="M3718">
            <v>999928973</v>
          </cell>
          <cell r="R3718" t="str">
            <v/>
          </cell>
        </row>
        <row r="3719">
          <cell r="M3719">
            <v>999935912</v>
          </cell>
          <cell r="R3719" t="str">
            <v/>
          </cell>
        </row>
        <row r="3720">
          <cell r="M3720">
            <v>999932355</v>
          </cell>
          <cell r="R3720" t="str">
            <v/>
          </cell>
        </row>
        <row r="3721">
          <cell r="M3721">
            <v>999930064</v>
          </cell>
          <cell r="R3721" t="str">
            <v/>
          </cell>
        </row>
        <row r="3722">
          <cell r="M3722">
            <v>999932740</v>
          </cell>
          <cell r="R3722" t="str">
            <v/>
          </cell>
        </row>
        <row r="3723">
          <cell r="M3723">
            <v>999929724</v>
          </cell>
          <cell r="R3723" t="str">
            <v/>
          </cell>
        </row>
        <row r="3724">
          <cell r="M3724">
            <v>999930646</v>
          </cell>
          <cell r="R3724" t="str">
            <v/>
          </cell>
        </row>
        <row r="3725">
          <cell r="M3725">
            <v>999931057</v>
          </cell>
          <cell r="R3725" t="str">
            <v/>
          </cell>
        </row>
        <row r="3726">
          <cell r="M3726">
            <v>999934378</v>
          </cell>
          <cell r="R3726" t="str">
            <v/>
          </cell>
        </row>
        <row r="3727">
          <cell r="M3727">
            <v>999934875</v>
          </cell>
          <cell r="R3727" t="str">
            <v/>
          </cell>
        </row>
        <row r="3728">
          <cell r="M3728">
            <v>999935358</v>
          </cell>
          <cell r="R3728" t="str">
            <v/>
          </cell>
        </row>
        <row r="3729">
          <cell r="M3729">
            <v>999935054</v>
          </cell>
          <cell r="R3729" t="str">
            <v/>
          </cell>
        </row>
        <row r="3730">
          <cell r="M3730">
            <v>999935943</v>
          </cell>
          <cell r="R3730" t="str">
            <v/>
          </cell>
        </row>
        <row r="3731">
          <cell r="M3731">
            <v>999935607</v>
          </cell>
          <cell r="R3731" t="str">
            <v/>
          </cell>
        </row>
        <row r="3732">
          <cell r="M3732">
            <v>999935443</v>
          </cell>
          <cell r="R3732" t="str">
            <v/>
          </cell>
        </row>
        <row r="3733">
          <cell r="M3733">
            <v>999936917</v>
          </cell>
          <cell r="R3733" t="str">
            <v/>
          </cell>
        </row>
        <row r="3734">
          <cell r="M3734">
            <v>999936922</v>
          </cell>
          <cell r="R3734" t="str">
            <v/>
          </cell>
        </row>
        <row r="3735">
          <cell r="M3735">
            <v>999936127</v>
          </cell>
          <cell r="R3735" t="str">
            <v/>
          </cell>
        </row>
        <row r="3736">
          <cell r="M3736">
            <v>999937414</v>
          </cell>
          <cell r="R3736" t="str">
            <v/>
          </cell>
        </row>
        <row r="3737">
          <cell r="M3737">
            <v>999941128</v>
          </cell>
          <cell r="R3737" t="str">
            <v/>
          </cell>
        </row>
        <row r="3738">
          <cell r="M3738">
            <v>999941298</v>
          </cell>
          <cell r="R3738" t="str">
            <v/>
          </cell>
        </row>
        <row r="3739">
          <cell r="M3739">
            <v>999937505</v>
          </cell>
          <cell r="R3739" t="str">
            <v/>
          </cell>
        </row>
        <row r="3740">
          <cell r="M3740">
            <v>999938251</v>
          </cell>
          <cell r="R3740" t="str">
            <v/>
          </cell>
        </row>
        <row r="3741">
          <cell r="M3741">
            <v>999942990</v>
          </cell>
          <cell r="R3741" t="str">
            <v/>
          </cell>
        </row>
        <row r="3742">
          <cell r="M3742">
            <v>999944634</v>
          </cell>
          <cell r="R3742" t="str">
            <v/>
          </cell>
        </row>
        <row r="3743">
          <cell r="M3743">
            <v>999945594</v>
          </cell>
          <cell r="R3743" t="str">
            <v/>
          </cell>
        </row>
        <row r="3744">
          <cell r="M3744">
            <v>999945595</v>
          </cell>
          <cell r="R3744" t="str">
            <v/>
          </cell>
        </row>
        <row r="3745">
          <cell r="M3745">
            <v>999946661</v>
          </cell>
          <cell r="R3745" t="str">
            <v/>
          </cell>
        </row>
        <row r="3746">
          <cell r="M3746">
            <v>999946782</v>
          </cell>
          <cell r="R3746" t="str">
            <v/>
          </cell>
        </row>
        <row r="3747">
          <cell r="M3747">
            <v>999947167</v>
          </cell>
          <cell r="R3747" t="str">
            <v/>
          </cell>
        </row>
        <row r="3748">
          <cell r="M3748">
            <v>999947575</v>
          </cell>
          <cell r="R3748" t="str">
            <v/>
          </cell>
        </row>
        <row r="3749">
          <cell r="M3749">
            <v>999947290</v>
          </cell>
          <cell r="R3749" t="str">
            <v/>
          </cell>
        </row>
        <row r="3750">
          <cell r="M3750">
            <v>999948223</v>
          </cell>
          <cell r="R3750" t="str">
            <v/>
          </cell>
        </row>
        <row r="3751">
          <cell r="M3751">
            <v>999947712</v>
          </cell>
          <cell r="R3751" t="str">
            <v/>
          </cell>
        </row>
        <row r="3752">
          <cell r="M3752">
            <v>999947725</v>
          </cell>
          <cell r="R3752" t="str">
            <v/>
          </cell>
        </row>
        <row r="3753">
          <cell r="M3753">
            <v>999949164</v>
          </cell>
          <cell r="R3753" t="str">
            <v/>
          </cell>
        </row>
        <row r="3754">
          <cell r="M3754">
            <v>999949186</v>
          </cell>
          <cell r="R3754" t="str">
            <v/>
          </cell>
        </row>
        <row r="3755">
          <cell r="M3755">
            <v>999950122</v>
          </cell>
          <cell r="R3755" t="str">
            <v/>
          </cell>
        </row>
        <row r="3756">
          <cell r="M3756">
            <v>999947050</v>
          </cell>
          <cell r="R3756" t="str">
            <v/>
          </cell>
        </row>
        <row r="3757">
          <cell r="M3757">
            <v>999954395</v>
          </cell>
          <cell r="R3757" t="str">
            <v/>
          </cell>
        </row>
        <row r="3758">
          <cell r="M3758">
            <v>999959399</v>
          </cell>
          <cell r="R3758" t="str">
            <v/>
          </cell>
        </row>
        <row r="3759">
          <cell r="M3759">
            <v>999953462</v>
          </cell>
          <cell r="R3759" t="str">
            <v/>
          </cell>
        </row>
        <row r="3760">
          <cell r="M3760">
            <v>999956092</v>
          </cell>
          <cell r="R3760" t="str">
            <v/>
          </cell>
        </row>
        <row r="3761">
          <cell r="M3761">
            <v>999960906</v>
          </cell>
          <cell r="R3761" t="str">
            <v/>
          </cell>
        </row>
        <row r="3762">
          <cell r="M3762">
            <v>999958000</v>
          </cell>
          <cell r="R3762" t="str">
            <v/>
          </cell>
        </row>
        <row r="3763">
          <cell r="M3763">
            <v>999956700</v>
          </cell>
          <cell r="R3763" t="str">
            <v/>
          </cell>
        </row>
        <row r="3764">
          <cell r="M3764">
            <v>999956703</v>
          </cell>
          <cell r="R3764" t="str">
            <v/>
          </cell>
        </row>
        <row r="3765">
          <cell r="M3765">
            <v>999961217</v>
          </cell>
          <cell r="R3765" t="str">
            <v/>
          </cell>
        </row>
        <row r="3766">
          <cell r="M3766">
            <v>999961812</v>
          </cell>
          <cell r="R3766" t="str">
            <v/>
          </cell>
        </row>
        <row r="3767">
          <cell r="M3767">
            <v>999962653</v>
          </cell>
          <cell r="R3767" t="str">
            <v/>
          </cell>
        </row>
        <row r="3768">
          <cell r="M3768">
            <v>999960582</v>
          </cell>
          <cell r="R3768" t="str">
            <v/>
          </cell>
        </row>
        <row r="3769">
          <cell r="M3769">
            <v>999963285</v>
          </cell>
          <cell r="R3769" t="str">
            <v/>
          </cell>
        </row>
        <row r="3770">
          <cell r="M3770">
            <v>999952093</v>
          </cell>
          <cell r="R3770" t="str">
            <v/>
          </cell>
        </row>
        <row r="3771">
          <cell r="M3771">
            <v>999961429</v>
          </cell>
          <cell r="R3771" t="str">
            <v/>
          </cell>
        </row>
        <row r="3772">
          <cell r="M3772">
            <v>999969365</v>
          </cell>
          <cell r="R3772" t="str">
            <v/>
          </cell>
        </row>
        <row r="3773">
          <cell r="M3773">
            <v>999959301</v>
          </cell>
          <cell r="R3773" t="str">
            <v/>
          </cell>
        </row>
        <row r="3774">
          <cell r="M3774">
            <v>999963856</v>
          </cell>
          <cell r="R3774" t="str">
            <v/>
          </cell>
        </row>
        <row r="3775">
          <cell r="M3775">
            <v>999972617</v>
          </cell>
          <cell r="R3775" t="str">
            <v/>
          </cell>
        </row>
        <row r="3776">
          <cell r="M3776">
            <v>999963855</v>
          </cell>
          <cell r="R3776" t="str">
            <v/>
          </cell>
        </row>
        <row r="3777">
          <cell r="M3777">
            <v>999964719</v>
          </cell>
          <cell r="R3777" t="str">
            <v/>
          </cell>
        </row>
        <row r="3778">
          <cell r="M3778">
            <v>999974792</v>
          </cell>
          <cell r="R3778" t="str">
            <v/>
          </cell>
        </row>
        <row r="3779">
          <cell r="M3779">
            <v>999979815</v>
          </cell>
          <cell r="R3779" t="str">
            <v/>
          </cell>
        </row>
        <row r="3780">
          <cell r="M3780">
            <v>999985850</v>
          </cell>
          <cell r="R3780" t="str">
            <v/>
          </cell>
        </row>
        <row r="3781">
          <cell r="M3781">
            <v>999962555</v>
          </cell>
          <cell r="R3781" t="str">
            <v/>
          </cell>
        </row>
        <row r="3782">
          <cell r="M3782">
            <v>999970539</v>
          </cell>
          <cell r="R3782" t="str">
            <v/>
          </cell>
        </row>
        <row r="3783">
          <cell r="M3783">
            <v>999966299</v>
          </cell>
          <cell r="R3783" t="str">
            <v/>
          </cell>
        </row>
        <row r="3784">
          <cell r="M3784">
            <v>999966714</v>
          </cell>
          <cell r="R3784" t="str">
            <v/>
          </cell>
        </row>
        <row r="3785">
          <cell r="M3785">
            <v>999971694</v>
          </cell>
          <cell r="R3785" t="str">
            <v/>
          </cell>
        </row>
        <row r="3786">
          <cell r="M3786">
            <v>999967160</v>
          </cell>
          <cell r="R3786" t="str">
            <v/>
          </cell>
        </row>
        <row r="3787">
          <cell r="M3787">
            <v>999985443</v>
          </cell>
          <cell r="R3787" t="str">
            <v/>
          </cell>
        </row>
        <row r="3788">
          <cell r="M3788">
            <v>999964657</v>
          </cell>
          <cell r="R3788" t="str">
            <v/>
          </cell>
        </row>
        <row r="3789">
          <cell r="M3789">
            <v>999975316</v>
          </cell>
          <cell r="R3789" t="str">
            <v/>
          </cell>
        </row>
        <row r="3790">
          <cell r="M3790">
            <v>999985848</v>
          </cell>
          <cell r="R3790" t="str">
            <v/>
          </cell>
        </row>
        <row r="3791">
          <cell r="M3791">
            <v>999969711</v>
          </cell>
          <cell r="R3791" t="str">
            <v/>
          </cell>
        </row>
        <row r="3792">
          <cell r="M3792">
            <v>999992943</v>
          </cell>
          <cell r="R3792" t="str">
            <v/>
          </cell>
        </row>
        <row r="3793">
          <cell r="M3793">
            <v>999966731</v>
          </cell>
          <cell r="R3793" t="str">
            <v/>
          </cell>
        </row>
        <row r="3794">
          <cell r="M3794">
            <v>999998484</v>
          </cell>
          <cell r="R3794" t="str">
            <v/>
          </cell>
        </row>
        <row r="3795">
          <cell r="M3795">
            <v>999981489</v>
          </cell>
          <cell r="R3795" t="str">
            <v/>
          </cell>
        </row>
        <row r="3796">
          <cell r="M3796">
            <v>1000000004</v>
          </cell>
          <cell r="R3796" t="str">
            <v/>
          </cell>
        </row>
        <row r="3797">
          <cell r="M3797">
            <v>1000002052</v>
          </cell>
          <cell r="R3797" t="str">
            <v/>
          </cell>
        </row>
        <row r="3798">
          <cell r="M3798">
            <v>1000003340</v>
          </cell>
          <cell r="R3798" t="str">
            <v/>
          </cell>
        </row>
        <row r="3799">
          <cell r="M3799">
            <v>1000006009</v>
          </cell>
          <cell r="R3799" t="str">
            <v/>
          </cell>
        </row>
        <row r="3800">
          <cell r="M3800">
            <v>1000010745</v>
          </cell>
          <cell r="R3800" t="str">
            <v/>
          </cell>
        </row>
        <row r="3801">
          <cell r="M3801">
            <v>1000010891</v>
          </cell>
          <cell r="R3801" t="str">
            <v/>
          </cell>
        </row>
        <row r="3802">
          <cell r="M3802">
            <v>999989753</v>
          </cell>
          <cell r="R3802" t="str">
            <v/>
          </cell>
        </row>
        <row r="3803">
          <cell r="M3803">
            <v>999991171</v>
          </cell>
          <cell r="R3803" t="str">
            <v/>
          </cell>
        </row>
        <row r="3804">
          <cell r="M3804">
            <v>999990183</v>
          </cell>
          <cell r="R3804" t="str">
            <v/>
          </cell>
        </row>
        <row r="3805">
          <cell r="M3805">
            <v>999991500</v>
          </cell>
          <cell r="R3805" t="str">
            <v/>
          </cell>
        </row>
        <row r="3806">
          <cell r="M3806">
            <v>999992156</v>
          </cell>
          <cell r="R3806" t="str">
            <v/>
          </cell>
        </row>
        <row r="3807">
          <cell r="M3807">
            <v>1000018932</v>
          </cell>
          <cell r="R3807" t="str">
            <v/>
          </cell>
        </row>
        <row r="3808">
          <cell r="M3808">
            <v>999995881</v>
          </cell>
          <cell r="R3808" t="str">
            <v/>
          </cell>
        </row>
        <row r="3809">
          <cell r="M3809">
            <v>999996404</v>
          </cell>
          <cell r="R3809" t="str">
            <v/>
          </cell>
        </row>
        <row r="3810">
          <cell r="M3810">
            <v>1000022943</v>
          </cell>
          <cell r="R3810" t="str">
            <v/>
          </cell>
        </row>
        <row r="3811">
          <cell r="M3811">
            <v>999998557</v>
          </cell>
          <cell r="R3811" t="str">
            <v/>
          </cell>
        </row>
        <row r="3812">
          <cell r="M3812">
            <v>999999341</v>
          </cell>
          <cell r="R3812" t="str">
            <v/>
          </cell>
        </row>
        <row r="3813">
          <cell r="M3813">
            <v>1000003477</v>
          </cell>
          <cell r="R3813" t="str">
            <v/>
          </cell>
        </row>
        <row r="3814">
          <cell r="M3814">
            <v>1000007332</v>
          </cell>
          <cell r="R3814" t="str">
            <v/>
          </cell>
        </row>
        <row r="3815">
          <cell r="M3815">
            <v>999997633</v>
          </cell>
          <cell r="R3815" t="str">
            <v/>
          </cell>
        </row>
        <row r="3816">
          <cell r="M3816">
            <v>1000008697</v>
          </cell>
          <cell r="R3816" t="str">
            <v/>
          </cell>
        </row>
        <row r="3817">
          <cell r="M3817">
            <v>1000007713</v>
          </cell>
          <cell r="R3817" t="str">
            <v/>
          </cell>
        </row>
        <row r="3818">
          <cell r="M3818">
            <v>1000010148</v>
          </cell>
          <cell r="R3818" t="str">
            <v/>
          </cell>
        </row>
        <row r="3819">
          <cell r="M3819">
            <v>1000010727</v>
          </cell>
          <cell r="R3819" t="str">
            <v/>
          </cell>
        </row>
        <row r="3820">
          <cell r="M3820">
            <v>1000019250</v>
          </cell>
          <cell r="R3820" t="str">
            <v/>
          </cell>
        </row>
        <row r="3821">
          <cell r="M3821">
            <v>1000001282</v>
          </cell>
          <cell r="R3821" t="str">
            <v/>
          </cell>
        </row>
        <row r="3822">
          <cell r="M3822">
            <v>1000014241</v>
          </cell>
          <cell r="R3822" t="str">
            <v/>
          </cell>
        </row>
        <row r="3823">
          <cell r="M3823">
            <v>1000004326</v>
          </cell>
          <cell r="R3823" t="str">
            <v/>
          </cell>
        </row>
        <row r="3824">
          <cell r="M3824">
            <v>1000017939</v>
          </cell>
          <cell r="R3824" t="str">
            <v/>
          </cell>
        </row>
        <row r="3825">
          <cell r="M3825">
            <v>1000020910</v>
          </cell>
          <cell r="R3825" t="str">
            <v/>
          </cell>
        </row>
        <row r="3826">
          <cell r="M3826">
            <v>1000008618</v>
          </cell>
          <cell r="R3826" t="str">
            <v/>
          </cell>
        </row>
        <row r="3827">
          <cell r="M3827">
            <v>1000021270</v>
          </cell>
          <cell r="R3827" t="str">
            <v/>
          </cell>
        </row>
        <row r="3828">
          <cell r="M3828">
            <v>1000011906</v>
          </cell>
          <cell r="R3828" t="str">
            <v/>
          </cell>
        </row>
        <row r="3829">
          <cell r="M3829">
            <v>956426612</v>
          </cell>
          <cell r="R3829" t="str">
            <v/>
          </cell>
        </row>
        <row r="3830">
          <cell r="M3830">
            <v>756453112</v>
          </cell>
          <cell r="R3830" t="str">
            <v/>
          </cell>
        </row>
        <row r="3831">
          <cell r="M3831">
            <v>519270732</v>
          </cell>
          <cell r="R3831" t="str">
            <v>Do Not Score - Max Statement Year Too Old</v>
          </cell>
        </row>
        <row r="3832">
          <cell r="M3832">
            <v>179218632</v>
          </cell>
          <cell r="R3832" t="str">
            <v/>
          </cell>
        </row>
        <row r="3833">
          <cell r="M3833">
            <v>701717042</v>
          </cell>
          <cell r="R3833" t="str">
            <v>Do Not Score - Max Statement Year Too Old</v>
          </cell>
        </row>
        <row r="3834">
          <cell r="M3834">
            <v>671875642</v>
          </cell>
          <cell r="R3834" t="str">
            <v/>
          </cell>
        </row>
        <row r="3835">
          <cell r="M3835">
            <v>771872042</v>
          </cell>
          <cell r="R3835" t="str">
            <v/>
          </cell>
        </row>
        <row r="3836">
          <cell r="M3836">
            <v>861903342</v>
          </cell>
          <cell r="R3836" t="str">
            <v/>
          </cell>
        </row>
        <row r="3837">
          <cell r="M3837">
            <v>372017942</v>
          </cell>
          <cell r="R3837" t="str">
            <v/>
          </cell>
        </row>
        <row r="3838">
          <cell r="M3838">
            <v>782106042</v>
          </cell>
          <cell r="R3838" t="str">
            <v/>
          </cell>
        </row>
        <row r="3839">
          <cell r="M3839">
            <v>999884681</v>
          </cell>
          <cell r="R3839" t="str">
            <v/>
          </cell>
        </row>
        <row r="3840">
          <cell r="M3840">
            <v>999897177</v>
          </cell>
          <cell r="R3840" t="str">
            <v/>
          </cell>
        </row>
        <row r="3841">
          <cell r="M3841">
            <v>999897182</v>
          </cell>
          <cell r="R3841" t="str">
            <v/>
          </cell>
        </row>
        <row r="3842">
          <cell r="M3842">
            <v>999886292</v>
          </cell>
          <cell r="R3842" t="str">
            <v/>
          </cell>
        </row>
        <row r="3843">
          <cell r="M3843">
            <v>999953606</v>
          </cell>
          <cell r="R3843" t="str">
            <v/>
          </cell>
        </row>
        <row r="3844">
          <cell r="M3844">
            <v>999925341</v>
          </cell>
          <cell r="R3844" t="str">
            <v/>
          </cell>
        </row>
        <row r="3845">
          <cell r="M3845">
            <v>364568052</v>
          </cell>
          <cell r="R3845" t="str">
            <v/>
          </cell>
        </row>
        <row r="3846">
          <cell r="M3846">
            <v>999961702</v>
          </cell>
          <cell r="R3846" t="str">
            <v/>
          </cell>
        </row>
        <row r="3847">
          <cell r="M3847">
            <v>999974389</v>
          </cell>
          <cell r="R3847" t="str">
            <v/>
          </cell>
        </row>
        <row r="3848">
          <cell r="M3848">
            <v>999982282</v>
          </cell>
          <cell r="R3848" t="str">
            <v/>
          </cell>
        </row>
      </sheetData>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W Data Request Contract Adjus"/>
      <sheetName val="Sheet2"/>
      <sheetName val="Sheet3"/>
    </sheetNames>
    <sheetDataSet>
      <sheetData sheetId="0" refreshError="1">
        <row r="1">
          <cell r="A1" t="str">
            <v>Account ID</v>
          </cell>
          <cell r="DI1" t="str">
            <v>Operating Lease Obligations - Short Term</v>
          </cell>
          <cell r="DJ1" t="str">
            <v>Current Portion - Other</v>
          </cell>
          <cell r="DK1" t="str">
            <v>Capital Lease Obligations - Long Term</v>
          </cell>
          <cell r="DL1" t="str">
            <v>Operating Lease Obligations - Long Term</v>
          </cell>
          <cell r="DM1" t="str">
            <v>ProbableGrossExposureAmt</v>
          </cell>
        </row>
        <row r="2">
          <cell r="A2">
            <v>26420</v>
          </cell>
        </row>
        <row r="3">
          <cell r="A3">
            <v>25042</v>
          </cell>
          <cell r="DJ3">
            <v>92917</v>
          </cell>
          <cell r="DM3">
            <v>69225</v>
          </cell>
        </row>
        <row r="4">
          <cell r="A4">
            <v>26420</v>
          </cell>
        </row>
        <row r="5">
          <cell r="A5">
            <v>26420</v>
          </cell>
        </row>
        <row r="6">
          <cell r="A6">
            <v>25042</v>
          </cell>
          <cell r="DM6">
            <v>69225</v>
          </cell>
        </row>
        <row r="7">
          <cell r="A7">
            <v>26420</v>
          </cell>
        </row>
        <row r="8">
          <cell r="A8">
            <v>26420</v>
          </cell>
        </row>
        <row r="9">
          <cell r="A9">
            <v>25042</v>
          </cell>
          <cell r="DJ9">
            <v>20361</v>
          </cell>
          <cell r="DM9">
            <v>69225</v>
          </cell>
        </row>
        <row r="10">
          <cell r="A10">
            <v>26420</v>
          </cell>
        </row>
        <row r="11">
          <cell r="A11">
            <v>26420</v>
          </cell>
        </row>
        <row r="12">
          <cell r="A12">
            <v>52214</v>
          </cell>
        </row>
        <row r="13">
          <cell r="A13">
            <v>26420</v>
          </cell>
        </row>
        <row r="14">
          <cell r="A14">
            <v>26420</v>
          </cell>
        </row>
        <row r="15">
          <cell r="A15">
            <v>88510</v>
          </cell>
        </row>
        <row r="16">
          <cell r="A16">
            <v>92046</v>
          </cell>
        </row>
        <row r="17">
          <cell r="A17">
            <v>26420</v>
          </cell>
        </row>
        <row r="18">
          <cell r="A18">
            <v>52214</v>
          </cell>
        </row>
        <row r="19">
          <cell r="A19">
            <v>92046</v>
          </cell>
        </row>
        <row r="20">
          <cell r="A20">
            <v>26420</v>
          </cell>
        </row>
        <row r="21">
          <cell r="A21">
            <v>26420</v>
          </cell>
        </row>
        <row r="22">
          <cell r="A22">
            <v>92046</v>
          </cell>
        </row>
        <row r="23">
          <cell r="A23">
            <v>26420</v>
          </cell>
        </row>
        <row r="24">
          <cell r="A24">
            <v>88510</v>
          </cell>
        </row>
        <row r="25">
          <cell r="A25">
            <v>26420</v>
          </cell>
        </row>
        <row r="26">
          <cell r="A26">
            <v>26420</v>
          </cell>
        </row>
        <row r="27">
          <cell r="A27">
            <v>101712</v>
          </cell>
          <cell r="DJ27">
            <v>2609</v>
          </cell>
          <cell r="DM27">
            <v>435839.14726</v>
          </cell>
        </row>
        <row r="28">
          <cell r="A28">
            <v>91351</v>
          </cell>
        </row>
        <row r="29">
          <cell r="A29">
            <v>92046</v>
          </cell>
        </row>
        <row r="30">
          <cell r="A30">
            <v>42759</v>
          </cell>
          <cell r="DI30">
            <v>787166</v>
          </cell>
          <cell r="DL30">
            <v>2888143</v>
          </cell>
        </row>
        <row r="31">
          <cell r="A31">
            <v>42759</v>
          </cell>
          <cell r="DI31">
            <v>784457</v>
          </cell>
          <cell r="DL31">
            <v>2825238</v>
          </cell>
        </row>
        <row r="32">
          <cell r="A32">
            <v>101712</v>
          </cell>
          <cell r="DM32">
            <v>435839.14726</v>
          </cell>
        </row>
        <row r="33">
          <cell r="A33">
            <v>92046</v>
          </cell>
        </row>
        <row r="34">
          <cell r="A34">
            <v>52214</v>
          </cell>
          <cell r="DI34">
            <v>0</v>
          </cell>
          <cell r="DK34">
            <v>102518</v>
          </cell>
          <cell r="DL34">
            <v>0</v>
          </cell>
        </row>
        <row r="35">
          <cell r="A35">
            <v>107141</v>
          </cell>
        </row>
        <row r="36">
          <cell r="A36">
            <v>92046</v>
          </cell>
        </row>
        <row r="37">
          <cell r="A37">
            <v>72713</v>
          </cell>
        </row>
        <row r="38">
          <cell r="A38">
            <v>92046</v>
          </cell>
        </row>
        <row r="39">
          <cell r="A39">
            <v>92046</v>
          </cell>
        </row>
        <row r="40">
          <cell r="A40">
            <v>92046</v>
          </cell>
        </row>
        <row r="41">
          <cell r="A41">
            <v>92046</v>
          </cell>
        </row>
        <row r="42">
          <cell r="A42">
            <v>107290</v>
          </cell>
          <cell r="DM42">
            <v>97367.627080000006</v>
          </cell>
        </row>
        <row r="43">
          <cell r="A43">
            <v>72713</v>
          </cell>
        </row>
        <row r="44">
          <cell r="A44">
            <v>88510</v>
          </cell>
        </row>
        <row r="45">
          <cell r="A45">
            <v>92046</v>
          </cell>
        </row>
        <row r="46">
          <cell r="A46">
            <v>108087</v>
          </cell>
        </row>
        <row r="47">
          <cell r="A47">
            <v>101712</v>
          </cell>
          <cell r="DM47">
            <v>435839.14726</v>
          </cell>
        </row>
        <row r="48">
          <cell r="A48">
            <v>108087</v>
          </cell>
        </row>
        <row r="49">
          <cell r="A49">
            <v>88510</v>
          </cell>
        </row>
        <row r="50">
          <cell r="A50">
            <v>91351</v>
          </cell>
        </row>
        <row r="51">
          <cell r="A51">
            <v>108087</v>
          </cell>
        </row>
        <row r="52">
          <cell r="A52">
            <v>101712</v>
          </cell>
          <cell r="DM52">
            <v>435839.14726</v>
          </cell>
        </row>
        <row r="53">
          <cell r="A53">
            <v>88510</v>
          </cell>
        </row>
        <row r="54">
          <cell r="A54">
            <v>91351</v>
          </cell>
          <cell r="DJ54">
            <v>10456</v>
          </cell>
        </row>
        <row r="55">
          <cell r="A55">
            <v>88510</v>
          </cell>
        </row>
        <row r="56">
          <cell r="A56">
            <v>108320</v>
          </cell>
          <cell r="DM56">
            <v>0</v>
          </cell>
        </row>
        <row r="57">
          <cell r="A57">
            <v>105389</v>
          </cell>
          <cell r="DM57">
            <v>773000</v>
          </cell>
        </row>
        <row r="58">
          <cell r="A58">
            <v>92046</v>
          </cell>
        </row>
        <row r="59">
          <cell r="A59">
            <v>108651</v>
          </cell>
          <cell r="DM59">
            <v>0</v>
          </cell>
        </row>
        <row r="60">
          <cell r="A60">
            <v>88510</v>
          </cell>
        </row>
        <row r="61">
          <cell r="A61">
            <v>107141</v>
          </cell>
        </row>
        <row r="62">
          <cell r="A62">
            <v>92046</v>
          </cell>
        </row>
        <row r="63">
          <cell r="A63">
            <v>119296</v>
          </cell>
          <cell r="DM63">
            <v>0</v>
          </cell>
        </row>
        <row r="64">
          <cell r="A64">
            <v>92046</v>
          </cell>
        </row>
        <row r="65">
          <cell r="A65">
            <v>92046</v>
          </cell>
        </row>
        <row r="66">
          <cell r="A66">
            <v>92046</v>
          </cell>
        </row>
        <row r="67">
          <cell r="A67">
            <v>88510</v>
          </cell>
        </row>
        <row r="68">
          <cell r="A68">
            <v>92046</v>
          </cell>
        </row>
        <row r="69">
          <cell r="A69">
            <v>107141</v>
          </cell>
          <cell r="DJ69">
            <v>170000</v>
          </cell>
        </row>
        <row r="70">
          <cell r="A70">
            <v>92046</v>
          </cell>
        </row>
        <row r="71">
          <cell r="A71">
            <v>119296</v>
          </cell>
          <cell r="DM71">
            <v>0</v>
          </cell>
        </row>
        <row r="72">
          <cell r="A72">
            <v>92046</v>
          </cell>
        </row>
        <row r="73">
          <cell r="A73">
            <v>92046</v>
          </cell>
        </row>
        <row r="74">
          <cell r="A74">
            <v>88510</v>
          </cell>
        </row>
        <row r="75">
          <cell r="A75">
            <v>92046</v>
          </cell>
        </row>
        <row r="76">
          <cell r="A76">
            <v>107290</v>
          </cell>
          <cell r="DM76">
            <v>97367.627080000006</v>
          </cell>
        </row>
        <row r="77">
          <cell r="A77">
            <v>92046</v>
          </cell>
        </row>
        <row r="78">
          <cell r="A78">
            <v>132647</v>
          </cell>
        </row>
        <row r="79">
          <cell r="A79">
            <v>92046</v>
          </cell>
        </row>
        <row r="80">
          <cell r="A80">
            <v>92046</v>
          </cell>
        </row>
        <row r="81">
          <cell r="A81">
            <v>92046</v>
          </cell>
        </row>
        <row r="82">
          <cell r="A82">
            <v>92046</v>
          </cell>
        </row>
        <row r="83">
          <cell r="A83">
            <v>92046</v>
          </cell>
        </row>
        <row r="84">
          <cell r="A84">
            <v>92046</v>
          </cell>
        </row>
        <row r="85">
          <cell r="A85">
            <v>92046</v>
          </cell>
        </row>
        <row r="86">
          <cell r="A86">
            <v>134399</v>
          </cell>
          <cell r="DM86">
            <v>46318430.436080001</v>
          </cell>
        </row>
        <row r="87">
          <cell r="A87">
            <v>111730</v>
          </cell>
        </row>
        <row r="88">
          <cell r="A88">
            <v>119296</v>
          </cell>
          <cell r="DM88">
            <v>0</v>
          </cell>
        </row>
        <row r="89">
          <cell r="A89">
            <v>134399</v>
          </cell>
          <cell r="DM89">
            <v>46318430.436080001</v>
          </cell>
        </row>
        <row r="90">
          <cell r="A90">
            <v>92046</v>
          </cell>
        </row>
        <row r="91">
          <cell r="A91">
            <v>107290</v>
          </cell>
          <cell r="DM91">
            <v>97367.627080000006</v>
          </cell>
        </row>
        <row r="92">
          <cell r="A92">
            <v>141235</v>
          </cell>
          <cell r="DM92">
            <v>14936952.829089999</v>
          </cell>
        </row>
        <row r="93">
          <cell r="A93">
            <v>119296</v>
          </cell>
          <cell r="DM93">
            <v>0</v>
          </cell>
        </row>
        <row r="94">
          <cell r="A94">
            <v>92046</v>
          </cell>
        </row>
        <row r="95">
          <cell r="A95">
            <v>92046</v>
          </cell>
        </row>
        <row r="96">
          <cell r="A96">
            <v>92046</v>
          </cell>
        </row>
        <row r="97">
          <cell r="A97">
            <v>119296</v>
          </cell>
          <cell r="DM97">
            <v>0</v>
          </cell>
        </row>
        <row r="98">
          <cell r="A98">
            <v>141235</v>
          </cell>
          <cell r="DM98">
            <v>14936952.829089999</v>
          </cell>
        </row>
        <row r="99">
          <cell r="A99">
            <v>119296</v>
          </cell>
          <cell r="DM99">
            <v>0</v>
          </cell>
        </row>
        <row r="100">
          <cell r="A100">
            <v>100528</v>
          </cell>
          <cell r="DJ100">
            <v>49000</v>
          </cell>
        </row>
        <row r="101">
          <cell r="A101">
            <v>119296</v>
          </cell>
          <cell r="DM101">
            <v>0</v>
          </cell>
        </row>
        <row r="102">
          <cell r="A102">
            <v>141235</v>
          </cell>
          <cell r="DM102">
            <v>14936952.829089999</v>
          </cell>
        </row>
        <row r="103">
          <cell r="A103">
            <v>125399</v>
          </cell>
        </row>
        <row r="104">
          <cell r="A104">
            <v>101358</v>
          </cell>
        </row>
        <row r="105">
          <cell r="A105">
            <v>125399</v>
          </cell>
        </row>
        <row r="106">
          <cell r="A106">
            <v>130136</v>
          </cell>
          <cell r="DM106">
            <v>3000</v>
          </cell>
        </row>
        <row r="107">
          <cell r="A107">
            <v>141235</v>
          </cell>
          <cell r="DM107">
            <v>14936952.829089999</v>
          </cell>
        </row>
        <row r="108">
          <cell r="A108">
            <v>101712</v>
          </cell>
          <cell r="DM108">
            <v>435839.14726</v>
          </cell>
        </row>
        <row r="109">
          <cell r="A109">
            <v>134399</v>
          </cell>
          <cell r="DM109">
            <v>46318430.436080001</v>
          </cell>
        </row>
        <row r="110">
          <cell r="A110">
            <v>141235</v>
          </cell>
          <cell r="DM110">
            <v>14936952.829089999</v>
          </cell>
        </row>
        <row r="111">
          <cell r="A111">
            <v>101712</v>
          </cell>
          <cell r="DM111">
            <v>435839.14726</v>
          </cell>
        </row>
        <row r="112">
          <cell r="A112">
            <v>134399</v>
          </cell>
          <cell r="DM112">
            <v>46318430.436080001</v>
          </cell>
        </row>
        <row r="113">
          <cell r="A113">
            <v>125399</v>
          </cell>
        </row>
        <row r="114">
          <cell r="A114">
            <v>101712</v>
          </cell>
          <cell r="DM114">
            <v>435839.14726</v>
          </cell>
        </row>
        <row r="115">
          <cell r="A115">
            <v>134399</v>
          </cell>
          <cell r="DM115">
            <v>46318430.436080001</v>
          </cell>
        </row>
        <row r="116">
          <cell r="A116">
            <v>125399</v>
          </cell>
        </row>
        <row r="117">
          <cell r="A117">
            <v>141235</v>
          </cell>
          <cell r="DM117">
            <v>14936952.829089999</v>
          </cell>
        </row>
        <row r="118">
          <cell r="A118">
            <v>107290</v>
          </cell>
          <cell r="DM118">
            <v>97367.627080000006</v>
          </cell>
        </row>
        <row r="119">
          <cell r="A119">
            <v>139408</v>
          </cell>
          <cell r="DM119">
            <v>0</v>
          </cell>
        </row>
        <row r="120">
          <cell r="A120">
            <v>114700</v>
          </cell>
        </row>
        <row r="121">
          <cell r="A121">
            <v>125399</v>
          </cell>
        </row>
        <row r="122">
          <cell r="A122">
            <v>160206</v>
          </cell>
        </row>
        <row r="123">
          <cell r="A123">
            <v>141235</v>
          </cell>
          <cell r="DM123">
            <v>14936952.829089999</v>
          </cell>
        </row>
        <row r="124">
          <cell r="A124">
            <v>125399</v>
          </cell>
        </row>
        <row r="125">
          <cell r="A125">
            <v>162182</v>
          </cell>
          <cell r="DM125">
            <v>68626.133860000002</v>
          </cell>
        </row>
        <row r="126">
          <cell r="A126">
            <v>126375</v>
          </cell>
          <cell r="DM126">
            <v>10000</v>
          </cell>
        </row>
        <row r="127">
          <cell r="A127">
            <v>141235</v>
          </cell>
          <cell r="DM127">
            <v>14936952.829089999</v>
          </cell>
        </row>
        <row r="128">
          <cell r="A128">
            <v>162182</v>
          </cell>
          <cell r="DM128">
            <v>68626.133860000002</v>
          </cell>
        </row>
        <row r="129">
          <cell r="A129">
            <v>130327</v>
          </cell>
          <cell r="DJ129">
            <v>19000</v>
          </cell>
        </row>
        <row r="130">
          <cell r="A130">
            <v>130136</v>
          </cell>
          <cell r="DM130">
            <v>3000</v>
          </cell>
        </row>
        <row r="131">
          <cell r="A131">
            <v>141235</v>
          </cell>
          <cell r="DM131">
            <v>14936952.829089999</v>
          </cell>
        </row>
        <row r="132">
          <cell r="A132">
            <v>162182</v>
          </cell>
          <cell r="DM132">
            <v>68626.133860000002</v>
          </cell>
        </row>
        <row r="133">
          <cell r="A133">
            <v>132647</v>
          </cell>
        </row>
        <row r="134">
          <cell r="A134">
            <v>130327</v>
          </cell>
          <cell r="DJ134">
            <v>212000</v>
          </cell>
        </row>
        <row r="135">
          <cell r="A135">
            <v>141235</v>
          </cell>
          <cell r="DM135">
            <v>14936952.829089999</v>
          </cell>
        </row>
        <row r="136">
          <cell r="A136">
            <v>134399</v>
          </cell>
          <cell r="DM136">
            <v>46318430.436080001</v>
          </cell>
        </row>
        <row r="137">
          <cell r="A137">
            <v>163653</v>
          </cell>
        </row>
        <row r="138">
          <cell r="A138">
            <v>134399</v>
          </cell>
          <cell r="DM138">
            <v>46318430.436080001</v>
          </cell>
        </row>
        <row r="139">
          <cell r="A139">
            <v>132647</v>
          </cell>
        </row>
        <row r="140">
          <cell r="A140">
            <v>141235</v>
          </cell>
          <cell r="DM140">
            <v>14936952.829089999</v>
          </cell>
        </row>
        <row r="141">
          <cell r="A141">
            <v>141235</v>
          </cell>
          <cell r="DM141">
            <v>14936952.829089999</v>
          </cell>
        </row>
        <row r="142">
          <cell r="A142">
            <v>164386</v>
          </cell>
          <cell r="DJ142">
            <v>85500</v>
          </cell>
          <cell r="DM142">
            <v>7292246.4439700004</v>
          </cell>
        </row>
        <row r="143">
          <cell r="A143">
            <v>134399</v>
          </cell>
          <cell r="DM143">
            <v>46318430.436080001</v>
          </cell>
        </row>
        <row r="144">
          <cell r="A144">
            <v>141235</v>
          </cell>
          <cell r="DM144">
            <v>14936952.829089999</v>
          </cell>
        </row>
        <row r="145">
          <cell r="A145">
            <v>156940</v>
          </cell>
        </row>
        <row r="146">
          <cell r="A146">
            <v>134399</v>
          </cell>
          <cell r="DM146">
            <v>46318430.436080001</v>
          </cell>
        </row>
        <row r="147">
          <cell r="A147">
            <v>164386</v>
          </cell>
          <cell r="DJ147">
            <v>140000</v>
          </cell>
          <cell r="DM147">
            <v>7292246.4439700004</v>
          </cell>
        </row>
        <row r="148">
          <cell r="A148">
            <v>156940</v>
          </cell>
        </row>
        <row r="149">
          <cell r="A149">
            <v>134399</v>
          </cell>
          <cell r="DM149">
            <v>46318430.436080001</v>
          </cell>
        </row>
        <row r="150">
          <cell r="A150">
            <v>156940</v>
          </cell>
        </row>
        <row r="151">
          <cell r="A151">
            <v>164386</v>
          </cell>
          <cell r="DJ151">
            <v>151000</v>
          </cell>
          <cell r="DM151">
            <v>7292246.4439700004</v>
          </cell>
        </row>
        <row r="152">
          <cell r="A152">
            <v>160206</v>
          </cell>
        </row>
        <row r="153">
          <cell r="A153">
            <v>160065</v>
          </cell>
        </row>
        <row r="154">
          <cell r="A154">
            <v>134399</v>
          </cell>
          <cell r="DM154">
            <v>46318430.436080001</v>
          </cell>
        </row>
        <row r="155">
          <cell r="A155">
            <v>164386</v>
          </cell>
          <cell r="DJ155">
            <v>85500</v>
          </cell>
          <cell r="DM155">
            <v>7292246.4439700004</v>
          </cell>
        </row>
        <row r="156">
          <cell r="A156">
            <v>162182</v>
          </cell>
          <cell r="DM156">
            <v>68626.133860000002</v>
          </cell>
        </row>
        <row r="157">
          <cell r="A157">
            <v>160065</v>
          </cell>
        </row>
        <row r="158">
          <cell r="A158">
            <v>141235</v>
          </cell>
          <cell r="DM158">
            <v>14936952.829089999</v>
          </cell>
        </row>
        <row r="159">
          <cell r="A159">
            <v>165781</v>
          </cell>
          <cell r="DM159">
            <v>6376146.3194000004</v>
          </cell>
        </row>
        <row r="160">
          <cell r="A160">
            <v>162182</v>
          </cell>
          <cell r="DM160">
            <v>68626.133860000002</v>
          </cell>
        </row>
        <row r="161">
          <cell r="A161">
            <v>160065</v>
          </cell>
        </row>
        <row r="162">
          <cell r="A162">
            <v>141235</v>
          </cell>
          <cell r="DM162">
            <v>14936952.829089999</v>
          </cell>
        </row>
        <row r="163">
          <cell r="A163">
            <v>165781</v>
          </cell>
          <cell r="DM163">
            <v>6376146.3194000004</v>
          </cell>
        </row>
        <row r="164">
          <cell r="A164">
            <v>162770</v>
          </cell>
        </row>
        <row r="165">
          <cell r="A165">
            <v>165781</v>
          </cell>
          <cell r="DJ165">
            <v>138101</v>
          </cell>
          <cell r="DM165">
            <v>6376146.3194000004</v>
          </cell>
        </row>
        <row r="166">
          <cell r="A166">
            <v>141235</v>
          </cell>
          <cell r="DM166">
            <v>14936952.829089999</v>
          </cell>
        </row>
        <row r="167">
          <cell r="A167">
            <v>160206</v>
          </cell>
        </row>
        <row r="168">
          <cell r="A168">
            <v>164386</v>
          </cell>
          <cell r="DJ168">
            <v>118060</v>
          </cell>
          <cell r="DM168">
            <v>7292246.4439700004</v>
          </cell>
        </row>
        <row r="169">
          <cell r="A169">
            <v>165781</v>
          </cell>
          <cell r="DJ169">
            <v>156000</v>
          </cell>
          <cell r="DM169">
            <v>6376146.3194000004</v>
          </cell>
        </row>
        <row r="170">
          <cell r="A170">
            <v>160206</v>
          </cell>
        </row>
        <row r="171">
          <cell r="A171">
            <v>164386</v>
          </cell>
          <cell r="DJ171">
            <v>110000</v>
          </cell>
          <cell r="DM171">
            <v>7292246.4439700004</v>
          </cell>
        </row>
        <row r="172">
          <cell r="A172">
            <v>165781</v>
          </cell>
          <cell r="DM172">
            <v>6376146.3194000004</v>
          </cell>
        </row>
        <row r="173">
          <cell r="A173">
            <v>141235</v>
          </cell>
          <cell r="DM173">
            <v>14936952.829089999</v>
          </cell>
        </row>
        <row r="174">
          <cell r="A174">
            <v>162182</v>
          </cell>
          <cell r="DM174">
            <v>68626.133860000002</v>
          </cell>
        </row>
        <row r="175">
          <cell r="A175">
            <v>165781</v>
          </cell>
          <cell r="DM175">
            <v>6376146.3194000004</v>
          </cell>
        </row>
        <row r="176">
          <cell r="A176">
            <v>166178</v>
          </cell>
        </row>
        <row r="177">
          <cell r="A177">
            <v>164386</v>
          </cell>
          <cell r="DJ177">
            <v>118060</v>
          </cell>
          <cell r="DM177">
            <v>7292246.4439700004</v>
          </cell>
        </row>
        <row r="178">
          <cell r="A178">
            <v>141235</v>
          </cell>
          <cell r="DM178">
            <v>14936952.829089999</v>
          </cell>
        </row>
        <row r="179">
          <cell r="A179">
            <v>165781</v>
          </cell>
          <cell r="DM179">
            <v>6376146.3194000004</v>
          </cell>
        </row>
        <row r="180">
          <cell r="A180">
            <v>166473</v>
          </cell>
        </row>
        <row r="181">
          <cell r="A181">
            <v>164386</v>
          </cell>
          <cell r="DJ181">
            <v>123422</v>
          </cell>
          <cell r="DM181">
            <v>7292246.4439700004</v>
          </cell>
        </row>
        <row r="182">
          <cell r="A182">
            <v>165781</v>
          </cell>
          <cell r="DJ182">
            <v>159000</v>
          </cell>
          <cell r="DM182">
            <v>6376146.3194000004</v>
          </cell>
        </row>
        <row r="183">
          <cell r="A183">
            <v>141235</v>
          </cell>
          <cell r="DM183">
            <v>14936952.829089999</v>
          </cell>
        </row>
        <row r="184">
          <cell r="A184">
            <v>166516</v>
          </cell>
          <cell r="DM184">
            <v>3875194.7743199999</v>
          </cell>
        </row>
        <row r="185">
          <cell r="A185">
            <v>164386</v>
          </cell>
          <cell r="DJ185">
            <v>139000</v>
          </cell>
          <cell r="DM185">
            <v>7292246.4439700004</v>
          </cell>
        </row>
        <row r="186">
          <cell r="A186">
            <v>142540</v>
          </cell>
        </row>
        <row r="187">
          <cell r="A187">
            <v>166156</v>
          </cell>
          <cell r="DJ187">
            <v>104889</v>
          </cell>
        </row>
        <row r="188">
          <cell r="A188">
            <v>166862</v>
          </cell>
        </row>
        <row r="189">
          <cell r="A189">
            <v>164386</v>
          </cell>
          <cell r="DJ189">
            <v>170488</v>
          </cell>
          <cell r="DM189">
            <v>7292246.4439700004</v>
          </cell>
        </row>
        <row r="190">
          <cell r="A190">
            <v>166864</v>
          </cell>
          <cell r="DM190">
            <v>115191.99997999999</v>
          </cell>
        </row>
        <row r="191">
          <cell r="A191">
            <v>156940</v>
          </cell>
        </row>
        <row r="192">
          <cell r="A192">
            <v>166178</v>
          </cell>
        </row>
        <row r="193">
          <cell r="A193">
            <v>166920</v>
          </cell>
          <cell r="DM193">
            <v>348182.00134999998</v>
          </cell>
        </row>
        <row r="194">
          <cell r="A194">
            <v>156940</v>
          </cell>
        </row>
        <row r="195">
          <cell r="A195">
            <v>165781</v>
          </cell>
          <cell r="DM195">
            <v>6376146.3194000004</v>
          </cell>
        </row>
        <row r="196">
          <cell r="A196">
            <v>166473</v>
          </cell>
        </row>
        <row r="197">
          <cell r="A197">
            <v>156940</v>
          </cell>
        </row>
        <row r="198">
          <cell r="A198">
            <v>166977</v>
          </cell>
          <cell r="DM198">
            <v>5110347.1285199998</v>
          </cell>
        </row>
        <row r="199">
          <cell r="A199">
            <v>165781</v>
          </cell>
          <cell r="DJ199">
            <v>52190</v>
          </cell>
          <cell r="DM199">
            <v>6376146.3194000004</v>
          </cell>
        </row>
        <row r="200">
          <cell r="A200">
            <v>166508</v>
          </cell>
        </row>
        <row r="201">
          <cell r="A201">
            <v>160065</v>
          </cell>
        </row>
        <row r="202">
          <cell r="A202">
            <v>165781</v>
          </cell>
          <cell r="DI202">
            <v>138000</v>
          </cell>
          <cell r="DM202">
            <v>6376146.3194000004</v>
          </cell>
        </row>
        <row r="203">
          <cell r="A203">
            <v>166977</v>
          </cell>
          <cell r="DM203">
            <v>5110347.1285199998</v>
          </cell>
        </row>
        <row r="204">
          <cell r="A204">
            <v>166516</v>
          </cell>
          <cell r="DM204">
            <v>3875194.7743199999</v>
          </cell>
        </row>
        <row r="205">
          <cell r="A205">
            <v>161230</v>
          </cell>
        </row>
        <row r="206">
          <cell r="A206">
            <v>166156</v>
          </cell>
        </row>
        <row r="207">
          <cell r="A207">
            <v>167721</v>
          </cell>
          <cell r="DM207">
            <v>4542509.1125800004</v>
          </cell>
        </row>
        <row r="208">
          <cell r="A208">
            <v>166516</v>
          </cell>
          <cell r="DM208">
            <v>3875194.7743199999</v>
          </cell>
        </row>
        <row r="209">
          <cell r="A209">
            <v>162182</v>
          </cell>
          <cell r="DM209">
            <v>68626.133860000002</v>
          </cell>
        </row>
        <row r="210">
          <cell r="A210">
            <v>166508</v>
          </cell>
        </row>
        <row r="211">
          <cell r="A211">
            <v>167752</v>
          </cell>
          <cell r="DJ211">
            <v>3016000</v>
          </cell>
          <cell r="DM211">
            <v>51744783.394409999</v>
          </cell>
        </row>
        <row r="212">
          <cell r="A212">
            <v>166516</v>
          </cell>
          <cell r="DM212">
            <v>3875194.7743199999</v>
          </cell>
        </row>
        <row r="213">
          <cell r="A213">
            <v>162182</v>
          </cell>
          <cell r="DM213">
            <v>68626.133860000002</v>
          </cell>
        </row>
        <row r="214">
          <cell r="A214">
            <v>166508</v>
          </cell>
        </row>
        <row r="215">
          <cell r="A215">
            <v>167863</v>
          </cell>
          <cell r="DM215">
            <v>571369.86292999994</v>
          </cell>
        </row>
        <row r="216">
          <cell r="A216">
            <v>166516</v>
          </cell>
          <cell r="DM216">
            <v>3875194.7743199999</v>
          </cell>
        </row>
        <row r="217">
          <cell r="A217">
            <v>162770</v>
          </cell>
          <cell r="DJ217">
            <v>0</v>
          </cell>
        </row>
        <row r="218">
          <cell r="A218">
            <v>166516</v>
          </cell>
          <cell r="DM218">
            <v>3875194.7743199999</v>
          </cell>
        </row>
        <row r="219">
          <cell r="A219">
            <v>167909</v>
          </cell>
          <cell r="DM219">
            <v>0</v>
          </cell>
        </row>
        <row r="220">
          <cell r="A220">
            <v>164386</v>
          </cell>
          <cell r="DM220">
            <v>7292246.4439700004</v>
          </cell>
        </row>
        <row r="221">
          <cell r="A221">
            <v>166862</v>
          </cell>
        </row>
        <row r="222">
          <cell r="A222">
            <v>166516</v>
          </cell>
          <cell r="DM222">
            <v>3875194.7743199999</v>
          </cell>
        </row>
        <row r="223">
          <cell r="A223">
            <v>167909</v>
          </cell>
          <cell r="DM223">
            <v>0</v>
          </cell>
        </row>
        <row r="224">
          <cell r="A224">
            <v>164386</v>
          </cell>
          <cell r="DJ224">
            <v>95000</v>
          </cell>
          <cell r="DM224">
            <v>7292246.4439700004</v>
          </cell>
        </row>
        <row r="225">
          <cell r="A225">
            <v>166862</v>
          </cell>
        </row>
        <row r="226">
          <cell r="A226">
            <v>166862</v>
          </cell>
        </row>
        <row r="227">
          <cell r="A227">
            <v>164386</v>
          </cell>
          <cell r="DJ227">
            <v>109588</v>
          </cell>
          <cell r="DM227">
            <v>7292246.4439700004</v>
          </cell>
        </row>
        <row r="228">
          <cell r="A228">
            <v>166862</v>
          </cell>
        </row>
        <row r="229">
          <cell r="A229">
            <v>164386</v>
          </cell>
          <cell r="DM229">
            <v>7292246.4439700004</v>
          </cell>
        </row>
        <row r="230">
          <cell r="A230">
            <v>167909</v>
          </cell>
          <cell r="DM230">
            <v>0</v>
          </cell>
        </row>
        <row r="231">
          <cell r="A231">
            <v>166864</v>
          </cell>
          <cell r="DM231">
            <v>115191.99997999999</v>
          </cell>
        </row>
        <row r="232">
          <cell r="A232">
            <v>165781</v>
          </cell>
          <cell r="DM232">
            <v>6376146.3194000004</v>
          </cell>
        </row>
        <row r="233">
          <cell r="A233">
            <v>166864</v>
          </cell>
          <cell r="DM233">
            <v>115191.99997999999</v>
          </cell>
        </row>
        <row r="234">
          <cell r="A234">
            <v>169793</v>
          </cell>
          <cell r="DM234">
            <v>885866.48364999995</v>
          </cell>
        </row>
        <row r="235">
          <cell r="A235">
            <v>166920</v>
          </cell>
          <cell r="DM235">
            <v>348182.00134999998</v>
          </cell>
        </row>
        <row r="236">
          <cell r="A236">
            <v>165781</v>
          </cell>
          <cell r="DM236">
            <v>6376146.3194000004</v>
          </cell>
        </row>
        <row r="237">
          <cell r="A237">
            <v>166864</v>
          </cell>
          <cell r="DM237">
            <v>115191.99997999999</v>
          </cell>
        </row>
        <row r="238">
          <cell r="A238">
            <v>169793</v>
          </cell>
          <cell r="DM238">
            <v>885866.48364999995</v>
          </cell>
        </row>
        <row r="239">
          <cell r="A239">
            <v>166977</v>
          </cell>
          <cell r="DM239">
            <v>5110347.1285199998</v>
          </cell>
        </row>
        <row r="240">
          <cell r="A240">
            <v>166920</v>
          </cell>
          <cell r="DM240">
            <v>348182.00134999998</v>
          </cell>
        </row>
        <row r="241">
          <cell r="A241">
            <v>166156</v>
          </cell>
          <cell r="DJ241">
            <v>102962</v>
          </cell>
        </row>
        <row r="242">
          <cell r="A242">
            <v>169793</v>
          </cell>
          <cell r="DL242">
            <v>18545</v>
          </cell>
          <cell r="DM242">
            <v>885866.48364999995</v>
          </cell>
        </row>
        <row r="243">
          <cell r="A243">
            <v>166920</v>
          </cell>
          <cell r="DM243">
            <v>348182.00134999998</v>
          </cell>
        </row>
        <row r="244">
          <cell r="A244">
            <v>166977</v>
          </cell>
          <cell r="DM244">
            <v>5110347.1285199998</v>
          </cell>
        </row>
        <row r="245">
          <cell r="A245">
            <v>166156</v>
          </cell>
          <cell r="DJ245">
            <v>105596</v>
          </cell>
        </row>
        <row r="246">
          <cell r="A246">
            <v>169804</v>
          </cell>
          <cell r="DM246">
            <v>76000</v>
          </cell>
        </row>
        <row r="247">
          <cell r="A247">
            <v>166977</v>
          </cell>
          <cell r="DM247">
            <v>5110347.1285199998</v>
          </cell>
        </row>
        <row r="248">
          <cell r="A248">
            <v>166977</v>
          </cell>
          <cell r="DM248">
            <v>5110347.1285199998</v>
          </cell>
        </row>
        <row r="249">
          <cell r="A249">
            <v>169804</v>
          </cell>
          <cell r="DM249">
            <v>76000</v>
          </cell>
        </row>
        <row r="250">
          <cell r="A250">
            <v>166408</v>
          </cell>
        </row>
        <row r="251">
          <cell r="A251">
            <v>166977</v>
          </cell>
          <cell r="DM251">
            <v>5110347.1285199998</v>
          </cell>
        </row>
        <row r="252">
          <cell r="A252">
            <v>166977</v>
          </cell>
          <cell r="DM252">
            <v>5110347.1285199998</v>
          </cell>
        </row>
        <row r="253">
          <cell r="A253">
            <v>166473</v>
          </cell>
        </row>
        <row r="254">
          <cell r="A254">
            <v>169804</v>
          </cell>
          <cell r="DM254">
            <v>76000</v>
          </cell>
        </row>
        <row r="255">
          <cell r="A255">
            <v>169806</v>
          </cell>
          <cell r="DM255">
            <v>10141321.78572</v>
          </cell>
        </row>
        <row r="256">
          <cell r="A256">
            <v>166516</v>
          </cell>
          <cell r="DM256">
            <v>3875194.7743199999</v>
          </cell>
        </row>
        <row r="257">
          <cell r="A257">
            <v>166977</v>
          </cell>
          <cell r="DM257">
            <v>5110347.1285199998</v>
          </cell>
        </row>
        <row r="258">
          <cell r="A258">
            <v>166977</v>
          </cell>
          <cell r="DM258">
            <v>5110347.1285199998</v>
          </cell>
        </row>
        <row r="259">
          <cell r="A259">
            <v>169806</v>
          </cell>
          <cell r="DM259">
            <v>10141321.78572</v>
          </cell>
        </row>
        <row r="260">
          <cell r="A260">
            <v>167062</v>
          </cell>
          <cell r="DM260">
            <v>100000</v>
          </cell>
        </row>
        <row r="261">
          <cell r="A261">
            <v>167062</v>
          </cell>
          <cell r="DM261">
            <v>100000</v>
          </cell>
        </row>
        <row r="262">
          <cell r="A262">
            <v>166516</v>
          </cell>
          <cell r="DM262">
            <v>3875194.7743199999</v>
          </cell>
        </row>
        <row r="263">
          <cell r="A263">
            <v>167721</v>
          </cell>
          <cell r="DM263">
            <v>4542509.1125800004</v>
          </cell>
        </row>
        <row r="264">
          <cell r="A264">
            <v>166862</v>
          </cell>
        </row>
        <row r="265">
          <cell r="A265">
            <v>169806</v>
          </cell>
          <cell r="DM265">
            <v>10141321.78572</v>
          </cell>
        </row>
        <row r="266">
          <cell r="A266">
            <v>167062</v>
          </cell>
          <cell r="DM266">
            <v>100000</v>
          </cell>
        </row>
        <row r="267">
          <cell r="A267">
            <v>167721</v>
          </cell>
          <cell r="DM267">
            <v>4542509.1125800004</v>
          </cell>
        </row>
        <row r="268">
          <cell r="A268">
            <v>169807</v>
          </cell>
        </row>
        <row r="269">
          <cell r="A269">
            <v>166862</v>
          </cell>
        </row>
        <row r="270">
          <cell r="A270">
            <v>167062</v>
          </cell>
          <cell r="DM270">
            <v>100000</v>
          </cell>
        </row>
        <row r="271">
          <cell r="A271">
            <v>167721</v>
          </cell>
          <cell r="DM271">
            <v>4542509.1125800004</v>
          </cell>
        </row>
        <row r="272">
          <cell r="A272">
            <v>167062</v>
          </cell>
          <cell r="DM272">
            <v>100000</v>
          </cell>
        </row>
        <row r="273">
          <cell r="A273">
            <v>166864</v>
          </cell>
          <cell r="DM273">
            <v>115191.99997999999</v>
          </cell>
        </row>
        <row r="274">
          <cell r="A274">
            <v>169854</v>
          </cell>
        </row>
        <row r="275">
          <cell r="A275">
            <v>166864</v>
          </cell>
          <cell r="DM275">
            <v>115191.99997999999</v>
          </cell>
        </row>
        <row r="276">
          <cell r="A276">
            <v>167721</v>
          </cell>
          <cell r="DM276">
            <v>4542509.1125800004</v>
          </cell>
        </row>
        <row r="277">
          <cell r="A277">
            <v>167087</v>
          </cell>
        </row>
        <row r="278">
          <cell r="A278">
            <v>169866</v>
          </cell>
          <cell r="DM278">
            <v>8178044.2796299998</v>
          </cell>
        </row>
        <row r="279">
          <cell r="A279">
            <v>166920</v>
          </cell>
          <cell r="DM279">
            <v>348182.00134999998</v>
          </cell>
        </row>
        <row r="280">
          <cell r="A280">
            <v>167721</v>
          </cell>
          <cell r="DM280">
            <v>4542509.1125800004</v>
          </cell>
        </row>
        <row r="281">
          <cell r="A281">
            <v>167721</v>
          </cell>
          <cell r="DM281">
            <v>4542509.1125800004</v>
          </cell>
        </row>
        <row r="282">
          <cell r="A282">
            <v>169866</v>
          </cell>
          <cell r="DM282">
            <v>8178044.2796299998</v>
          </cell>
        </row>
        <row r="283">
          <cell r="A283">
            <v>166920</v>
          </cell>
          <cell r="DM283">
            <v>348182.00134999998</v>
          </cell>
        </row>
        <row r="284">
          <cell r="A284">
            <v>167721</v>
          </cell>
          <cell r="DM284">
            <v>4542509.1125800004</v>
          </cell>
        </row>
        <row r="285">
          <cell r="A285">
            <v>167721</v>
          </cell>
          <cell r="DM285">
            <v>4542509.1125800004</v>
          </cell>
        </row>
        <row r="286">
          <cell r="A286">
            <v>166920</v>
          </cell>
          <cell r="DM286">
            <v>348182.00134999998</v>
          </cell>
        </row>
        <row r="287">
          <cell r="A287">
            <v>167863</v>
          </cell>
          <cell r="DM287">
            <v>571369.86292999994</v>
          </cell>
        </row>
        <row r="288">
          <cell r="A288">
            <v>167721</v>
          </cell>
          <cell r="DM288">
            <v>4542509.1125800004</v>
          </cell>
        </row>
        <row r="289">
          <cell r="A289">
            <v>167909</v>
          </cell>
          <cell r="DM289">
            <v>0</v>
          </cell>
        </row>
        <row r="290">
          <cell r="A290">
            <v>169866</v>
          </cell>
          <cell r="DM290">
            <v>8178044.2796299998</v>
          </cell>
        </row>
        <row r="291">
          <cell r="A291">
            <v>166920</v>
          </cell>
          <cell r="DM291">
            <v>348182.00134999998</v>
          </cell>
        </row>
        <row r="292">
          <cell r="A292">
            <v>166920</v>
          </cell>
          <cell r="DM292">
            <v>348182.00134999998</v>
          </cell>
        </row>
        <row r="293">
          <cell r="A293">
            <v>167909</v>
          </cell>
          <cell r="DM293">
            <v>0</v>
          </cell>
        </row>
        <row r="294">
          <cell r="A294">
            <v>167752</v>
          </cell>
          <cell r="DJ294">
            <v>1976000</v>
          </cell>
          <cell r="DM294">
            <v>51744783.394409999</v>
          </cell>
        </row>
        <row r="295">
          <cell r="A295">
            <v>169898</v>
          </cell>
          <cell r="DM295">
            <v>40241</v>
          </cell>
        </row>
        <row r="296">
          <cell r="A296">
            <v>166920</v>
          </cell>
          <cell r="DM296">
            <v>348182.00134999998</v>
          </cell>
        </row>
        <row r="297">
          <cell r="A297">
            <v>169275</v>
          </cell>
        </row>
        <row r="298">
          <cell r="A298">
            <v>169937</v>
          </cell>
        </row>
        <row r="299">
          <cell r="A299">
            <v>167909</v>
          </cell>
          <cell r="DM299">
            <v>0</v>
          </cell>
        </row>
        <row r="300">
          <cell r="A300">
            <v>167909</v>
          </cell>
          <cell r="DM300">
            <v>0</v>
          </cell>
        </row>
        <row r="301">
          <cell r="A301">
            <v>169793</v>
          </cell>
          <cell r="DM301">
            <v>885866.48364999995</v>
          </cell>
        </row>
        <row r="302">
          <cell r="A302">
            <v>172118</v>
          </cell>
          <cell r="DM302">
            <v>8372387.5391899999</v>
          </cell>
        </row>
        <row r="303">
          <cell r="A303">
            <v>166977</v>
          </cell>
          <cell r="DM303">
            <v>5110347.1285199998</v>
          </cell>
        </row>
        <row r="304">
          <cell r="A304">
            <v>167909</v>
          </cell>
          <cell r="DM304">
            <v>0</v>
          </cell>
        </row>
        <row r="305">
          <cell r="A305">
            <v>172118</v>
          </cell>
          <cell r="DM305">
            <v>8372387.5391899999</v>
          </cell>
        </row>
        <row r="306">
          <cell r="A306">
            <v>169275</v>
          </cell>
        </row>
        <row r="307">
          <cell r="A307">
            <v>169793</v>
          </cell>
          <cell r="DK307">
            <v>6785</v>
          </cell>
          <cell r="DM307">
            <v>885866.48364999995</v>
          </cell>
        </row>
        <row r="308">
          <cell r="A308">
            <v>172118</v>
          </cell>
          <cell r="DM308">
            <v>8372387.5391899999</v>
          </cell>
        </row>
        <row r="309">
          <cell r="A309">
            <v>167062</v>
          </cell>
          <cell r="DM309">
            <v>100000</v>
          </cell>
        </row>
        <row r="310">
          <cell r="A310">
            <v>169800</v>
          </cell>
        </row>
        <row r="311">
          <cell r="A311">
            <v>173321</v>
          </cell>
          <cell r="DM311">
            <v>1551567.4222299999</v>
          </cell>
        </row>
        <row r="312">
          <cell r="A312">
            <v>167721</v>
          </cell>
          <cell r="DM312">
            <v>4542509.1125800004</v>
          </cell>
        </row>
        <row r="313">
          <cell r="A313">
            <v>169793</v>
          </cell>
          <cell r="DM313">
            <v>885866.48364999995</v>
          </cell>
        </row>
        <row r="314">
          <cell r="A314">
            <v>169802</v>
          </cell>
          <cell r="DM314">
            <v>50000</v>
          </cell>
        </row>
        <row r="315">
          <cell r="A315">
            <v>167721</v>
          </cell>
          <cell r="DM315">
            <v>4542509.1125800004</v>
          </cell>
        </row>
        <row r="316">
          <cell r="A316">
            <v>173321</v>
          </cell>
          <cell r="DM316">
            <v>1551567.4222299999</v>
          </cell>
        </row>
        <row r="317">
          <cell r="A317">
            <v>169793</v>
          </cell>
          <cell r="DM317">
            <v>885866.48364999995</v>
          </cell>
        </row>
        <row r="318">
          <cell r="A318">
            <v>169804</v>
          </cell>
          <cell r="DM318">
            <v>76000</v>
          </cell>
        </row>
        <row r="319">
          <cell r="A319">
            <v>173321</v>
          </cell>
          <cell r="DM319">
            <v>1551567.4222299999</v>
          </cell>
        </row>
        <row r="320">
          <cell r="A320">
            <v>167721</v>
          </cell>
          <cell r="DM320">
            <v>4542509.1125800004</v>
          </cell>
        </row>
        <row r="321">
          <cell r="A321">
            <v>169800</v>
          </cell>
        </row>
        <row r="322">
          <cell r="A322">
            <v>169806</v>
          </cell>
          <cell r="DM322">
            <v>10141321.78572</v>
          </cell>
        </row>
        <row r="323">
          <cell r="A323">
            <v>173321</v>
          </cell>
          <cell r="DM323">
            <v>1551567.4222299999</v>
          </cell>
        </row>
        <row r="324">
          <cell r="A324">
            <v>169800</v>
          </cell>
        </row>
        <row r="325">
          <cell r="A325">
            <v>167752</v>
          </cell>
          <cell r="DM325">
            <v>51744783.394409999</v>
          </cell>
        </row>
        <row r="326">
          <cell r="A326">
            <v>167752</v>
          </cell>
          <cell r="DM326">
            <v>51744783.394409999</v>
          </cell>
        </row>
        <row r="327">
          <cell r="A327">
            <v>173449</v>
          </cell>
          <cell r="DM327">
            <v>2055512.2553399999</v>
          </cell>
        </row>
        <row r="328">
          <cell r="A328">
            <v>169806</v>
          </cell>
          <cell r="DM328">
            <v>10141321.78572</v>
          </cell>
        </row>
        <row r="329">
          <cell r="A329">
            <v>169800</v>
          </cell>
        </row>
        <row r="330">
          <cell r="A330">
            <v>169854</v>
          </cell>
        </row>
        <row r="331">
          <cell r="A331">
            <v>167863</v>
          </cell>
          <cell r="DM331">
            <v>571369.86292999994</v>
          </cell>
        </row>
        <row r="332">
          <cell r="A332">
            <v>173449</v>
          </cell>
          <cell r="DM332">
            <v>2055512.2553399999</v>
          </cell>
        </row>
        <row r="333">
          <cell r="A333">
            <v>169800</v>
          </cell>
        </row>
        <row r="334">
          <cell r="A334">
            <v>169898</v>
          </cell>
          <cell r="DM334">
            <v>40241</v>
          </cell>
        </row>
        <row r="335">
          <cell r="A335">
            <v>167863</v>
          </cell>
          <cell r="DM335">
            <v>571369.86292999994</v>
          </cell>
        </row>
        <row r="336">
          <cell r="A336">
            <v>173449</v>
          </cell>
          <cell r="DM336">
            <v>2055512.2553399999</v>
          </cell>
        </row>
        <row r="337">
          <cell r="A337">
            <v>169802</v>
          </cell>
          <cell r="DM337">
            <v>50000</v>
          </cell>
        </row>
        <row r="338">
          <cell r="A338">
            <v>169937</v>
          </cell>
        </row>
        <row r="339">
          <cell r="A339">
            <v>174207</v>
          </cell>
          <cell r="DM339">
            <v>0</v>
          </cell>
        </row>
        <row r="340">
          <cell r="A340">
            <v>167863</v>
          </cell>
          <cell r="DK340">
            <v>126582</v>
          </cell>
          <cell r="DM340">
            <v>571369.86292999994</v>
          </cell>
        </row>
        <row r="341">
          <cell r="A341">
            <v>169804</v>
          </cell>
          <cell r="DM341">
            <v>76000</v>
          </cell>
        </row>
        <row r="342">
          <cell r="A342">
            <v>174207</v>
          </cell>
          <cell r="DM342">
            <v>0</v>
          </cell>
        </row>
        <row r="343">
          <cell r="A343">
            <v>169937</v>
          </cell>
        </row>
        <row r="344">
          <cell r="A344">
            <v>167863</v>
          </cell>
          <cell r="DJ344">
            <v>74887</v>
          </cell>
          <cell r="DM344">
            <v>571369.86292999994</v>
          </cell>
        </row>
        <row r="345">
          <cell r="A345">
            <v>169804</v>
          </cell>
          <cell r="DM345">
            <v>76000</v>
          </cell>
        </row>
        <row r="346">
          <cell r="A346">
            <v>175109</v>
          </cell>
        </row>
        <row r="347">
          <cell r="A347">
            <v>167863</v>
          </cell>
          <cell r="DM347">
            <v>571369.86292999994</v>
          </cell>
        </row>
        <row r="348">
          <cell r="A348">
            <v>172118</v>
          </cell>
          <cell r="DM348">
            <v>8372387.5391899999</v>
          </cell>
        </row>
        <row r="349">
          <cell r="A349">
            <v>169806</v>
          </cell>
          <cell r="DM349">
            <v>10141321.78572</v>
          </cell>
        </row>
        <row r="350">
          <cell r="A350">
            <v>169806</v>
          </cell>
          <cell r="DM350">
            <v>10141321.78572</v>
          </cell>
        </row>
        <row r="351">
          <cell r="A351">
            <v>167909</v>
          </cell>
          <cell r="DM351">
            <v>0</v>
          </cell>
        </row>
        <row r="352">
          <cell r="A352">
            <v>172118</v>
          </cell>
          <cell r="DM352">
            <v>8372387.5391899999</v>
          </cell>
        </row>
        <row r="353">
          <cell r="A353">
            <v>175109</v>
          </cell>
        </row>
        <row r="354">
          <cell r="A354">
            <v>167909</v>
          </cell>
          <cell r="DM354">
            <v>0</v>
          </cell>
        </row>
        <row r="355">
          <cell r="A355">
            <v>169806</v>
          </cell>
          <cell r="DM355">
            <v>10141321.78572</v>
          </cell>
        </row>
        <row r="356">
          <cell r="A356">
            <v>172917</v>
          </cell>
        </row>
        <row r="357">
          <cell r="A357">
            <v>175125</v>
          </cell>
        </row>
        <row r="358">
          <cell r="A358">
            <v>169806</v>
          </cell>
          <cell r="DM358">
            <v>10141321.78572</v>
          </cell>
        </row>
        <row r="359">
          <cell r="A359">
            <v>167909</v>
          </cell>
          <cell r="DM359">
            <v>0</v>
          </cell>
        </row>
        <row r="360">
          <cell r="A360">
            <v>175125</v>
          </cell>
        </row>
        <row r="361">
          <cell r="A361">
            <v>172917</v>
          </cell>
        </row>
        <row r="362">
          <cell r="A362">
            <v>175125</v>
          </cell>
        </row>
        <row r="363">
          <cell r="A363">
            <v>169806</v>
          </cell>
          <cell r="DM363">
            <v>10141321.78572</v>
          </cell>
        </row>
        <row r="364">
          <cell r="A364">
            <v>167909</v>
          </cell>
          <cell r="DM364">
            <v>0</v>
          </cell>
        </row>
        <row r="365">
          <cell r="A365">
            <v>172917</v>
          </cell>
        </row>
        <row r="366">
          <cell r="A366">
            <v>178153</v>
          </cell>
        </row>
        <row r="367">
          <cell r="A367">
            <v>169806</v>
          </cell>
          <cell r="DM367">
            <v>10141321.78572</v>
          </cell>
        </row>
        <row r="368">
          <cell r="A368">
            <v>173321</v>
          </cell>
          <cell r="DM368">
            <v>1551567.4222299999</v>
          </cell>
        </row>
        <row r="369">
          <cell r="A369">
            <v>167909</v>
          </cell>
          <cell r="DM369">
            <v>0</v>
          </cell>
        </row>
        <row r="370">
          <cell r="A370">
            <v>179822</v>
          </cell>
          <cell r="DM370">
            <v>2968823.4024899998</v>
          </cell>
        </row>
        <row r="371">
          <cell r="A371">
            <v>169806</v>
          </cell>
          <cell r="DM371">
            <v>10141321.78572</v>
          </cell>
        </row>
        <row r="372">
          <cell r="A372">
            <v>173321</v>
          </cell>
          <cell r="DM372">
            <v>1551567.4222299999</v>
          </cell>
        </row>
        <row r="373">
          <cell r="A373">
            <v>167909</v>
          </cell>
          <cell r="DM373">
            <v>0</v>
          </cell>
        </row>
        <row r="374">
          <cell r="A374">
            <v>179822</v>
          </cell>
          <cell r="DM374">
            <v>2968823.4024899998</v>
          </cell>
        </row>
        <row r="375">
          <cell r="A375">
            <v>169806</v>
          </cell>
          <cell r="DM375">
            <v>10141321.78572</v>
          </cell>
        </row>
        <row r="376">
          <cell r="A376">
            <v>173321</v>
          </cell>
          <cell r="DM376">
            <v>1551567.4222299999</v>
          </cell>
        </row>
        <row r="377">
          <cell r="A377">
            <v>167909</v>
          </cell>
          <cell r="DM377">
            <v>0</v>
          </cell>
        </row>
        <row r="378">
          <cell r="A378">
            <v>179950</v>
          </cell>
        </row>
        <row r="379">
          <cell r="A379">
            <v>169807</v>
          </cell>
        </row>
        <row r="380">
          <cell r="A380">
            <v>173449</v>
          </cell>
          <cell r="DM380">
            <v>2055512.2553399999</v>
          </cell>
        </row>
        <row r="381">
          <cell r="A381">
            <v>169275</v>
          </cell>
        </row>
        <row r="382">
          <cell r="A382">
            <v>179950</v>
          </cell>
        </row>
        <row r="383">
          <cell r="A383">
            <v>173449</v>
          </cell>
          <cell r="DM383">
            <v>2055512.2553399999</v>
          </cell>
        </row>
        <row r="384">
          <cell r="A384">
            <v>169807</v>
          </cell>
        </row>
        <row r="385">
          <cell r="A385">
            <v>169275</v>
          </cell>
        </row>
        <row r="386">
          <cell r="A386">
            <v>173449</v>
          </cell>
          <cell r="DM386">
            <v>2055512.2553399999</v>
          </cell>
        </row>
        <row r="387">
          <cell r="A387">
            <v>181121</v>
          </cell>
        </row>
        <row r="388">
          <cell r="A388">
            <v>169808</v>
          </cell>
        </row>
        <row r="389">
          <cell r="A389">
            <v>169275</v>
          </cell>
        </row>
        <row r="390">
          <cell r="A390">
            <v>173449</v>
          </cell>
          <cell r="DM390">
            <v>2055512.2553399999</v>
          </cell>
        </row>
        <row r="391">
          <cell r="A391">
            <v>182386</v>
          </cell>
          <cell r="DM391">
            <v>10000</v>
          </cell>
        </row>
        <row r="392">
          <cell r="A392">
            <v>169793</v>
          </cell>
          <cell r="DM392">
            <v>885866.48364999995</v>
          </cell>
        </row>
        <row r="393">
          <cell r="A393">
            <v>169854</v>
          </cell>
        </row>
        <row r="394">
          <cell r="A394">
            <v>169793</v>
          </cell>
          <cell r="DM394">
            <v>885866.48364999995</v>
          </cell>
        </row>
        <row r="395">
          <cell r="A395">
            <v>173449</v>
          </cell>
          <cell r="DM395">
            <v>2055512.2553399999</v>
          </cell>
        </row>
        <row r="396">
          <cell r="A396">
            <v>182386</v>
          </cell>
          <cell r="DM396">
            <v>10000</v>
          </cell>
        </row>
        <row r="397">
          <cell r="A397">
            <v>169866</v>
          </cell>
          <cell r="DM397">
            <v>8178044.2796299998</v>
          </cell>
        </row>
        <row r="398">
          <cell r="A398">
            <v>169793</v>
          </cell>
          <cell r="DM398">
            <v>885866.48364999995</v>
          </cell>
        </row>
        <row r="399">
          <cell r="A399">
            <v>173828</v>
          </cell>
        </row>
        <row r="400">
          <cell r="A400">
            <v>182760</v>
          </cell>
        </row>
        <row r="401">
          <cell r="A401">
            <v>169866</v>
          </cell>
          <cell r="DM401">
            <v>8178044.2796299998</v>
          </cell>
        </row>
        <row r="402">
          <cell r="A402">
            <v>174207</v>
          </cell>
          <cell r="DM402">
            <v>0</v>
          </cell>
        </row>
        <row r="403">
          <cell r="A403">
            <v>169793</v>
          </cell>
          <cell r="DM403">
            <v>885866.48364999995</v>
          </cell>
        </row>
        <row r="404">
          <cell r="A404">
            <v>182760</v>
          </cell>
        </row>
        <row r="405">
          <cell r="A405">
            <v>169866</v>
          </cell>
          <cell r="DM405">
            <v>8178044.2796299998</v>
          </cell>
        </row>
        <row r="406">
          <cell r="A406">
            <v>174207</v>
          </cell>
          <cell r="DM406">
            <v>0</v>
          </cell>
        </row>
        <row r="407">
          <cell r="A407">
            <v>175125</v>
          </cell>
        </row>
        <row r="408">
          <cell r="A408">
            <v>183189</v>
          </cell>
          <cell r="DM408">
            <v>901791.97858999996</v>
          </cell>
        </row>
        <row r="409">
          <cell r="A409">
            <v>169793</v>
          </cell>
          <cell r="DM409">
            <v>885866.48364999995</v>
          </cell>
        </row>
        <row r="410">
          <cell r="A410">
            <v>169866</v>
          </cell>
          <cell r="DM410">
            <v>8178044.2796299998</v>
          </cell>
        </row>
        <row r="411">
          <cell r="A411">
            <v>177557</v>
          </cell>
        </row>
        <row r="412">
          <cell r="A412">
            <v>183626</v>
          </cell>
          <cell r="DM412">
            <v>3685874.6242900002</v>
          </cell>
        </row>
        <row r="413">
          <cell r="A413">
            <v>169800</v>
          </cell>
        </row>
        <row r="414">
          <cell r="A414">
            <v>169866</v>
          </cell>
          <cell r="DM414">
            <v>8178044.2796299998</v>
          </cell>
        </row>
        <row r="415">
          <cell r="A415">
            <v>177983</v>
          </cell>
          <cell r="DM415">
            <v>35000</v>
          </cell>
        </row>
        <row r="416">
          <cell r="A416">
            <v>169806</v>
          </cell>
          <cell r="DM416">
            <v>10141321.78572</v>
          </cell>
        </row>
        <row r="417">
          <cell r="A417">
            <v>183626</v>
          </cell>
          <cell r="DK417">
            <v>3143000</v>
          </cell>
          <cell r="DM417">
            <v>3685874.6242900002</v>
          </cell>
        </row>
        <row r="418">
          <cell r="A418">
            <v>169877</v>
          </cell>
        </row>
        <row r="419">
          <cell r="A419">
            <v>177983</v>
          </cell>
          <cell r="DM419">
            <v>35000</v>
          </cell>
        </row>
        <row r="420">
          <cell r="A420">
            <v>169806</v>
          </cell>
          <cell r="DM420">
            <v>10141321.78572</v>
          </cell>
        </row>
        <row r="421">
          <cell r="A421">
            <v>183627</v>
          </cell>
          <cell r="DM421">
            <v>11565732.18492</v>
          </cell>
        </row>
        <row r="422">
          <cell r="A422">
            <v>178153</v>
          </cell>
        </row>
        <row r="423">
          <cell r="A423">
            <v>169898</v>
          </cell>
          <cell r="DM423">
            <v>40241</v>
          </cell>
        </row>
        <row r="424">
          <cell r="A424">
            <v>179564</v>
          </cell>
          <cell r="DM424">
            <v>1108687.6710699999</v>
          </cell>
        </row>
        <row r="425">
          <cell r="A425">
            <v>169806</v>
          </cell>
          <cell r="DM425">
            <v>10141321.78572</v>
          </cell>
        </row>
        <row r="426">
          <cell r="A426">
            <v>185194</v>
          </cell>
          <cell r="DM426">
            <v>106114.24999</v>
          </cell>
        </row>
        <row r="427">
          <cell r="A427">
            <v>172118</v>
          </cell>
          <cell r="DM427">
            <v>8372387.5391899999</v>
          </cell>
        </row>
        <row r="428">
          <cell r="A428">
            <v>169806</v>
          </cell>
          <cell r="DM428">
            <v>10141321.78572</v>
          </cell>
        </row>
        <row r="429">
          <cell r="A429">
            <v>179564</v>
          </cell>
          <cell r="DM429">
            <v>1108687.6710699999</v>
          </cell>
        </row>
        <row r="430">
          <cell r="A430">
            <v>185194</v>
          </cell>
          <cell r="DM430">
            <v>106114.24999</v>
          </cell>
        </row>
        <row r="431">
          <cell r="A431">
            <v>172118</v>
          </cell>
          <cell r="DM431">
            <v>8372387.5391899999</v>
          </cell>
        </row>
        <row r="432">
          <cell r="A432">
            <v>169807</v>
          </cell>
        </row>
        <row r="433">
          <cell r="A433">
            <v>179822</v>
          </cell>
          <cell r="DM433">
            <v>2968823.4024899998</v>
          </cell>
        </row>
        <row r="434">
          <cell r="A434">
            <v>185194</v>
          </cell>
          <cell r="DM434">
            <v>106114.24999</v>
          </cell>
        </row>
        <row r="435">
          <cell r="A435">
            <v>172118</v>
          </cell>
          <cell r="DM435">
            <v>8372387.5391899999</v>
          </cell>
        </row>
        <row r="436">
          <cell r="A436">
            <v>169807</v>
          </cell>
        </row>
        <row r="437">
          <cell r="A437">
            <v>179950</v>
          </cell>
        </row>
        <row r="438">
          <cell r="A438">
            <v>172118</v>
          </cell>
          <cell r="DM438">
            <v>8372387.5391899999</v>
          </cell>
        </row>
        <row r="439">
          <cell r="A439">
            <v>185194</v>
          </cell>
          <cell r="DM439">
            <v>106114.24999</v>
          </cell>
        </row>
        <row r="440">
          <cell r="A440">
            <v>182386</v>
          </cell>
          <cell r="DM440">
            <v>10000</v>
          </cell>
        </row>
        <row r="441">
          <cell r="A441">
            <v>169808</v>
          </cell>
        </row>
        <row r="442">
          <cell r="A442">
            <v>182760</v>
          </cell>
        </row>
        <row r="443">
          <cell r="A443">
            <v>172118</v>
          </cell>
          <cell r="DM443">
            <v>8372387.5391899999</v>
          </cell>
        </row>
        <row r="444">
          <cell r="A444">
            <v>185194</v>
          </cell>
          <cell r="DM444">
            <v>106114.24999</v>
          </cell>
        </row>
        <row r="445">
          <cell r="A445">
            <v>169866</v>
          </cell>
          <cell r="DM445">
            <v>8178044.2796299998</v>
          </cell>
        </row>
        <row r="446">
          <cell r="A446">
            <v>172917</v>
          </cell>
        </row>
        <row r="447">
          <cell r="A447">
            <v>183189</v>
          </cell>
          <cell r="DM447">
            <v>901791.97858999996</v>
          </cell>
        </row>
        <row r="448">
          <cell r="A448">
            <v>186194</v>
          </cell>
          <cell r="DM448">
            <v>110861753.53849</v>
          </cell>
        </row>
        <row r="449">
          <cell r="A449">
            <v>173321</v>
          </cell>
          <cell r="DM449">
            <v>1551567.4222299999</v>
          </cell>
        </row>
        <row r="450">
          <cell r="A450">
            <v>169866</v>
          </cell>
          <cell r="DM450">
            <v>8178044.2796299998</v>
          </cell>
        </row>
        <row r="451">
          <cell r="A451">
            <v>183189</v>
          </cell>
          <cell r="DM451">
            <v>901791.97858999996</v>
          </cell>
        </row>
        <row r="452">
          <cell r="A452">
            <v>186194</v>
          </cell>
          <cell r="DK452">
            <v>100000</v>
          </cell>
          <cell r="DM452">
            <v>110861753.53849</v>
          </cell>
        </row>
        <row r="453">
          <cell r="A453">
            <v>169877</v>
          </cell>
        </row>
        <row r="454">
          <cell r="A454">
            <v>173321</v>
          </cell>
          <cell r="DM454">
            <v>1551567.4222299999</v>
          </cell>
        </row>
        <row r="455">
          <cell r="A455">
            <v>183189</v>
          </cell>
          <cell r="DM455">
            <v>901791.97858999996</v>
          </cell>
        </row>
        <row r="456">
          <cell r="A456">
            <v>186194</v>
          </cell>
          <cell r="DM456">
            <v>110861753.53849</v>
          </cell>
        </row>
        <row r="457">
          <cell r="A457">
            <v>173321</v>
          </cell>
          <cell r="DM457">
            <v>1551567.4222299999</v>
          </cell>
        </row>
        <row r="458">
          <cell r="A458">
            <v>169877</v>
          </cell>
        </row>
        <row r="459">
          <cell r="A459">
            <v>183626</v>
          </cell>
          <cell r="DM459">
            <v>3685874.6242900002</v>
          </cell>
        </row>
        <row r="460">
          <cell r="A460">
            <v>186194</v>
          </cell>
          <cell r="DJ460">
            <v>2894392</v>
          </cell>
          <cell r="DK460">
            <v>413650</v>
          </cell>
          <cell r="DM460">
            <v>110861753.53849</v>
          </cell>
        </row>
        <row r="461">
          <cell r="A461">
            <v>173449</v>
          </cell>
          <cell r="DM461">
            <v>2055512.2553399999</v>
          </cell>
        </row>
        <row r="462">
          <cell r="A462">
            <v>169898</v>
          </cell>
          <cell r="DM462">
            <v>40241</v>
          </cell>
        </row>
        <row r="463">
          <cell r="A463">
            <v>183627</v>
          </cell>
          <cell r="DM463">
            <v>11565732.18492</v>
          </cell>
        </row>
        <row r="464">
          <cell r="A464">
            <v>184594</v>
          </cell>
          <cell r="DM464">
            <v>39583.580999999998</v>
          </cell>
        </row>
        <row r="465">
          <cell r="A465">
            <v>186194</v>
          </cell>
          <cell r="DJ465">
            <v>2053</v>
          </cell>
          <cell r="DK465">
            <v>122</v>
          </cell>
          <cell r="DM465">
            <v>110861753.53849</v>
          </cell>
        </row>
        <row r="466">
          <cell r="A466">
            <v>169937</v>
          </cell>
        </row>
        <row r="467">
          <cell r="A467">
            <v>173449</v>
          </cell>
          <cell r="DM467">
            <v>2055512.2553399999</v>
          </cell>
        </row>
        <row r="468">
          <cell r="A468">
            <v>184811</v>
          </cell>
        </row>
        <row r="469">
          <cell r="A469">
            <v>169937</v>
          </cell>
        </row>
        <row r="470">
          <cell r="A470">
            <v>186194</v>
          </cell>
          <cell r="DK470">
            <v>35000</v>
          </cell>
          <cell r="DM470">
            <v>110861753.53849</v>
          </cell>
        </row>
        <row r="471">
          <cell r="A471">
            <v>173449</v>
          </cell>
          <cell r="DM471">
            <v>2055512.2553399999</v>
          </cell>
        </row>
        <row r="472">
          <cell r="A472">
            <v>185194</v>
          </cell>
          <cell r="DM472">
            <v>106114.24999</v>
          </cell>
        </row>
        <row r="473">
          <cell r="A473">
            <v>185194</v>
          </cell>
          <cell r="DM473">
            <v>106114.24999</v>
          </cell>
        </row>
        <row r="474">
          <cell r="A474">
            <v>169937</v>
          </cell>
        </row>
        <row r="475">
          <cell r="A475">
            <v>173449</v>
          </cell>
          <cell r="DM475">
            <v>2055512.2553399999</v>
          </cell>
        </row>
        <row r="476">
          <cell r="A476">
            <v>186194</v>
          </cell>
          <cell r="DJ476">
            <v>1940</v>
          </cell>
          <cell r="DK476">
            <v>75</v>
          </cell>
          <cell r="DM476">
            <v>110861753.53849</v>
          </cell>
        </row>
        <row r="477">
          <cell r="A477">
            <v>185734</v>
          </cell>
          <cell r="DM477">
            <v>4976150.9264599998</v>
          </cell>
        </row>
        <row r="478">
          <cell r="A478">
            <v>172118</v>
          </cell>
          <cell r="DM478">
            <v>8372387.5391899999</v>
          </cell>
        </row>
        <row r="479">
          <cell r="A479">
            <v>173449</v>
          </cell>
          <cell r="DM479">
            <v>2055512.2553399999</v>
          </cell>
        </row>
        <row r="480">
          <cell r="A480">
            <v>172118</v>
          </cell>
          <cell r="DM480">
            <v>8372387.5391899999</v>
          </cell>
        </row>
        <row r="481">
          <cell r="A481">
            <v>186194</v>
          </cell>
          <cell r="DK481">
            <v>44000</v>
          </cell>
          <cell r="DM481">
            <v>110861753.53849</v>
          </cell>
        </row>
        <row r="482">
          <cell r="A482">
            <v>185734</v>
          </cell>
          <cell r="DJ482">
            <v>22984000</v>
          </cell>
          <cell r="DM482">
            <v>4976150.9264599998</v>
          </cell>
        </row>
        <row r="483">
          <cell r="A483">
            <v>173828</v>
          </cell>
        </row>
        <row r="484">
          <cell r="A484">
            <v>174207</v>
          </cell>
          <cell r="DM484">
            <v>0</v>
          </cell>
        </row>
        <row r="485">
          <cell r="A485">
            <v>172118</v>
          </cell>
          <cell r="DM485">
            <v>8372387.5391899999</v>
          </cell>
        </row>
        <row r="486">
          <cell r="A486">
            <v>186194</v>
          </cell>
          <cell r="DM486">
            <v>110861753.53849</v>
          </cell>
        </row>
        <row r="487">
          <cell r="A487">
            <v>186194</v>
          </cell>
          <cell r="DK487">
            <v>715681</v>
          </cell>
          <cell r="DM487">
            <v>110861753.53849</v>
          </cell>
        </row>
        <row r="488">
          <cell r="A488">
            <v>174207</v>
          </cell>
          <cell r="DM488">
            <v>0</v>
          </cell>
        </row>
        <row r="489">
          <cell r="A489">
            <v>172917</v>
          </cell>
        </row>
        <row r="490">
          <cell r="A490">
            <v>186194</v>
          </cell>
          <cell r="DM490">
            <v>110861753.53849</v>
          </cell>
        </row>
        <row r="491">
          <cell r="A491">
            <v>174207</v>
          </cell>
          <cell r="DM491">
            <v>0</v>
          </cell>
        </row>
        <row r="492">
          <cell r="A492">
            <v>186194</v>
          </cell>
          <cell r="DM492">
            <v>110861753.53849</v>
          </cell>
        </row>
        <row r="493">
          <cell r="A493">
            <v>172917</v>
          </cell>
        </row>
        <row r="494">
          <cell r="A494">
            <v>186194</v>
          </cell>
          <cell r="DK494">
            <v>295000</v>
          </cell>
          <cell r="DM494">
            <v>110861753.53849</v>
          </cell>
        </row>
        <row r="495">
          <cell r="A495">
            <v>174942</v>
          </cell>
          <cell r="DM495">
            <v>0</v>
          </cell>
        </row>
        <row r="496">
          <cell r="A496">
            <v>174207</v>
          </cell>
          <cell r="DM496">
            <v>0</v>
          </cell>
        </row>
        <row r="497">
          <cell r="A497">
            <v>186194</v>
          </cell>
          <cell r="DK497">
            <v>132000</v>
          </cell>
          <cell r="DM497">
            <v>110861753.53849</v>
          </cell>
        </row>
        <row r="498">
          <cell r="A498">
            <v>174600</v>
          </cell>
          <cell r="DM498">
            <v>75000</v>
          </cell>
        </row>
        <row r="499">
          <cell r="A499">
            <v>186194</v>
          </cell>
          <cell r="DM499">
            <v>110861753.53849</v>
          </cell>
        </row>
        <row r="500">
          <cell r="A500">
            <v>174942</v>
          </cell>
          <cell r="DM500">
            <v>0</v>
          </cell>
        </row>
        <row r="501">
          <cell r="A501">
            <v>186194</v>
          </cell>
          <cell r="DK501">
            <v>43000</v>
          </cell>
          <cell r="DM501">
            <v>110861753.53849</v>
          </cell>
        </row>
        <row r="502">
          <cell r="A502">
            <v>174600</v>
          </cell>
          <cell r="DM502">
            <v>75000</v>
          </cell>
        </row>
        <row r="503">
          <cell r="A503">
            <v>175770</v>
          </cell>
          <cell r="DK503">
            <v>18663</v>
          </cell>
        </row>
        <row r="504">
          <cell r="A504">
            <v>186194</v>
          </cell>
          <cell r="DJ504">
            <v>3908975</v>
          </cell>
          <cell r="DK504">
            <v>372766</v>
          </cell>
          <cell r="DM504">
            <v>110861753.53849</v>
          </cell>
        </row>
        <row r="505">
          <cell r="A505">
            <v>186194</v>
          </cell>
          <cell r="DJ505">
            <v>800000</v>
          </cell>
          <cell r="DK505">
            <v>182000</v>
          </cell>
          <cell r="DM505">
            <v>110861753.53849</v>
          </cell>
        </row>
        <row r="506">
          <cell r="A506">
            <v>177557</v>
          </cell>
        </row>
        <row r="507">
          <cell r="A507">
            <v>174942</v>
          </cell>
          <cell r="DM507">
            <v>0</v>
          </cell>
        </row>
        <row r="508">
          <cell r="A508">
            <v>186194</v>
          </cell>
          <cell r="DK508">
            <v>196</v>
          </cell>
          <cell r="DM508">
            <v>110861753.53849</v>
          </cell>
        </row>
        <row r="509">
          <cell r="A509">
            <v>186194</v>
          </cell>
          <cell r="DM509">
            <v>110861753.53849</v>
          </cell>
        </row>
        <row r="510">
          <cell r="A510">
            <v>177557</v>
          </cell>
        </row>
        <row r="511">
          <cell r="A511">
            <v>174942</v>
          </cell>
          <cell r="DM511">
            <v>0</v>
          </cell>
        </row>
        <row r="512">
          <cell r="A512">
            <v>186287</v>
          </cell>
          <cell r="DM512">
            <v>0</v>
          </cell>
        </row>
        <row r="513">
          <cell r="A513">
            <v>186194</v>
          </cell>
          <cell r="DJ513">
            <v>585000</v>
          </cell>
          <cell r="DK513">
            <v>100000</v>
          </cell>
          <cell r="DM513">
            <v>110861753.53849</v>
          </cell>
        </row>
        <row r="514">
          <cell r="A514">
            <v>176019</v>
          </cell>
        </row>
        <row r="515">
          <cell r="A515">
            <v>186287</v>
          </cell>
          <cell r="DM515">
            <v>0</v>
          </cell>
        </row>
        <row r="516">
          <cell r="A516">
            <v>179564</v>
          </cell>
          <cell r="DM516">
            <v>1108687.6710699999</v>
          </cell>
        </row>
        <row r="517">
          <cell r="A517">
            <v>186287</v>
          </cell>
          <cell r="DM517">
            <v>0</v>
          </cell>
        </row>
        <row r="518">
          <cell r="A518">
            <v>176075</v>
          </cell>
        </row>
        <row r="519">
          <cell r="A519">
            <v>179822</v>
          </cell>
          <cell r="DM519">
            <v>2968823.4024899998</v>
          </cell>
        </row>
        <row r="520">
          <cell r="A520">
            <v>186194</v>
          </cell>
          <cell r="DJ520">
            <v>3881098</v>
          </cell>
          <cell r="DK520">
            <v>581298</v>
          </cell>
          <cell r="DM520">
            <v>110861753.53849</v>
          </cell>
        </row>
        <row r="521">
          <cell r="A521">
            <v>186287</v>
          </cell>
          <cell r="DM521">
            <v>0</v>
          </cell>
        </row>
        <row r="522">
          <cell r="A522">
            <v>179822</v>
          </cell>
          <cell r="DM522">
            <v>2968823.4024899998</v>
          </cell>
        </row>
        <row r="523">
          <cell r="A523">
            <v>176075</v>
          </cell>
        </row>
        <row r="524">
          <cell r="A524">
            <v>186462</v>
          </cell>
          <cell r="DM524">
            <v>2523020.7746000001</v>
          </cell>
        </row>
        <row r="525">
          <cell r="A525">
            <v>177557</v>
          </cell>
        </row>
        <row r="526">
          <cell r="A526">
            <v>179822</v>
          </cell>
          <cell r="DM526">
            <v>2968823.4024899998</v>
          </cell>
        </row>
        <row r="527">
          <cell r="A527">
            <v>186194</v>
          </cell>
          <cell r="DJ527">
            <v>16000000</v>
          </cell>
          <cell r="DK527">
            <v>211751</v>
          </cell>
          <cell r="DM527">
            <v>110861753.53849</v>
          </cell>
        </row>
        <row r="528">
          <cell r="A528">
            <v>177557</v>
          </cell>
        </row>
        <row r="529">
          <cell r="A529">
            <v>186462</v>
          </cell>
          <cell r="DM529">
            <v>2523020.7746000001</v>
          </cell>
        </row>
        <row r="530">
          <cell r="A530">
            <v>179822</v>
          </cell>
          <cell r="DM530">
            <v>2968823.4024899998</v>
          </cell>
        </row>
        <row r="531">
          <cell r="A531">
            <v>186194</v>
          </cell>
          <cell r="DK531">
            <v>132000</v>
          </cell>
          <cell r="DM531">
            <v>110861753.53849</v>
          </cell>
        </row>
        <row r="532">
          <cell r="A532">
            <v>177557</v>
          </cell>
        </row>
        <row r="533">
          <cell r="A533">
            <v>179822</v>
          </cell>
          <cell r="DM533">
            <v>2968823.4024899998</v>
          </cell>
        </row>
        <row r="534">
          <cell r="A534">
            <v>182423</v>
          </cell>
          <cell r="DM534">
            <v>170258183.79412001</v>
          </cell>
        </row>
        <row r="535">
          <cell r="A535">
            <v>186749</v>
          </cell>
          <cell r="DM535">
            <v>2895092.28902</v>
          </cell>
        </row>
        <row r="536">
          <cell r="A536">
            <v>178153</v>
          </cell>
        </row>
        <row r="537">
          <cell r="A537">
            <v>186194</v>
          </cell>
          <cell r="DK537">
            <v>71000</v>
          </cell>
          <cell r="DM537">
            <v>110861753.53849</v>
          </cell>
        </row>
        <row r="538">
          <cell r="A538">
            <v>182760</v>
          </cell>
        </row>
        <row r="539">
          <cell r="A539">
            <v>186749</v>
          </cell>
          <cell r="DM539">
            <v>2895092.28902</v>
          </cell>
        </row>
        <row r="540">
          <cell r="A540">
            <v>183189</v>
          </cell>
          <cell r="DM540">
            <v>901791.97858999996</v>
          </cell>
        </row>
        <row r="541">
          <cell r="A541">
            <v>179822</v>
          </cell>
          <cell r="DM541">
            <v>2968823.4024899998</v>
          </cell>
        </row>
        <row r="542">
          <cell r="A542">
            <v>186287</v>
          </cell>
          <cell r="DM542">
            <v>0</v>
          </cell>
        </row>
        <row r="543">
          <cell r="A543">
            <v>183626</v>
          </cell>
          <cell r="DM543">
            <v>3685874.6242900002</v>
          </cell>
        </row>
        <row r="544">
          <cell r="A544">
            <v>179822</v>
          </cell>
          <cell r="DM544">
            <v>2968823.4024899998</v>
          </cell>
        </row>
        <row r="545">
          <cell r="A545">
            <v>186749</v>
          </cell>
          <cell r="DM545">
            <v>2895092.28902</v>
          </cell>
        </row>
        <row r="546">
          <cell r="A546">
            <v>186462</v>
          </cell>
          <cell r="DJ546">
            <v>56155</v>
          </cell>
          <cell r="DM546">
            <v>2523020.7746000001</v>
          </cell>
        </row>
        <row r="547">
          <cell r="A547">
            <v>183626</v>
          </cell>
          <cell r="DK547">
            <v>2557000</v>
          </cell>
          <cell r="DM547">
            <v>3685874.6242900002</v>
          </cell>
        </row>
        <row r="548">
          <cell r="A548">
            <v>186751</v>
          </cell>
          <cell r="DM548">
            <v>0</v>
          </cell>
        </row>
        <row r="549">
          <cell r="A549">
            <v>179950</v>
          </cell>
        </row>
        <row r="550">
          <cell r="A550">
            <v>186462</v>
          </cell>
          <cell r="DM550">
            <v>2523020.7746000001</v>
          </cell>
        </row>
        <row r="551">
          <cell r="A551">
            <v>186751</v>
          </cell>
          <cell r="DM551">
            <v>0</v>
          </cell>
        </row>
        <row r="552">
          <cell r="A552">
            <v>181720</v>
          </cell>
        </row>
        <row r="553">
          <cell r="A553">
            <v>183627</v>
          </cell>
          <cell r="DM553">
            <v>11565732.18492</v>
          </cell>
        </row>
        <row r="554">
          <cell r="A554">
            <v>186462</v>
          </cell>
          <cell r="DM554">
            <v>2523020.7746000001</v>
          </cell>
        </row>
        <row r="555">
          <cell r="A555">
            <v>186749</v>
          </cell>
          <cell r="DM555">
            <v>2895092.28902</v>
          </cell>
        </row>
        <row r="556">
          <cell r="A556">
            <v>181900</v>
          </cell>
          <cell r="DJ556">
            <v>2719000</v>
          </cell>
        </row>
        <row r="557">
          <cell r="A557">
            <v>186751</v>
          </cell>
          <cell r="DM557">
            <v>0</v>
          </cell>
        </row>
        <row r="558">
          <cell r="A558">
            <v>186749</v>
          </cell>
          <cell r="DK558">
            <v>25000</v>
          </cell>
          <cell r="DM558">
            <v>2895092.28902</v>
          </cell>
        </row>
        <row r="559">
          <cell r="A559">
            <v>183627</v>
          </cell>
          <cell r="DK559">
            <v>82000</v>
          </cell>
          <cell r="DM559">
            <v>11565732.18492</v>
          </cell>
        </row>
        <row r="560">
          <cell r="A560">
            <v>183627</v>
          </cell>
          <cell r="DM560">
            <v>11565732.18492</v>
          </cell>
        </row>
        <row r="561">
          <cell r="A561">
            <v>186749</v>
          </cell>
          <cell r="DM561">
            <v>2895092.28902</v>
          </cell>
        </row>
        <row r="562">
          <cell r="A562">
            <v>186782</v>
          </cell>
          <cell r="DM562">
            <v>19741192.019669998</v>
          </cell>
        </row>
        <row r="563">
          <cell r="A563">
            <v>182308</v>
          </cell>
          <cell r="DJ563">
            <v>982000</v>
          </cell>
          <cell r="DM563">
            <v>15333279.131829999</v>
          </cell>
        </row>
        <row r="564">
          <cell r="A564">
            <v>183627</v>
          </cell>
          <cell r="DM564">
            <v>11565732.18492</v>
          </cell>
        </row>
        <row r="565">
          <cell r="A565">
            <v>184594</v>
          </cell>
          <cell r="DM565">
            <v>39583.580999999998</v>
          </cell>
        </row>
        <row r="566">
          <cell r="A566">
            <v>186751</v>
          </cell>
          <cell r="DM566">
            <v>0</v>
          </cell>
        </row>
        <row r="567">
          <cell r="A567">
            <v>186782</v>
          </cell>
          <cell r="DM567">
            <v>19741192.019669998</v>
          </cell>
        </row>
        <row r="568">
          <cell r="A568">
            <v>182386</v>
          </cell>
          <cell r="DM568">
            <v>10000</v>
          </cell>
        </row>
        <row r="569">
          <cell r="A569">
            <v>186751</v>
          </cell>
          <cell r="DM569">
            <v>0</v>
          </cell>
        </row>
        <row r="570">
          <cell r="A570">
            <v>184774</v>
          </cell>
          <cell r="DM570">
            <v>1585385.60195</v>
          </cell>
        </row>
        <row r="571">
          <cell r="A571">
            <v>186782</v>
          </cell>
          <cell r="DM571">
            <v>19741192.019669998</v>
          </cell>
        </row>
        <row r="572">
          <cell r="A572">
            <v>186751</v>
          </cell>
          <cell r="DM572">
            <v>0</v>
          </cell>
        </row>
        <row r="573">
          <cell r="A573">
            <v>184811</v>
          </cell>
        </row>
        <row r="574">
          <cell r="A574">
            <v>182386</v>
          </cell>
          <cell r="DM574">
            <v>10000</v>
          </cell>
        </row>
        <row r="575">
          <cell r="A575">
            <v>186782</v>
          </cell>
          <cell r="DM575">
            <v>19741192.019669998</v>
          </cell>
        </row>
        <row r="576">
          <cell r="A576">
            <v>186751</v>
          </cell>
          <cell r="DM576">
            <v>0</v>
          </cell>
        </row>
        <row r="577">
          <cell r="A577">
            <v>182760</v>
          </cell>
        </row>
        <row r="578">
          <cell r="A578">
            <v>185194</v>
          </cell>
          <cell r="DM578">
            <v>106114.24999</v>
          </cell>
        </row>
        <row r="579">
          <cell r="A579">
            <v>186782</v>
          </cell>
          <cell r="DM579">
            <v>19741192.019669998</v>
          </cell>
        </row>
        <row r="580">
          <cell r="A580">
            <v>186782</v>
          </cell>
          <cell r="DM580">
            <v>19741192.019669998</v>
          </cell>
        </row>
        <row r="581">
          <cell r="A581">
            <v>185606</v>
          </cell>
        </row>
        <row r="582">
          <cell r="A582">
            <v>183189</v>
          </cell>
          <cell r="DM582">
            <v>901791.97858999996</v>
          </cell>
        </row>
        <row r="583">
          <cell r="A583">
            <v>186782</v>
          </cell>
          <cell r="DM583">
            <v>19741192.019669998</v>
          </cell>
        </row>
        <row r="584">
          <cell r="A584">
            <v>186782</v>
          </cell>
          <cell r="DM584">
            <v>19741192.019669998</v>
          </cell>
        </row>
        <row r="585">
          <cell r="A585">
            <v>185606</v>
          </cell>
        </row>
        <row r="586">
          <cell r="A586">
            <v>183189</v>
          </cell>
          <cell r="DM586">
            <v>901791.97858999996</v>
          </cell>
        </row>
        <row r="587">
          <cell r="A587">
            <v>186782</v>
          </cell>
          <cell r="DM587">
            <v>19741192.019669998</v>
          </cell>
        </row>
        <row r="588">
          <cell r="A588">
            <v>186194</v>
          </cell>
          <cell r="DM588">
            <v>110861753.53849</v>
          </cell>
        </row>
        <row r="589">
          <cell r="A589">
            <v>186782</v>
          </cell>
          <cell r="DM589">
            <v>19741192.019669998</v>
          </cell>
        </row>
        <row r="590">
          <cell r="A590">
            <v>183189</v>
          </cell>
          <cell r="DM590">
            <v>901791.97858999996</v>
          </cell>
        </row>
        <row r="591">
          <cell r="A591">
            <v>186782</v>
          </cell>
          <cell r="DM591">
            <v>19741192.019669998</v>
          </cell>
        </row>
        <row r="592">
          <cell r="A592">
            <v>186782</v>
          </cell>
          <cell r="DM592">
            <v>19741192.019669998</v>
          </cell>
        </row>
        <row r="593">
          <cell r="A593">
            <v>186194</v>
          </cell>
          <cell r="DK593">
            <v>235000</v>
          </cell>
          <cell r="DM593">
            <v>110861753.53849</v>
          </cell>
        </row>
        <row r="594">
          <cell r="A594">
            <v>186782</v>
          </cell>
          <cell r="DM594">
            <v>19741192.019669998</v>
          </cell>
        </row>
        <row r="595">
          <cell r="A595">
            <v>183447</v>
          </cell>
          <cell r="DI595">
            <v>2959000</v>
          </cell>
          <cell r="DL595">
            <v>17002000</v>
          </cell>
          <cell r="DM595">
            <v>22279596.042410001</v>
          </cell>
        </row>
        <row r="596">
          <cell r="A596">
            <v>186782</v>
          </cell>
          <cell r="DM596">
            <v>19741192.019669998</v>
          </cell>
        </row>
        <row r="597">
          <cell r="A597">
            <v>186194</v>
          </cell>
          <cell r="DJ597">
            <v>3285000</v>
          </cell>
          <cell r="DK597">
            <v>71000</v>
          </cell>
          <cell r="DM597">
            <v>110861753.53849</v>
          </cell>
        </row>
        <row r="598">
          <cell r="A598">
            <v>186782</v>
          </cell>
          <cell r="DM598">
            <v>19741192.019669998</v>
          </cell>
        </row>
        <row r="599">
          <cell r="A599">
            <v>186782</v>
          </cell>
          <cell r="DM599">
            <v>19741192.019669998</v>
          </cell>
        </row>
        <row r="600">
          <cell r="A600">
            <v>183626</v>
          </cell>
          <cell r="DM600">
            <v>3685874.6242900002</v>
          </cell>
        </row>
        <row r="601">
          <cell r="A601">
            <v>186194</v>
          </cell>
          <cell r="DJ601">
            <v>515000</v>
          </cell>
          <cell r="DK601">
            <v>295000</v>
          </cell>
          <cell r="DM601">
            <v>110861753.53849</v>
          </cell>
        </row>
        <row r="602">
          <cell r="A602">
            <v>186782</v>
          </cell>
          <cell r="DM602">
            <v>19741192.019669998</v>
          </cell>
        </row>
        <row r="603">
          <cell r="A603">
            <v>183626</v>
          </cell>
          <cell r="DM603">
            <v>3685874.6242900002</v>
          </cell>
        </row>
        <row r="604">
          <cell r="A604">
            <v>187309</v>
          </cell>
          <cell r="DM604">
            <v>0</v>
          </cell>
        </row>
        <row r="605">
          <cell r="A605">
            <v>186194</v>
          </cell>
          <cell r="DK605">
            <v>133000</v>
          </cell>
          <cell r="DM605">
            <v>110861753.53849</v>
          </cell>
        </row>
        <row r="606">
          <cell r="A606">
            <v>186782</v>
          </cell>
          <cell r="DM606">
            <v>19741192.019669998</v>
          </cell>
        </row>
        <row r="607">
          <cell r="A607">
            <v>183627</v>
          </cell>
          <cell r="DM607">
            <v>11565732.18492</v>
          </cell>
        </row>
        <row r="608">
          <cell r="A608">
            <v>187309</v>
          </cell>
          <cell r="DM608">
            <v>0</v>
          </cell>
        </row>
        <row r="609">
          <cell r="A609">
            <v>186194</v>
          </cell>
          <cell r="DJ609">
            <v>10350050</v>
          </cell>
          <cell r="DK609">
            <v>1230604</v>
          </cell>
          <cell r="DM609">
            <v>110861753.53849</v>
          </cell>
        </row>
        <row r="610">
          <cell r="A610">
            <v>186782</v>
          </cell>
          <cell r="DM610">
            <v>19741192.019669998</v>
          </cell>
        </row>
        <row r="611">
          <cell r="A611">
            <v>187309</v>
          </cell>
          <cell r="DM611">
            <v>0</v>
          </cell>
        </row>
        <row r="612">
          <cell r="A612">
            <v>183627</v>
          </cell>
          <cell r="DM612">
            <v>11565732.18492</v>
          </cell>
        </row>
        <row r="613">
          <cell r="A613">
            <v>186782</v>
          </cell>
          <cell r="DM613">
            <v>19741192.019669998</v>
          </cell>
        </row>
        <row r="614">
          <cell r="A614">
            <v>186194</v>
          </cell>
          <cell r="DK614">
            <v>8000</v>
          </cell>
          <cell r="DM614">
            <v>110861753.53849</v>
          </cell>
        </row>
        <row r="615">
          <cell r="A615">
            <v>187309</v>
          </cell>
          <cell r="DM615">
            <v>0</v>
          </cell>
        </row>
        <row r="616">
          <cell r="A616">
            <v>183627</v>
          </cell>
          <cell r="DM616">
            <v>11565732.18492</v>
          </cell>
        </row>
        <row r="617">
          <cell r="A617">
            <v>186782</v>
          </cell>
          <cell r="DM617">
            <v>19741192.019669998</v>
          </cell>
        </row>
        <row r="618">
          <cell r="A618">
            <v>187309</v>
          </cell>
          <cell r="DM618">
            <v>0</v>
          </cell>
        </row>
        <row r="619">
          <cell r="A619">
            <v>184017</v>
          </cell>
          <cell r="DK619">
            <v>3474873</v>
          </cell>
          <cell r="DM619">
            <v>0</v>
          </cell>
        </row>
        <row r="620">
          <cell r="A620">
            <v>186782</v>
          </cell>
          <cell r="DM620">
            <v>19741192.019669998</v>
          </cell>
        </row>
        <row r="621">
          <cell r="A621">
            <v>186194</v>
          </cell>
          <cell r="DJ621">
            <v>4164000</v>
          </cell>
          <cell r="DK621">
            <v>71000</v>
          </cell>
          <cell r="DM621">
            <v>110861753.53849</v>
          </cell>
        </row>
        <row r="622">
          <cell r="A622">
            <v>187309</v>
          </cell>
          <cell r="DM622">
            <v>0</v>
          </cell>
        </row>
        <row r="623">
          <cell r="A623">
            <v>186782</v>
          </cell>
          <cell r="DM623">
            <v>19741192.019669998</v>
          </cell>
        </row>
        <row r="624">
          <cell r="A624">
            <v>184017</v>
          </cell>
          <cell r="DJ624">
            <v>1616422</v>
          </cell>
          <cell r="DK624">
            <v>2912499</v>
          </cell>
          <cell r="DM624">
            <v>0</v>
          </cell>
        </row>
        <row r="625">
          <cell r="A625">
            <v>186194</v>
          </cell>
          <cell r="DJ625">
            <v>323000</v>
          </cell>
          <cell r="DK625">
            <v>133000</v>
          </cell>
          <cell r="DM625">
            <v>110861753.53849</v>
          </cell>
        </row>
        <row r="626">
          <cell r="A626">
            <v>187309</v>
          </cell>
          <cell r="DM626">
            <v>0</v>
          </cell>
        </row>
        <row r="627">
          <cell r="A627">
            <v>184017</v>
          </cell>
          <cell r="DK627">
            <v>2429000</v>
          </cell>
          <cell r="DM627">
            <v>0</v>
          </cell>
        </row>
        <row r="628">
          <cell r="A628">
            <v>186782</v>
          </cell>
          <cell r="DM628">
            <v>19741192.019669998</v>
          </cell>
        </row>
        <row r="629">
          <cell r="A629">
            <v>186287</v>
          </cell>
          <cell r="DM629">
            <v>0</v>
          </cell>
        </row>
        <row r="630">
          <cell r="A630">
            <v>187366</v>
          </cell>
          <cell r="DM630">
            <v>6122394.6741199996</v>
          </cell>
        </row>
        <row r="631">
          <cell r="A631">
            <v>186782</v>
          </cell>
          <cell r="DM631">
            <v>19741192.019669998</v>
          </cell>
        </row>
        <row r="632">
          <cell r="A632">
            <v>184774</v>
          </cell>
          <cell r="DM632">
            <v>1585385.60195</v>
          </cell>
        </row>
        <row r="633">
          <cell r="A633">
            <v>186287</v>
          </cell>
          <cell r="DI633">
            <v>106200</v>
          </cell>
          <cell r="DK633">
            <v>34000</v>
          </cell>
          <cell r="DM633">
            <v>0</v>
          </cell>
        </row>
        <row r="634">
          <cell r="A634">
            <v>187366</v>
          </cell>
          <cell r="DM634">
            <v>6122394.6741199996</v>
          </cell>
        </row>
        <row r="635">
          <cell r="A635">
            <v>186782</v>
          </cell>
          <cell r="DM635">
            <v>19741192.019669998</v>
          </cell>
        </row>
        <row r="636">
          <cell r="A636">
            <v>184774</v>
          </cell>
          <cell r="DM636">
            <v>1585385.60195</v>
          </cell>
        </row>
        <row r="637">
          <cell r="A637">
            <v>186287</v>
          </cell>
          <cell r="DM637">
            <v>0</v>
          </cell>
        </row>
        <row r="638">
          <cell r="A638">
            <v>186782</v>
          </cell>
          <cell r="DM638">
            <v>19741192.019669998</v>
          </cell>
        </row>
        <row r="639">
          <cell r="A639">
            <v>185194</v>
          </cell>
          <cell r="DM639">
            <v>106114.24999</v>
          </cell>
        </row>
        <row r="640">
          <cell r="A640">
            <v>187366</v>
          </cell>
          <cell r="DM640">
            <v>6122394.6741199996</v>
          </cell>
        </row>
        <row r="641">
          <cell r="A641">
            <v>186462</v>
          </cell>
          <cell r="DJ641">
            <v>26493</v>
          </cell>
          <cell r="DM641">
            <v>2523020.7746000001</v>
          </cell>
        </row>
        <row r="642">
          <cell r="A642">
            <v>185194</v>
          </cell>
          <cell r="DM642">
            <v>106114.24999</v>
          </cell>
        </row>
        <row r="643">
          <cell r="A643">
            <v>186782</v>
          </cell>
          <cell r="DM643">
            <v>19741192.019669998</v>
          </cell>
        </row>
        <row r="644">
          <cell r="A644">
            <v>187366</v>
          </cell>
          <cell r="DM644">
            <v>6122394.6741199996</v>
          </cell>
        </row>
        <row r="645">
          <cell r="A645">
            <v>185194</v>
          </cell>
          <cell r="DM645">
            <v>106114.24999</v>
          </cell>
        </row>
        <row r="646">
          <cell r="A646">
            <v>186782</v>
          </cell>
          <cell r="DM646">
            <v>19741192.019669998</v>
          </cell>
        </row>
        <row r="647">
          <cell r="A647">
            <v>186462</v>
          </cell>
          <cell r="DM647">
            <v>2523020.7746000001</v>
          </cell>
        </row>
        <row r="648">
          <cell r="A648">
            <v>185606</v>
          </cell>
        </row>
        <row r="649">
          <cell r="A649">
            <v>187309</v>
          </cell>
          <cell r="DM649">
            <v>0</v>
          </cell>
        </row>
        <row r="650">
          <cell r="A650">
            <v>186749</v>
          </cell>
          <cell r="DM650">
            <v>2895092.28902</v>
          </cell>
        </row>
        <row r="651">
          <cell r="A651">
            <v>187366</v>
          </cell>
          <cell r="DJ651">
            <v>85000</v>
          </cell>
          <cell r="DM651">
            <v>6122394.6741199996</v>
          </cell>
        </row>
        <row r="652">
          <cell r="A652">
            <v>185606</v>
          </cell>
        </row>
        <row r="653">
          <cell r="A653">
            <v>187309</v>
          </cell>
          <cell r="DM653">
            <v>0</v>
          </cell>
        </row>
        <row r="654">
          <cell r="A654">
            <v>186749</v>
          </cell>
          <cell r="DM654">
            <v>2895092.28902</v>
          </cell>
        </row>
        <row r="655">
          <cell r="A655">
            <v>187425</v>
          </cell>
        </row>
        <row r="656">
          <cell r="A656">
            <v>186194</v>
          </cell>
          <cell r="DM656">
            <v>110861753.53849</v>
          </cell>
        </row>
        <row r="657">
          <cell r="A657">
            <v>187309</v>
          </cell>
          <cell r="DM657">
            <v>0</v>
          </cell>
        </row>
        <row r="658">
          <cell r="A658">
            <v>186749</v>
          </cell>
          <cell r="DM658">
            <v>2895092.28902</v>
          </cell>
        </row>
        <row r="659">
          <cell r="A659">
            <v>187309</v>
          </cell>
          <cell r="DM659">
            <v>0</v>
          </cell>
        </row>
        <row r="660">
          <cell r="A660">
            <v>187740</v>
          </cell>
          <cell r="DM660">
            <v>3077986.2379399999</v>
          </cell>
        </row>
        <row r="661">
          <cell r="A661">
            <v>186194</v>
          </cell>
          <cell r="DJ661">
            <v>1880604</v>
          </cell>
          <cell r="DK661">
            <v>725696</v>
          </cell>
          <cell r="DM661">
            <v>110861753.53849</v>
          </cell>
        </row>
        <row r="662">
          <cell r="A662">
            <v>187309</v>
          </cell>
          <cell r="DM662">
            <v>0</v>
          </cell>
        </row>
        <row r="663">
          <cell r="A663">
            <v>186749</v>
          </cell>
          <cell r="DM663">
            <v>2895092.28902</v>
          </cell>
        </row>
        <row r="664">
          <cell r="A664">
            <v>186749</v>
          </cell>
          <cell r="DM664">
            <v>2895092.28902</v>
          </cell>
        </row>
        <row r="665">
          <cell r="A665">
            <v>186194</v>
          </cell>
          <cell r="DK665">
            <v>880374</v>
          </cell>
          <cell r="DM665">
            <v>110861753.53849</v>
          </cell>
        </row>
        <row r="666">
          <cell r="A666">
            <v>187740</v>
          </cell>
          <cell r="DK666">
            <v>1000</v>
          </cell>
          <cell r="DM666">
            <v>3077986.2379399999</v>
          </cell>
        </row>
        <row r="667">
          <cell r="A667">
            <v>187366</v>
          </cell>
          <cell r="DM667">
            <v>6122394.6741199996</v>
          </cell>
        </row>
        <row r="668">
          <cell r="A668">
            <v>186749</v>
          </cell>
          <cell r="DM668">
            <v>2895092.28902</v>
          </cell>
        </row>
        <row r="669">
          <cell r="A669">
            <v>186194</v>
          </cell>
          <cell r="DK669">
            <v>329300</v>
          </cell>
          <cell r="DM669">
            <v>110861753.53849</v>
          </cell>
        </row>
        <row r="670">
          <cell r="A670">
            <v>187366</v>
          </cell>
          <cell r="DM670">
            <v>6122394.6741199996</v>
          </cell>
        </row>
        <row r="671">
          <cell r="A671">
            <v>187740</v>
          </cell>
          <cell r="DK671">
            <v>17000</v>
          </cell>
          <cell r="DM671">
            <v>3077986.2379399999</v>
          </cell>
        </row>
        <row r="672">
          <cell r="A672">
            <v>186751</v>
          </cell>
          <cell r="DM672">
            <v>0</v>
          </cell>
        </row>
        <row r="673">
          <cell r="A673">
            <v>187366</v>
          </cell>
          <cell r="DM673">
            <v>6122394.6741199996</v>
          </cell>
        </row>
        <row r="674">
          <cell r="A674">
            <v>186194</v>
          </cell>
          <cell r="DK674">
            <v>260900</v>
          </cell>
          <cell r="DM674">
            <v>110861753.53849</v>
          </cell>
        </row>
        <row r="675">
          <cell r="A675">
            <v>187740</v>
          </cell>
          <cell r="DM675">
            <v>3077986.2379399999</v>
          </cell>
        </row>
        <row r="676">
          <cell r="A676">
            <v>186194</v>
          </cell>
          <cell r="DK676">
            <v>181000</v>
          </cell>
          <cell r="DM676">
            <v>110861753.53849</v>
          </cell>
        </row>
        <row r="677">
          <cell r="A677">
            <v>187366</v>
          </cell>
          <cell r="DM677">
            <v>6122394.6741199996</v>
          </cell>
        </row>
        <row r="678">
          <cell r="A678">
            <v>186751</v>
          </cell>
          <cell r="DM678">
            <v>0</v>
          </cell>
        </row>
        <row r="679">
          <cell r="A679">
            <v>187740</v>
          </cell>
          <cell r="DM679">
            <v>3077986.2379399999</v>
          </cell>
        </row>
        <row r="680">
          <cell r="A680">
            <v>186751</v>
          </cell>
          <cell r="DM680">
            <v>0</v>
          </cell>
        </row>
        <row r="681">
          <cell r="A681">
            <v>187366</v>
          </cell>
          <cell r="DM681">
            <v>6122394.6741199996</v>
          </cell>
        </row>
        <row r="682">
          <cell r="A682">
            <v>186194</v>
          </cell>
          <cell r="DK682">
            <v>888150</v>
          </cell>
          <cell r="DM682">
            <v>110861753.53849</v>
          </cell>
        </row>
        <row r="683">
          <cell r="A683">
            <v>187740</v>
          </cell>
          <cell r="DM683">
            <v>3077986.2379399999</v>
          </cell>
        </row>
        <row r="684">
          <cell r="A684">
            <v>186751</v>
          </cell>
          <cell r="DM684">
            <v>0</v>
          </cell>
        </row>
        <row r="685">
          <cell r="A685">
            <v>186194</v>
          </cell>
          <cell r="DK685">
            <v>70000</v>
          </cell>
          <cell r="DM685">
            <v>110861753.53849</v>
          </cell>
        </row>
        <row r="686">
          <cell r="A686">
            <v>187740</v>
          </cell>
          <cell r="DM686">
            <v>3077986.2379399999</v>
          </cell>
        </row>
        <row r="687">
          <cell r="A687">
            <v>187366</v>
          </cell>
          <cell r="DJ687">
            <v>84000</v>
          </cell>
          <cell r="DK687">
            <v>3721000</v>
          </cell>
          <cell r="DM687">
            <v>6122394.6741199996</v>
          </cell>
        </row>
        <row r="688">
          <cell r="A688">
            <v>186751</v>
          </cell>
          <cell r="DM688">
            <v>0</v>
          </cell>
        </row>
        <row r="689">
          <cell r="A689">
            <v>186287</v>
          </cell>
          <cell r="DM689">
            <v>0</v>
          </cell>
        </row>
        <row r="690">
          <cell r="A690">
            <v>186751</v>
          </cell>
          <cell r="DM690">
            <v>0</v>
          </cell>
        </row>
        <row r="691">
          <cell r="A691">
            <v>187740</v>
          </cell>
          <cell r="DM691">
            <v>3077986.2379399999</v>
          </cell>
        </row>
        <row r="692">
          <cell r="A692">
            <v>187740</v>
          </cell>
          <cell r="DM692">
            <v>3077986.2379399999</v>
          </cell>
        </row>
        <row r="693">
          <cell r="A693">
            <v>186287</v>
          </cell>
          <cell r="DM693">
            <v>0</v>
          </cell>
        </row>
        <row r="694">
          <cell r="A694">
            <v>186782</v>
          </cell>
          <cell r="DM694">
            <v>19741192.019669998</v>
          </cell>
        </row>
        <row r="695">
          <cell r="A695">
            <v>186287</v>
          </cell>
          <cell r="DM695">
            <v>0</v>
          </cell>
        </row>
        <row r="696">
          <cell r="A696">
            <v>187966</v>
          </cell>
          <cell r="DM696">
            <v>1216845.3552300001</v>
          </cell>
        </row>
        <row r="697">
          <cell r="A697">
            <v>187740</v>
          </cell>
          <cell r="DM697">
            <v>3077986.2379399999</v>
          </cell>
        </row>
        <row r="698">
          <cell r="A698">
            <v>186782</v>
          </cell>
          <cell r="DM698">
            <v>19741192.019669998</v>
          </cell>
        </row>
        <row r="699">
          <cell r="A699">
            <v>186287</v>
          </cell>
          <cell r="DM699">
            <v>0</v>
          </cell>
        </row>
        <row r="700">
          <cell r="A700">
            <v>187740</v>
          </cell>
          <cell r="DM700">
            <v>3077986.2379399999</v>
          </cell>
        </row>
        <row r="701">
          <cell r="A701">
            <v>186782</v>
          </cell>
          <cell r="DM701">
            <v>19741192.019669998</v>
          </cell>
        </row>
        <row r="702">
          <cell r="A702">
            <v>187966</v>
          </cell>
          <cell r="DM702">
            <v>1216845.3552300001</v>
          </cell>
        </row>
        <row r="703">
          <cell r="A703">
            <v>186462</v>
          </cell>
          <cell r="DM703">
            <v>2523020.7746000001</v>
          </cell>
        </row>
        <row r="704">
          <cell r="A704">
            <v>186782</v>
          </cell>
          <cell r="DM704">
            <v>19741192.019669998</v>
          </cell>
        </row>
        <row r="705">
          <cell r="A705">
            <v>187740</v>
          </cell>
          <cell r="DM705">
            <v>3077986.2379399999</v>
          </cell>
        </row>
        <row r="706">
          <cell r="A706">
            <v>187966</v>
          </cell>
          <cell r="DK706">
            <v>330</v>
          </cell>
          <cell r="DM706">
            <v>1216845.3552300001</v>
          </cell>
        </row>
        <row r="707">
          <cell r="A707">
            <v>186462</v>
          </cell>
          <cell r="DJ707">
            <v>33063</v>
          </cell>
          <cell r="DM707">
            <v>2523020.7746000001</v>
          </cell>
        </row>
        <row r="708">
          <cell r="A708">
            <v>186782</v>
          </cell>
          <cell r="DM708">
            <v>19741192.019669998</v>
          </cell>
        </row>
        <row r="709">
          <cell r="A709">
            <v>187740</v>
          </cell>
          <cell r="DM709">
            <v>3077986.2379399999</v>
          </cell>
        </row>
        <row r="710">
          <cell r="A710">
            <v>187966</v>
          </cell>
          <cell r="DM710">
            <v>1216845.3552300001</v>
          </cell>
        </row>
        <row r="711">
          <cell r="A711">
            <v>186462</v>
          </cell>
          <cell r="DM711">
            <v>2523020.7746000001</v>
          </cell>
        </row>
        <row r="712">
          <cell r="A712">
            <v>186782</v>
          </cell>
          <cell r="DM712">
            <v>19741192.019669998</v>
          </cell>
        </row>
        <row r="713">
          <cell r="A713">
            <v>187740</v>
          </cell>
          <cell r="DM713">
            <v>3077986.2379399999</v>
          </cell>
        </row>
        <row r="714">
          <cell r="A714">
            <v>187966</v>
          </cell>
          <cell r="DK714">
            <v>264500</v>
          </cell>
          <cell r="DM714">
            <v>1216845.3552300001</v>
          </cell>
        </row>
        <row r="715">
          <cell r="A715">
            <v>186666</v>
          </cell>
          <cell r="DK715">
            <v>85739</v>
          </cell>
          <cell r="DM715">
            <v>53262</v>
          </cell>
        </row>
        <row r="716">
          <cell r="A716">
            <v>186782</v>
          </cell>
          <cell r="DM716">
            <v>19741192.019669998</v>
          </cell>
        </row>
        <row r="717">
          <cell r="A717">
            <v>187740</v>
          </cell>
          <cell r="DM717">
            <v>3077986.2379399999</v>
          </cell>
        </row>
        <row r="718">
          <cell r="A718">
            <v>187966</v>
          </cell>
          <cell r="DM718">
            <v>1216845.3552300001</v>
          </cell>
        </row>
        <row r="719">
          <cell r="A719">
            <v>186782</v>
          </cell>
          <cell r="DM719">
            <v>19741192.019669998</v>
          </cell>
        </row>
        <row r="720">
          <cell r="A720">
            <v>186749</v>
          </cell>
          <cell r="DM720">
            <v>2895092.28902</v>
          </cell>
        </row>
        <row r="721">
          <cell r="A721">
            <v>186782</v>
          </cell>
          <cell r="DM721">
            <v>19741192.019669998</v>
          </cell>
        </row>
        <row r="722">
          <cell r="A722">
            <v>187966</v>
          </cell>
          <cell r="DK722">
            <v>280900</v>
          </cell>
          <cell r="DM722">
            <v>1216845.3552300001</v>
          </cell>
        </row>
        <row r="723">
          <cell r="A723">
            <v>187966</v>
          </cell>
          <cell r="DM723">
            <v>1216845.3552300001</v>
          </cell>
        </row>
        <row r="724">
          <cell r="A724">
            <v>186749</v>
          </cell>
          <cell r="DM724">
            <v>2895092.28902</v>
          </cell>
        </row>
        <row r="725">
          <cell r="A725">
            <v>187966</v>
          </cell>
          <cell r="DM725">
            <v>1216845.3552300001</v>
          </cell>
        </row>
        <row r="726">
          <cell r="A726">
            <v>186782</v>
          </cell>
          <cell r="DM726">
            <v>19741192.019669998</v>
          </cell>
        </row>
        <row r="727">
          <cell r="A727">
            <v>187966</v>
          </cell>
          <cell r="DM727">
            <v>1216845.3552300001</v>
          </cell>
        </row>
        <row r="728">
          <cell r="A728">
            <v>186749</v>
          </cell>
          <cell r="DM728">
            <v>2895092.28902</v>
          </cell>
        </row>
        <row r="729">
          <cell r="A729">
            <v>186782</v>
          </cell>
          <cell r="DM729">
            <v>19741192.019669998</v>
          </cell>
        </row>
        <row r="730">
          <cell r="A730">
            <v>188002</v>
          </cell>
          <cell r="DM730">
            <v>12214269.433219999</v>
          </cell>
        </row>
        <row r="731">
          <cell r="A731">
            <v>186749</v>
          </cell>
          <cell r="DM731">
            <v>2895092.28902</v>
          </cell>
        </row>
        <row r="732">
          <cell r="A732">
            <v>187966</v>
          </cell>
          <cell r="DK732">
            <v>10</v>
          </cell>
          <cell r="DM732">
            <v>1216845.3552300001</v>
          </cell>
        </row>
        <row r="733">
          <cell r="A733">
            <v>186749</v>
          </cell>
          <cell r="DM733">
            <v>2895092.28902</v>
          </cell>
        </row>
        <row r="734">
          <cell r="A734">
            <v>188002</v>
          </cell>
          <cell r="DM734">
            <v>12214269.433219999</v>
          </cell>
        </row>
        <row r="735">
          <cell r="A735">
            <v>186782</v>
          </cell>
          <cell r="DM735">
            <v>19741192.019669998</v>
          </cell>
        </row>
        <row r="736">
          <cell r="A736">
            <v>186751</v>
          </cell>
          <cell r="DM736">
            <v>0</v>
          </cell>
        </row>
        <row r="737">
          <cell r="A737">
            <v>188002</v>
          </cell>
          <cell r="DM737">
            <v>12214269.433219999</v>
          </cell>
        </row>
        <row r="738">
          <cell r="A738">
            <v>186782</v>
          </cell>
          <cell r="DM738">
            <v>19741192.019669998</v>
          </cell>
        </row>
        <row r="739">
          <cell r="A739">
            <v>186782</v>
          </cell>
          <cell r="DM739">
            <v>19741192.019669998</v>
          </cell>
        </row>
        <row r="740">
          <cell r="A740">
            <v>188002</v>
          </cell>
          <cell r="DM740">
            <v>12214269.433219999</v>
          </cell>
        </row>
        <row r="741">
          <cell r="A741">
            <v>186782</v>
          </cell>
          <cell r="DM741">
            <v>19741192.019669998</v>
          </cell>
        </row>
        <row r="742">
          <cell r="A742">
            <v>187309</v>
          </cell>
          <cell r="DM742">
            <v>0</v>
          </cell>
        </row>
        <row r="743">
          <cell r="A743">
            <v>187966</v>
          </cell>
          <cell r="DM743">
            <v>1216845.3552300001</v>
          </cell>
        </row>
        <row r="744">
          <cell r="A744">
            <v>188331</v>
          </cell>
          <cell r="DM744">
            <v>11875074.300000001</v>
          </cell>
        </row>
        <row r="745">
          <cell r="A745">
            <v>187309</v>
          </cell>
          <cell r="DM745">
            <v>0</v>
          </cell>
        </row>
        <row r="746">
          <cell r="A746">
            <v>187981</v>
          </cell>
        </row>
        <row r="747">
          <cell r="A747">
            <v>188331</v>
          </cell>
          <cell r="DM747">
            <v>11875074.300000001</v>
          </cell>
        </row>
        <row r="748">
          <cell r="A748">
            <v>187309</v>
          </cell>
          <cell r="DM748">
            <v>0</v>
          </cell>
        </row>
        <row r="749">
          <cell r="A749">
            <v>188331</v>
          </cell>
          <cell r="DM749">
            <v>11875074.300000001</v>
          </cell>
        </row>
        <row r="750">
          <cell r="A750">
            <v>188331</v>
          </cell>
          <cell r="DM750">
            <v>11875074.300000001</v>
          </cell>
        </row>
        <row r="751">
          <cell r="A751">
            <v>187366</v>
          </cell>
          <cell r="DM751">
            <v>6122394.6741199996</v>
          </cell>
        </row>
        <row r="752">
          <cell r="A752">
            <v>188331</v>
          </cell>
          <cell r="DM752">
            <v>11875074.300000001</v>
          </cell>
        </row>
        <row r="753">
          <cell r="A753">
            <v>188331</v>
          </cell>
          <cell r="DK753">
            <v>29700</v>
          </cell>
          <cell r="DM753">
            <v>11875074.300000001</v>
          </cell>
        </row>
        <row r="754">
          <cell r="A754">
            <v>187366</v>
          </cell>
          <cell r="DM754">
            <v>6122394.6741199996</v>
          </cell>
        </row>
        <row r="755">
          <cell r="A755">
            <v>188331</v>
          </cell>
          <cell r="DM755">
            <v>11875074.300000001</v>
          </cell>
        </row>
        <row r="756">
          <cell r="A756">
            <v>186782</v>
          </cell>
          <cell r="DM756">
            <v>19741192.019669998</v>
          </cell>
        </row>
        <row r="757">
          <cell r="A757">
            <v>188331</v>
          </cell>
          <cell r="DK757">
            <v>287000</v>
          </cell>
          <cell r="DM757">
            <v>11875074.300000001</v>
          </cell>
        </row>
        <row r="758">
          <cell r="A758">
            <v>188331</v>
          </cell>
          <cell r="DM758">
            <v>11875074.300000001</v>
          </cell>
        </row>
        <row r="759">
          <cell r="A759">
            <v>187366</v>
          </cell>
          <cell r="DM759">
            <v>6122394.6741199996</v>
          </cell>
        </row>
        <row r="760">
          <cell r="A760">
            <v>186782</v>
          </cell>
          <cell r="DM760">
            <v>19741192.019669998</v>
          </cell>
        </row>
        <row r="761">
          <cell r="A761">
            <v>188331</v>
          </cell>
          <cell r="DK761">
            <v>111000</v>
          </cell>
          <cell r="DM761">
            <v>11875074.300000001</v>
          </cell>
        </row>
        <row r="762">
          <cell r="A762">
            <v>187366</v>
          </cell>
          <cell r="DM762">
            <v>6122394.6741199996</v>
          </cell>
        </row>
        <row r="763">
          <cell r="A763">
            <v>186782</v>
          </cell>
          <cell r="DM763">
            <v>19741192.019669998</v>
          </cell>
        </row>
        <row r="764">
          <cell r="A764">
            <v>188331</v>
          </cell>
          <cell r="DM764">
            <v>11875074.300000001</v>
          </cell>
        </row>
        <row r="765">
          <cell r="A765">
            <v>186782</v>
          </cell>
          <cell r="DM765">
            <v>19741192.019669998</v>
          </cell>
        </row>
        <row r="766">
          <cell r="A766">
            <v>188331</v>
          </cell>
          <cell r="DM766">
            <v>11875074.300000001</v>
          </cell>
        </row>
        <row r="767">
          <cell r="A767">
            <v>188333</v>
          </cell>
          <cell r="DM767">
            <v>2618895.9367499999</v>
          </cell>
        </row>
        <row r="768">
          <cell r="A768">
            <v>186782</v>
          </cell>
          <cell r="DM768">
            <v>19741192.019669998</v>
          </cell>
        </row>
        <row r="769">
          <cell r="A769">
            <v>188331</v>
          </cell>
          <cell r="DM769">
            <v>11875074.300000001</v>
          </cell>
        </row>
        <row r="770">
          <cell r="A770">
            <v>187366</v>
          </cell>
          <cell r="DM770">
            <v>6122394.6741199996</v>
          </cell>
        </row>
        <row r="771">
          <cell r="A771">
            <v>186782</v>
          </cell>
          <cell r="DM771">
            <v>19741192.019669998</v>
          </cell>
        </row>
        <row r="772">
          <cell r="A772">
            <v>188331</v>
          </cell>
          <cell r="DK772">
            <v>229000</v>
          </cell>
          <cell r="DM772">
            <v>11875074.300000001</v>
          </cell>
        </row>
        <row r="773">
          <cell r="A773">
            <v>187366</v>
          </cell>
          <cell r="DM773">
            <v>6122394.6741199996</v>
          </cell>
        </row>
        <row r="774">
          <cell r="A774">
            <v>186782</v>
          </cell>
          <cell r="DM774">
            <v>19741192.019669998</v>
          </cell>
        </row>
        <row r="775">
          <cell r="A775">
            <v>187366</v>
          </cell>
          <cell r="DM775">
            <v>6122394.6741199996</v>
          </cell>
        </row>
        <row r="776">
          <cell r="A776">
            <v>186782</v>
          </cell>
          <cell r="DM776">
            <v>19741192.019669998</v>
          </cell>
        </row>
        <row r="777">
          <cell r="A777">
            <v>188333</v>
          </cell>
          <cell r="DM777">
            <v>2618895.9367499999</v>
          </cell>
        </row>
        <row r="778">
          <cell r="A778">
            <v>186782</v>
          </cell>
          <cell r="DM778">
            <v>19741192.019669998</v>
          </cell>
        </row>
        <row r="779">
          <cell r="A779">
            <v>187425</v>
          </cell>
        </row>
        <row r="780">
          <cell r="A780">
            <v>186782</v>
          </cell>
          <cell r="DM780">
            <v>19741192.019669998</v>
          </cell>
        </row>
        <row r="781">
          <cell r="A781">
            <v>188333</v>
          </cell>
          <cell r="DM781">
            <v>2618895.9367499999</v>
          </cell>
        </row>
        <row r="782">
          <cell r="A782">
            <v>187740</v>
          </cell>
          <cell r="DM782">
            <v>3077986.2379399999</v>
          </cell>
        </row>
        <row r="783">
          <cell r="A783">
            <v>186782</v>
          </cell>
          <cell r="DM783">
            <v>19741192.019669998</v>
          </cell>
        </row>
        <row r="784">
          <cell r="A784">
            <v>188333</v>
          </cell>
          <cell r="DM784">
            <v>2618895.9367499999</v>
          </cell>
        </row>
        <row r="785">
          <cell r="A785">
            <v>187740</v>
          </cell>
          <cell r="DM785">
            <v>3077986.2379399999</v>
          </cell>
        </row>
        <row r="786">
          <cell r="A786">
            <v>186782</v>
          </cell>
          <cell r="DM786">
            <v>19741192.019669998</v>
          </cell>
        </row>
        <row r="787">
          <cell r="A787">
            <v>188333</v>
          </cell>
          <cell r="DM787">
            <v>2618895.9367499999</v>
          </cell>
        </row>
        <row r="788">
          <cell r="A788">
            <v>187740</v>
          </cell>
          <cell r="DM788">
            <v>3077986.2379399999</v>
          </cell>
        </row>
        <row r="789">
          <cell r="A789">
            <v>186782</v>
          </cell>
          <cell r="DM789">
            <v>19741192.019669998</v>
          </cell>
        </row>
        <row r="790">
          <cell r="A790">
            <v>188333</v>
          </cell>
          <cell r="DK790">
            <v>1771000</v>
          </cell>
          <cell r="DM790">
            <v>2618895.9367499999</v>
          </cell>
        </row>
        <row r="791">
          <cell r="A791">
            <v>187740</v>
          </cell>
          <cell r="DM791">
            <v>3077986.2379399999</v>
          </cell>
        </row>
        <row r="792">
          <cell r="A792">
            <v>188333</v>
          </cell>
          <cell r="DK792">
            <v>6411000</v>
          </cell>
          <cell r="DM792">
            <v>2618895.9367499999</v>
          </cell>
        </row>
        <row r="793">
          <cell r="A793">
            <v>188333</v>
          </cell>
          <cell r="DM793">
            <v>2618895.9367499999</v>
          </cell>
        </row>
        <row r="794">
          <cell r="A794">
            <v>187309</v>
          </cell>
          <cell r="DM794">
            <v>0</v>
          </cell>
        </row>
        <row r="795">
          <cell r="A795">
            <v>188333</v>
          </cell>
          <cell r="DM795">
            <v>2618895.9367499999</v>
          </cell>
        </row>
        <row r="796">
          <cell r="A796">
            <v>187309</v>
          </cell>
          <cell r="DM796">
            <v>0</v>
          </cell>
        </row>
        <row r="797">
          <cell r="A797">
            <v>188333</v>
          </cell>
          <cell r="DM797">
            <v>2618895.9367499999</v>
          </cell>
        </row>
        <row r="798">
          <cell r="A798">
            <v>187740</v>
          </cell>
          <cell r="DM798">
            <v>3077986.2379399999</v>
          </cell>
        </row>
        <row r="799">
          <cell r="A799">
            <v>187309</v>
          </cell>
          <cell r="DM799">
            <v>0</v>
          </cell>
        </row>
        <row r="800">
          <cell r="A800">
            <v>188333</v>
          </cell>
          <cell r="DM800">
            <v>2618895.9367499999</v>
          </cell>
        </row>
        <row r="801">
          <cell r="A801">
            <v>187740</v>
          </cell>
          <cell r="DM801">
            <v>3077986.2379399999</v>
          </cell>
        </row>
        <row r="802">
          <cell r="A802">
            <v>187309</v>
          </cell>
          <cell r="DM802">
            <v>0</v>
          </cell>
        </row>
        <row r="803">
          <cell r="A803">
            <v>188333</v>
          </cell>
          <cell r="DK803">
            <v>212000</v>
          </cell>
          <cell r="DM803">
            <v>2618895.9367499999</v>
          </cell>
        </row>
        <row r="804">
          <cell r="A804">
            <v>188333</v>
          </cell>
          <cell r="DM804">
            <v>2618895.9367499999</v>
          </cell>
        </row>
        <row r="805">
          <cell r="A805">
            <v>187309</v>
          </cell>
          <cell r="DM805">
            <v>0</v>
          </cell>
        </row>
        <row r="806">
          <cell r="A806">
            <v>187966</v>
          </cell>
          <cell r="DM806">
            <v>1216845.3552300001</v>
          </cell>
        </row>
        <row r="807">
          <cell r="A807">
            <v>188333</v>
          </cell>
          <cell r="DK807">
            <v>170000</v>
          </cell>
          <cell r="DM807">
            <v>2618895.9367499999</v>
          </cell>
        </row>
        <row r="808">
          <cell r="A808">
            <v>187309</v>
          </cell>
          <cell r="DM808">
            <v>0</v>
          </cell>
        </row>
        <row r="809">
          <cell r="A809">
            <v>187966</v>
          </cell>
          <cell r="DM809">
            <v>1216845.3552300001</v>
          </cell>
        </row>
        <row r="810">
          <cell r="A810">
            <v>187309</v>
          </cell>
          <cell r="DM810">
            <v>0</v>
          </cell>
        </row>
        <row r="811">
          <cell r="A811">
            <v>187966</v>
          </cell>
          <cell r="DM811">
            <v>1216845.3552300001</v>
          </cell>
        </row>
        <row r="812">
          <cell r="A812">
            <v>187309</v>
          </cell>
          <cell r="DM812">
            <v>0</v>
          </cell>
        </row>
        <row r="813">
          <cell r="A813">
            <v>188002</v>
          </cell>
          <cell r="DM813">
            <v>12214269.433219999</v>
          </cell>
        </row>
        <row r="814">
          <cell r="A814">
            <v>188331</v>
          </cell>
          <cell r="DM814">
            <v>11875074.300000001</v>
          </cell>
        </row>
        <row r="815">
          <cell r="A815">
            <v>187309</v>
          </cell>
          <cell r="DM815">
            <v>0</v>
          </cell>
        </row>
        <row r="816">
          <cell r="A816">
            <v>188331</v>
          </cell>
          <cell r="DM816">
            <v>11875074.300000001</v>
          </cell>
        </row>
        <row r="817">
          <cell r="A817">
            <v>188331</v>
          </cell>
          <cell r="DM817">
            <v>11875074.300000001</v>
          </cell>
        </row>
        <row r="818">
          <cell r="A818">
            <v>187309</v>
          </cell>
          <cell r="DK818">
            <v>321000</v>
          </cell>
          <cell r="DM818">
            <v>0</v>
          </cell>
        </row>
        <row r="819">
          <cell r="A819">
            <v>188333</v>
          </cell>
          <cell r="DK819">
            <v>487000</v>
          </cell>
          <cell r="DM819">
            <v>2618895.9367499999</v>
          </cell>
        </row>
        <row r="820">
          <cell r="A820">
            <v>187366</v>
          </cell>
          <cell r="DM820">
            <v>6122394.6741199996</v>
          </cell>
        </row>
        <row r="821">
          <cell r="A821">
            <v>188331</v>
          </cell>
          <cell r="DK821">
            <v>29700</v>
          </cell>
          <cell r="DM821">
            <v>11875074.300000001</v>
          </cell>
        </row>
        <row r="822">
          <cell r="A822">
            <v>188546</v>
          </cell>
          <cell r="DM822">
            <v>19697943.188349999</v>
          </cell>
        </row>
        <row r="823">
          <cell r="A823">
            <v>188443</v>
          </cell>
          <cell r="DJ823">
            <v>691000</v>
          </cell>
        </row>
        <row r="824">
          <cell r="A824">
            <v>187366</v>
          </cell>
          <cell r="DM824">
            <v>6122394.6741199996</v>
          </cell>
        </row>
        <row r="825">
          <cell r="A825">
            <v>188443</v>
          </cell>
          <cell r="DJ825">
            <v>690000</v>
          </cell>
        </row>
        <row r="826">
          <cell r="A826">
            <v>188502</v>
          </cell>
          <cell r="DM826">
            <v>150000</v>
          </cell>
        </row>
        <row r="827">
          <cell r="A827">
            <v>187366</v>
          </cell>
          <cell r="DM827">
            <v>6122394.6741199996</v>
          </cell>
        </row>
        <row r="828">
          <cell r="A828">
            <v>188546</v>
          </cell>
          <cell r="DM828">
            <v>19697943.188349999</v>
          </cell>
        </row>
        <row r="829">
          <cell r="A829">
            <v>187416</v>
          </cell>
        </row>
        <row r="830">
          <cell r="A830">
            <v>188331</v>
          </cell>
          <cell r="DM830">
            <v>11875074.300000001</v>
          </cell>
        </row>
        <row r="831">
          <cell r="A831">
            <v>187425</v>
          </cell>
        </row>
        <row r="832">
          <cell r="A832">
            <v>188331</v>
          </cell>
          <cell r="DM832">
            <v>11875074.300000001</v>
          </cell>
        </row>
        <row r="833">
          <cell r="A833">
            <v>187740</v>
          </cell>
          <cell r="DM833">
            <v>3077986.2379399999</v>
          </cell>
        </row>
        <row r="834">
          <cell r="A834">
            <v>188333</v>
          </cell>
          <cell r="DK834">
            <v>435000</v>
          </cell>
          <cell r="DM834">
            <v>2618895.9367499999</v>
          </cell>
        </row>
        <row r="835">
          <cell r="A835">
            <v>187966</v>
          </cell>
          <cell r="DM835">
            <v>1216845.3552300001</v>
          </cell>
        </row>
        <row r="836">
          <cell r="A836">
            <v>188333</v>
          </cell>
          <cell r="DM836">
            <v>2618895.9367499999</v>
          </cell>
        </row>
        <row r="837">
          <cell r="A837">
            <v>187966</v>
          </cell>
          <cell r="DM837">
            <v>1216845.3552300001</v>
          </cell>
        </row>
        <row r="838">
          <cell r="A838">
            <v>188546</v>
          </cell>
          <cell r="DM838">
            <v>19697943.188349999</v>
          </cell>
        </row>
        <row r="839">
          <cell r="A839">
            <v>187966</v>
          </cell>
          <cell r="DM839">
            <v>1216845.3552300001</v>
          </cell>
        </row>
        <row r="840">
          <cell r="A840">
            <v>188546</v>
          </cell>
          <cell r="DM840">
            <v>19697943.188349999</v>
          </cell>
        </row>
        <row r="841">
          <cell r="A841">
            <v>187981</v>
          </cell>
        </row>
        <row r="842">
          <cell r="A842">
            <v>188546</v>
          </cell>
          <cell r="DM842">
            <v>19697943.188349999</v>
          </cell>
        </row>
        <row r="843">
          <cell r="A843">
            <v>188002</v>
          </cell>
          <cell r="DM843">
            <v>12214269.433219999</v>
          </cell>
        </row>
        <row r="844">
          <cell r="A844">
            <v>188768</v>
          </cell>
          <cell r="DM844">
            <v>0</v>
          </cell>
        </row>
        <row r="845">
          <cell r="A845">
            <v>188546</v>
          </cell>
          <cell r="DM845">
            <v>19697943.188349999</v>
          </cell>
        </row>
        <row r="846">
          <cell r="A846">
            <v>188768</v>
          </cell>
          <cell r="DJ846">
            <v>1000000</v>
          </cell>
          <cell r="DM846">
            <v>0</v>
          </cell>
        </row>
        <row r="847">
          <cell r="A847">
            <v>188002</v>
          </cell>
          <cell r="DM847">
            <v>12214269.433219999</v>
          </cell>
        </row>
        <row r="848">
          <cell r="A848">
            <v>188768</v>
          </cell>
          <cell r="DM848">
            <v>0</v>
          </cell>
        </row>
        <row r="849">
          <cell r="A849">
            <v>188002</v>
          </cell>
          <cell r="DM849">
            <v>12214269.433219999</v>
          </cell>
        </row>
        <row r="850">
          <cell r="A850">
            <v>188768</v>
          </cell>
          <cell r="DM850">
            <v>0</v>
          </cell>
        </row>
        <row r="851">
          <cell r="A851">
            <v>188768</v>
          </cell>
          <cell r="DM851">
            <v>0</v>
          </cell>
        </row>
        <row r="852">
          <cell r="A852">
            <v>188002</v>
          </cell>
          <cell r="DM852">
            <v>12214269.433219999</v>
          </cell>
        </row>
        <row r="853">
          <cell r="A853">
            <v>188002</v>
          </cell>
          <cell r="DM853">
            <v>12214269.433219999</v>
          </cell>
        </row>
        <row r="854">
          <cell r="A854">
            <v>188768</v>
          </cell>
          <cell r="DM854">
            <v>0</v>
          </cell>
        </row>
        <row r="855">
          <cell r="A855">
            <v>188333</v>
          </cell>
          <cell r="DM855">
            <v>2618895.9367499999</v>
          </cell>
        </row>
        <row r="856">
          <cell r="A856">
            <v>188768</v>
          </cell>
          <cell r="DJ856">
            <v>2143000</v>
          </cell>
          <cell r="DK856">
            <v>343000</v>
          </cell>
          <cell r="DM856">
            <v>0</v>
          </cell>
        </row>
        <row r="857">
          <cell r="A857">
            <v>188002</v>
          </cell>
          <cell r="DM857">
            <v>12214269.433219999</v>
          </cell>
        </row>
        <row r="858">
          <cell r="A858">
            <v>188768</v>
          </cell>
          <cell r="DJ858">
            <v>336000</v>
          </cell>
          <cell r="DK858">
            <v>91000</v>
          </cell>
          <cell r="DM858">
            <v>0</v>
          </cell>
        </row>
        <row r="859">
          <cell r="A859">
            <v>188333</v>
          </cell>
          <cell r="DK859">
            <v>128000</v>
          </cell>
          <cell r="DM859">
            <v>2618895.9367499999</v>
          </cell>
        </row>
        <row r="860">
          <cell r="A860">
            <v>188002</v>
          </cell>
          <cell r="DM860">
            <v>12214269.433219999</v>
          </cell>
        </row>
        <row r="861">
          <cell r="A861">
            <v>188333</v>
          </cell>
          <cell r="DK861">
            <v>5236212</v>
          </cell>
          <cell r="DM861">
            <v>2618895.9367499999</v>
          </cell>
        </row>
        <row r="862">
          <cell r="A862">
            <v>188862</v>
          </cell>
          <cell r="DM862">
            <v>3516992.35305</v>
          </cell>
        </row>
        <row r="863">
          <cell r="A863">
            <v>188768</v>
          </cell>
          <cell r="DK863">
            <v>104000</v>
          </cell>
          <cell r="DM863">
            <v>0</v>
          </cell>
        </row>
        <row r="864">
          <cell r="A864">
            <v>188333</v>
          </cell>
          <cell r="DK864">
            <v>2412300</v>
          </cell>
          <cell r="DM864">
            <v>2618895.9367499999</v>
          </cell>
        </row>
        <row r="865">
          <cell r="A865">
            <v>188331</v>
          </cell>
          <cell r="DM865">
            <v>11875074.300000001</v>
          </cell>
        </row>
        <row r="866">
          <cell r="A866">
            <v>188862</v>
          </cell>
          <cell r="DM866">
            <v>3516992.35305</v>
          </cell>
        </row>
        <row r="867">
          <cell r="A867">
            <v>188331</v>
          </cell>
          <cell r="DM867">
            <v>11875074.300000001</v>
          </cell>
        </row>
        <row r="868">
          <cell r="A868">
            <v>188333</v>
          </cell>
          <cell r="DK868">
            <v>708000</v>
          </cell>
          <cell r="DM868">
            <v>2618895.9367499999</v>
          </cell>
        </row>
        <row r="869">
          <cell r="A869">
            <v>188910</v>
          </cell>
          <cell r="DK869">
            <v>51000</v>
          </cell>
          <cell r="DM869">
            <v>0</v>
          </cell>
        </row>
        <row r="870">
          <cell r="A870">
            <v>188331</v>
          </cell>
          <cell r="DK870">
            <v>368000</v>
          </cell>
          <cell r="DM870">
            <v>11875074.300000001</v>
          </cell>
        </row>
        <row r="871">
          <cell r="A871">
            <v>188368</v>
          </cell>
        </row>
        <row r="872">
          <cell r="A872">
            <v>188862</v>
          </cell>
          <cell r="DM872">
            <v>3516992.35305</v>
          </cell>
        </row>
        <row r="873">
          <cell r="A873">
            <v>188546</v>
          </cell>
          <cell r="DM873">
            <v>19697943.188349999</v>
          </cell>
        </row>
        <row r="874">
          <cell r="A874">
            <v>188331</v>
          </cell>
          <cell r="DK874">
            <v>432000</v>
          </cell>
          <cell r="DM874">
            <v>11875074.300000001</v>
          </cell>
        </row>
        <row r="875">
          <cell r="A875">
            <v>188862</v>
          </cell>
          <cell r="DM875">
            <v>3516992.35305</v>
          </cell>
        </row>
        <row r="876">
          <cell r="A876">
            <v>188546</v>
          </cell>
          <cell r="DM876">
            <v>19697943.188349999</v>
          </cell>
        </row>
        <row r="877">
          <cell r="A877">
            <v>188910</v>
          </cell>
          <cell r="DM877">
            <v>0</v>
          </cell>
        </row>
        <row r="878">
          <cell r="A878">
            <v>188862</v>
          </cell>
          <cell r="DM878">
            <v>3516992.35305</v>
          </cell>
        </row>
        <row r="879">
          <cell r="A879">
            <v>188546</v>
          </cell>
          <cell r="DM879">
            <v>19697943.188349999</v>
          </cell>
        </row>
        <row r="880">
          <cell r="A880">
            <v>188333</v>
          </cell>
          <cell r="DM880">
            <v>2618895.9367499999</v>
          </cell>
        </row>
        <row r="881">
          <cell r="A881">
            <v>188910</v>
          </cell>
          <cell r="DM881">
            <v>0</v>
          </cell>
        </row>
        <row r="882">
          <cell r="A882">
            <v>188910</v>
          </cell>
          <cell r="DM882">
            <v>0</v>
          </cell>
        </row>
        <row r="883">
          <cell r="A883">
            <v>188910</v>
          </cell>
          <cell r="DK883">
            <v>45000</v>
          </cell>
          <cell r="DM883">
            <v>0</v>
          </cell>
        </row>
        <row r="884">
          <cell r="A884">
            <v>188333</v>
          </cell>
          <cell r="DK884">
            <v>2058000</v>
          </cell>
          <cell r="DM884">
            <v>2618895.9367499999</v>
          </cell>
        </row>
        <row r="885">
          <cell r="A885">
            <v>188546</v>
          </cell>
          <cell r="DM885">
            <v>19697943.188349999</v>
          </cell>
        </row>
        <row r="886">
          <cell r="A886">
            <v>188910</v>
          </cell>
          <cell r="DM886">
            <v>0</v>
          </cell>
        </row>
        <row r="887">
          <cell r="A887">
            <v>188934</v>
          </cell>
          <cell r="DK887">
            <v>1951000</v>
          </cell>
        </row>
        <row r="888">
          <cell r="A888">
            <v>188546</v>
          </cell>
          <cell r="DM888">
            <v>19697943.188349999</v>
          </cell>
        </row>
        <row r="889">
          <cell r="A889">
            <v>188910</v>
          </cell>
          <cell r="DM889">
            <v>0</v>
          </cell>
        </row>
        <row r="890">
          <cell r="A890">
            <v>188333</v>
          </cell>
          <cell r="DM890">
            <v>2618895.9367499999</v>
          </cell>
        </row>
        <row r="891">
          <cell r="A891">
            <v>188546</v>
          </cell>
          <cell r="DM891">
            <v>19697943.188349999</v>
          </cell>
        </row>
        <row r="892">
          <cell r="A892">
            <v>188910</v>
          </cell>
          <cell r="DM892">
            <v>0</v>
          </cell>
        </row>
        <row r="893">
          <cell r="A893">
            <v>188768</v>
          </cell>
          <cell r="DJ893">
            <v>920000</v>
          </cell>
          <cell r="DK893">
            <v>180000</v>
          </cell>
          <cell r="DM893">
            <v>0</v>
          </cell>
        </row>
        <row r="894">
          <cell r="A894">
            <v>188333</v>
          </cell>
          <cell r="DK894">
            <v>1741000</v>
          </cell>
          <cell r="DM894">
            <v>2618895.9367499999</v>
          </cell>
        </row>
        <row r="895">
          <cell r="A895">
            <v>189102</v>
          </cell>
          <cell r="DM895">
            <v>41615.068480000002</v>
          </cell>
        </row>
        <row r="896">
          <cell r="A896">
            <v>188862</v>
          </cell>
          <cell r="DM896">
            <v>3516992.35305</v>
          </cell>
        </row>
        <row r="897">
          <cell r="A897">
            <v>189102</v>
          </cell>
          <cell r="DM897">
            <v>41615.068480000002</v>
          </cell>
        </row>
        <row r="898">
          <cell r="A898">
            <v>188333</v>
          </cell>
          <cell r="DM898">
            <v>2618895.9367499999</v>
          </cell>
        </row>
        <row r="899">
          <cell r="A899">
            <v>189102</v>
          </cell>
          <cell r="DM899">
            <v>41615.068480000002</v>
          </cell>
        </row>
        <row r="900">
          <cell r="A900">
            <v>188333</v>
          </cell>
          <cell r="DM900">
            <v>2618895.9367499999</v>
          </cell>
        </row>
        <row r="901">
          <cell r="A901">
            <v>188862</v>
          </cell>
          <cell r="DM901">
            <v>3516992.35305</v>
          </cell>
        </row>
        <row r="902">
          <cell r="A902">
            <v>188910</v>
          </cell>
          <cell r="DM902">
            <v>0</v>
          </cell>
        </row>
        <row r="903">
          <cell r="A903">
            <v>189605</v>
          </cell>
          <cell r="DM903">
            <v>14803784.291030001</v>
          </cell>
        </row>
        <row r="904">
          <cell r="A904">
            <v>188862</v>
          </cell>
          <cell r="DM904">
            <v>3516992.35305</v>
          </cell>
        </row>
        <row r="905">
          <cell r="A905">
            <v>189102</v>
          </cell>
          <cell r="DM905">
            <v>41615.068480000002</v>
          </cell>
        </row>
        <row r="906">
          <cell r="A906">
            <v>189605</v>
          </cell>
          <cell r="DM906">
            <v>14803784.291030001</v>
          </cell>
        </row>
        <row r="907">
          <cell r="A907">
            <v>189102</v>
          </cell>
          <cell r="DM907">
            <v>41615.068480000002</v>
          </cell>
        </row>
        <row r="908">
          <cell r="A908">
            <v>188333</v>
          </cell>
          <cell r="DK908">
            <v>602000</v>
          </cell>
          <cell r="DM908">
            <v>2618895.9367499999</v>
          </cell>
        </row>
        <row r="909">
          <cell r="A909">
            <v>189479</v>
          </cell>
        </row>
        <row r="910">
          <cell r="A910">
            <v>189605</v>
          </cell>
          <cell r="DM910">
            <v>14803784.291030001</v>
          </cell>
        </row>
        <row r="911">
          <cell r="A911">
            <v>188862</v>
          </cell>
          <cell r="DJ911">
            <v>3493615</v>
          </cell>
          <cell r="DM911">
            <v>3516992.35305</v>
          </cell>
        </row>
        <row r="912">
          <cell r="A912">
            <v>189605</v>
          </cell>
          <cell r="DM912">
            <v>14803784.291030001</v>
          </cell>
        </row>
        <row r="913">
          <cell r="A913">
            <v>189605</v>
          </cell>
          <cell r="DM913">
            <v>14803784.291030001</v>
          </cell>
        </row>
        <row r="914">
          <cell r="A914">
            <v>188862</v>
          </cell>
          <cell r="DM914">
            <v>3516992.35305</v>
          </cell>
        </row>
        <row r="915">
          <cell r="A915">
            <v>188333</v>
          </cell>
          <cell r="DK915">
            <v>1798000</v>
          </cell>
          <cell r="DM915">
            <v>2618895.9367499999</v>
          </cell>
        </row>
        <row r="916">
          <cell r="A916">
            <v>189605</v>
          </cell>
          <cell r="DM916">
            <v>14803784.291030001</v>
          </cell>
        </row>
        <row r="917">
          <cell r="A917">
            <v>188862</v>
          </cell>
          <cell r="DM917">
            <v>3516992.35305</v>
          </cell>
        </row>
        <row r="918">
          <cell r="A918">
            <v>189605</v>
          </cell>
          <cell r="DM918">
            <v>14803784.291030001</v>
          </cell>
        </row>
        <row r="919">
          <cell r="A919">
            <v>188546</v>
          </cell>
          <cell r="DM919">
            <v>19697943.188349999</v>
          </cell>
        </row>
        <row r="920">
          <cell r="A920">
            <v>188862</v>
          </cell>
          <cell r="DM920">
            <v>3516992.35305</v>
          </cell>
        </row>
        <row r="921">
          <cell r="A921">
            <v>189605</v>
          </cell>
          <cell r="DM921">
            <v>14803784.291030001</v>
          </cell>
        </row>
        <row r="922">
          <cell r="A922">
            <v>188546</v>
          </cell>
          <cell r="DM922">
            <v>19697943.188349999</v>
          </cell>
        </row>
        <row r="923">
          <cell r="A923">
            <v>188910</v>
          </cell>
          <cell r="DM923">
            <v>0</v>
          </cell>
        </row>
        <row r="924">
          <cell r="A924">
            <v>188546</v>
          </cell>
          <cell r="DM924">
            <v>19697943.188349999</v>
          </cell>
        </row>
        <row r="925">
          <cell r="A925">
            <v>189609</v>
          </cell>
          <cell r="DJ925">
            <v>873000</v>
          </cell>
        </row>
        <row r="926">
          <cell r="A926">
            <v>189605</v>
          </cell>
          <cell r="DM926">
            <v>14803784.291030001</v>
          </cell>
        </row>
        <row r="927">
          <cell r="A927">
            <v>188934</v>
          </cell>
          <cell r="DK927">
            <v>2964000</v>
          </cell>
        </row>
        <row r="928">
          <cell r="A928">
            <v>189102</v>
          </cell>
          <cell r="DM928">
            <v>41615.068480000002</v>
          </cell>
        </row>
        <row r="929">
          <cell r="A929">
            <v>189609</v>
          </cell>
        </row>
        <row r="930">
          <cell r="A930">
            <v>189605</v>
          </cell>
          <cell r="DM930">
            <v>14803784.291030001</v>
          </cell>
        </row>
        <row r="931">
          <cell r="A931">
            <v>189102</v>
          </cell>
          <cell r="DM931">
            <v>41615.068480000002</v>
          </cell>
        </row>
        <row r="932">
          <cell r="A932">
            <v>189605</v>
          </cell>
          <cell r="DM932">
            <v>14803784.291030001</v>
          </cell>
        </row>
        <row r="933">
          <cell r="A933">
            <v>189855</v>
          </cell>
        </row>
        <row r="934">
          <cell r="A934">
            <v>189102</v>
          </cell>
          <cell r="DM934">
            <v>41615.068480000002</v>
          </cell>
        </row>
        <row r="935">
          <cell r="A935">
            <v>189609</v>
          </cell>
        </row>
        <row r="936">
          <cell r="A936">
            <v>189855</v>
          </cell>
        </row>
        <row r="937">
          <cell r="A937">
            <v>189605</v>
          </cell>
          <cell r="DM937">
            <v>14803784.291030001</v>
          </cell>
        </row>
        <row r="938">
          <cell r="A938">
            <v>189609</v>
          </cell>
          <cell r="DJ938">
            <v>854000</v>
          </cell>
        </row>
        <row r="939">
          <cell r="A939">
            <v>189605</v>
          </cell>
          <cell r="DM939">
            <v>14803784.291030001</v>
          </cell>
        </row>
        <row r="940">
          <cell r="A940">
            <v>190247</v>
          </cell>
          <cell r="DK940">
            <v>334362</v>
          </cell>
          <cell r="DM940">
            <v>31500</v>
          </cell>
        </row>
        <row r="941">
          <cell r="A941">
            <v>189605</v>
          </cell>
          <cell r="DM941">
            <v>14803784.291030001</v>
          </cell>
        </row>
        <row r="942">
          <cell r="A942">
            <v>189609</v>
          </cell>
          <cell r="DK942">
            <v>15000</v>
          </cell>
        </row>
        <row r="943">
          <cell r="A943">
            <v>188546</v>
          </cell>
          <cell r="DM943">
            <v>19697943.188349999</v>
          </cell>
        </row>
        <row r="944">
          <cell r="A944">
            <v>190247</v>
          </cell>
          <cell r="DM944">
            <v>31500</v>
          </cell>
        </row>
        <row r="945">
          <cell r="A945">
            <v>188546</v>
          </cell>
          <cell r="DM945">
            <v>19697943.188349999</v>
          </cell>
        </row>
        <row r="946">
          <cell r="A946">
            <v>189609</v>
          </cell>
        </row>
        <row r="947">
          <cell r="A947">
            <v>190248</v>
          </cell>
          <cell r="DM947">
            <v>0</v>
          </cell>
        </row>
        <row r="948">
          <cell r="A948">
            <v>188546</v>
          </cell>
          <cell r="DM948">
            <v>19697943.188349999</v>
          </cell>
        </row>
        <row r="949">
          <cell r="A949">
            <v>189609</v>
          </cell>
        </row>
        <row r="950">
          <cell r="A950">
            <v>190248</v>
          </cell>
          <cell r="DM950">
            <v>0</v>
          </cell>
        </row>
        <row r="951">
          <cell r="A951">
            <v>188546</v>
          </cell>
          <cell r="DM951">
            <v>19697943.188349999</v>
          </cell>
        </row>
        <row r="952">
          <cell r="A952">
            <v>189796</v>
          </cell>
        </row>
        <row r="953">
          <cell r="A953">
            <v>189605</v>
          </cell>
          <cell r="DM953">
            <v>14803784.291030001</v>
          </cell>
        </row>
        <row r="954">
          <cell r="A954">
            <v>190289</v>
          </cell>
          <cell r="DM954">
            <v>0</v>
          </cell>
        </row>
        <row r="955">
          <cell r="A955">
            <v>189835</v>
          </cell>
        </row>
        <row r="956">
          <cell r="A956">
            <v>189605</v>
          </cell>
          <cell r="DM956">
            <v>14803784.291030001</v>
          </cell>
        </row>
        <row r="957">
          <cell r="A957">
            <v>190289</v>
          </cell>
          <cell r="DM957">
            <v>0</v>
          </cell>
        </row>
        <row r="958">
          <cell r="A958">
            <v>189855</v>
          </cell>
        </row>
        <row r="959">
          <cell r="A959">
            <v>190289</v>
          </cell>
          <cell r="DM959">
            <v>0</v>
          </cell>
        </row>
        <row r="960">
          <cell r="A960">
            <v>189605</v>
          </cell>
          <cell r="DM960">
            <v>14803784.291030001</v>
          </cell>
        </row>
        <row r="961">
          <cell r="A961">
            <v>188546</v>
          </cell>
          <cell r="DM961">
            <v>19697943.188349999</v>
          </cell>
        </row>
        <row r="962">
          <cell r="A962">
            <v>189855</v>
          </cell>
        </row>
        <row r="963">
          <cell r="A963">
            <v>188768</v>
          </cell>
          <cell r="DM963">
            <v>0</v>
          </cell>
        </row>
        <row r="964">
          <cell r="A964">
            <v>189605</v>
          </cell>
          <cell r="DM964">
            <v>14803784.291030001</v>
          </cell>
        </row>
        <row r="965">
          <cell r="A965">
            <v>190289</v>
          </cell>
          <cell r="DM965">
            <v>0</v>
          </cell>
        </row>
        <row r="966">
          <cell r="A966">
            <v>189855</v>
          </cell>
        </row>
        <row r="967">
          <cell r="A967">
            <v>188768</v>
          </cell>
          <cell r="DM967">
            <v>0</v>
          </cell>
        </row>
        <row r="968">
          <cell r="A968">
            <v>190400</v>
          </cell>
          <cell r="DM968">
            <v>8560590.2731800005</v>
          </cell>
        </row>
        <row r="969">
          <cell r="A969">
            <v>189855</v>
          </cell>
        </row>
        <row r="970">
          <cell r="A970">
            <v>188768</v>
          </cell>
          <cell r="DM970">
            <v>0</v>
          </cell>
        </row>
        <row r="971">
          <cell r="A971">
            <v>189855</v>
          </cell>
        </row>
        <row r="972">
          <cell r="A972">
            <v>189999</v>
          </cell>
        </row>
        <row r="973">
          <cell r="A973">
            <v>188768</v>
          </cell>
          <cell r="DM973">
            <v>0</v>
          </cell>
        </row>
        <row r="974">
          <cell r="A974">
            <v>190247</v>
          </cell>
          <cell r="DM974">
            <v>31500</v>
          </cell>
        </row>
        <row r="975">
          <cell r="A975">
            <v>189999</v>
          </cell>
        </row>
        <row r="976">
          <cell r="A976">
            <v>188768</v>
          </cell>
          <cell r="DJ976">
            <v>538000</v>
          </cell>
          <cell r="DM976">
            <v>0</v>
          </cell>
        </row>
        <row r="977">
          <cell r="A977">
            <v>190247</v>
          </cell>
          <cell r="DK977">
            <v>525452</v>
          </cell>
          <cell r="DM977">
            <v>31500</v>
          </cell>
        </row>
        <row r="978">
          <cell r="A978">
            <v>190400</v>
          </cell>
          <cell r="DM978">
            <v>8560590.2731800005</v>
          </cell>
        </row>
        <row r="979">
          <cell r="A979">
            <v>190247</v>
          </cell>
          <cell r="DM979">
            <v>31500</v>
          </cell>
        </row>
        <row r="980">
          <cell r="A980">
            <v>188862</v>
          </cell>
          <cell r="DM980">
            <v>3516992.35305</v>
          </cell>
        </row>
        <row r="981">
          <cell r="A981">
            <v>190400</v>
          </cell>
          <cell r="DM981">
            <v>8560590.2731800005</v>
          </cell>
        </row>
        <row r="982">
          <cell r="A982">
            <v>188910</v>
          </cell>
          <cell r="DM982">
            <v>0</v>
          </cell>
        </row>
        <row r="983">
          <cell r="A983">
            <v>191546</v>
          </cell>
          <cell r="DM983">
            <v>75000</v>
          </cell>
        </row>
        <row r="984">
          <cell r="A984">
            <v>190247</v>
          </cell>
          <cell r="DK984">
            <v>243494</v>
          </cell>
          <cell r="DM984">
            <v>31500</v>
          </cell>
        </row>
        <row r="985">
          <cell r="A985">
            <v>190248</v>
          </cell>
          <cell r="DM985">
            <v>0</v>
          </cell>
        </row>
        <row r="986">
          <cell r="A986">
            <v>191546</v>
          </cell>
          <cell r="DM986">
            <v>75000</v>
          </cell>
        </row>
        <row r="987">
          <cell r="A987">
            <v>190248</v>
          </cell>
          <cell r="DM987">
            <v>0</v>
          </cell>
        </row>
        <row r="988">
          <cell r="A988">
            <v>190289</v>
          </cell>
          <cell r="DM988">
            <v>0</v>
          </cell>
        </row>
        <row r="989">
          <cell r="A989">
            <v>191546</v>
          </cell>
          <cell r="DM989">
            <v>75000</v>
          </cell>
        </row>
        <row r="990">
          <cell r="A990">
            <v>188910</v>
          </cell>
          <cell r="DM990">
            <v>0</v>
          </cell>
        </row>
        <row r="991">
          <cell r="A991">
            <v>190248</v>
          </cell>
          <cell r="DM991">
            <v>0</v>
          </cell>
        </row>
        <row r="992">
          <cell r="A992">
            <v>190400</v>
          </cell>
          <cell r="DM992">
            <v>8560590.2731800005</v>
          </cell>
        </row>
        <row r="993">
          <cell r="A993">
            <v>190289</v>
          </cell>
          <cell r="DM993">
            <v>0</v>
          </cell>
        </row>
        <row r="994">
          <cell r="A994">
            <v>190400</v>
          </cell>
          <cell r="DK994">
            <v>770000</v>
          </cell>
          <cell r="DM994">
            <v>8560590.2731800005</v>
          </cell>
        </row>
        <row r="995">
          <cell r="A995">
            <v>190289</v>
          </cell>
          <cell r="DM995">
            <v>0</v>
          </cell>
        </row>
        <row r="996">
          <cell r="A996">
            <v>191546</v>
          </cell>
          <cell r="DM996">
            <v>75000</v>
          </cell>
        </row>
        <row r="997">
          <cell r="A997">
            <v>188910</v>
          </cell>
          <cell r="DK997">
            <v>67000</v>
          </cell>
          <cell r="DM997">
            <v>0</v>
          </cell>
        </row>
        <row r="998">
          <cell r="A998">
            <v>191546</v>
          </cell>
          <cell r="DM998">
            <v>75000</v>
          </cell>
        </row>
        <row r="999">
          <cell r="A999">
            <v>191546</v>
          </cell>
          <cell r="DM999">
            <v>75000</v>
          </cell>
        </row>
        <row r="1000">
          <cell r="A1000">
            <v>191683</v>
          </cell>
          <cell r="DM1000">
            <v>196487.39397</v>
          </cell>
        </row>
        <row r="1001">
          <cell r="A1001">
            <v>188910</v>
          </cell>
          <cell r="DK1001">
            <v>54000</v>
          </cell>
          <cell r="DM1001">
            <v>0</v>
          </cell>
        </row>
        <row r="1002">
          <cell r="A1002">
            <v>191683</v>
          </cell>
          <cell r="DM1002">
            <v>196487.39397</v>
          </cell>
        </row>
        <row r="1003">
          <cell r="A1003">
            <v>190400</v>
          </cell>
          <cell r="DM1003">
            <v>8560590.2731800005</v>
          </cell>
        </row>
        <row r="1004">
          <cell r="A1004">
            <v>191546</v>
          </cell>
          <cell r="DM1004">
            <v>75000</v>
          </cell>
        </row>
        <row r="1005">
          <cell r="A1005">
            <v>191683</v>
          </cell>
          <cell r="DM1005">
            <v>196487.39397</v>
          </cell>
        </row>
        <row r="1006">
          <cell r="A1006">
            <v>190400</v>
          </cell>
          <cell r="DK1006">
            <v>770000</v>
          </cell>
          <cell r="DM1006">
            <v>8560590.2731800005</v>
          </cell>
        </row>
        <row r="1007">
          <cell r="A1007">
            <v>188934</v>
          </cell>
          <cell r="DI1007">
            <v>0</v>
          </cell>
          <cell r="DK1007">
            <v>1683000</v>
          </cell>
        </row>
        <row r="1008">
          <cell r="A1008">
            <v>191546</v>
          </cell>
          <cell r="DM1008">
            <v>75000</v>
          </cell>
        </row>
        <row r="1009">
          <cell r="A1009">
            <v>190400</v>
          </cell>
          <cell r="DM1009">
            <v>8560590.2731800005</v>
          </cell>
        </row>
        <row r="1010">
          <cell r="A1010">
            <v>189102</v>
          </cell>
          <cell r="DM1010">
            <v>41615.068480000002</v>
          </cell>
        </row>
        <row r="1011">
          <cell r="A1011">
            <v>190400</v>
          </cell>
          <cell r="DM1011">
            <v>8560590.2731800005</v>
          </cell>
        </row>
        <row r="1012">
          <cell r="A1012">
            <v>191683</v>
          </cell>
          <cell r="DM1012">
            <v>196487.39397</v>
          </cell>
        </row>
        <row r="1013">
          <cell r="A1013">
            <v>191683</v>
          </cell>
          <cell r="DM1013">
            <v>196487.39397</v>
          </cell>
        </row>
        <row r="1014">
          <cell r="A1014">
            <v>190400</v>
          </cell>
          <cell r="DK1014">
            <v>770000</v>
          </cell>
          <cell r="DM1014">
            <v>8560590.2731800005</v>
          </cell>
        </row>
        <row r="1015">
          <cell r="A1015">
            <v>191683</v>
          </cell>
          <cell r="DM1015">
            <v>196487.39397</v>
          </cell>
        </row>
        <row r="1016">
          <cell r="A1016">
            <v>190400</v>
          </cell>
          <cell r="DM1016">
            <v>8560590.2731800005</v>
          </cell>
        </row>
        <row r="1017">
          <cell r="A1017">
            <v>189102</v>
          </cell>
          <cell r="DM1017">
            <v>41615.068480000002</v>
          </cell>
        </row>
        <row r="1018">
          <cell r="A1018">
            <v>191683</v>
          </cell>
          <cell r="DM1018">
            <v>196487.39397</v>
          </cell>
        </row>
        <row r="1019">
          <cell r="A1019">
            <v>191683</v>
          </cell>
          <cell r="DM1019">
            <v>196487.39397</v>
          </cell>
        </row>
        <row r="1020">
          <cell r="A1020">
            <v>189102</v>
          </cell>
          <cell r="DM1020">
            <v>41615.068480000002</v>
          </cell>
        </row>
        <row r="1021">
          <cell r="A1021">
            <v>191683</v>
          </cell>
          <cell r="DM1021">
            <v>196487.39397</v>
          </cell>
        </row>
        <row r="1022">
          <cell r="A1022">
            <v>191683</v>
          </cell>
          <cell r="DM1022">
            <v>196487.39397</v>
          </cell>
        </row>
        <row r="1023">
          <cell r="A1023">
            <v>189102</v>
          </cell>
          <cell r="DM1023">
            <v>41615.068480000002</v>
          </cell>
        </row>
        <row r="1024">
          <cell r="A1024">
            <v>191683</v>
          </cell>
          <cell r="DM1024">
            <v>196487.39397</v>
          </cell>
        </row>
        <row r="1025">
          <cell r="A1025">
            <v>190400</v>
          </cell>
          <cell r="DM1025">
            <v>8560590.2731800005</v>
          </cell>
        </row>
        <row r="1026">
          <cell r="A1026">
            <v>191683</v>
          </cell>
          <cell r="DK1026">
            <v>1529000</v>
          </cell>
          <cell r="DM1026">
            <v>196487.39397</v>
          </cell>
        </row>
        <row r="1027">
          <cell r="A1027">
            <v>190400</v>
          </cell>
          <cell r="DM1027">
            <v>8560590.2731800005</v>
          </cell>
        </row>
        <row r="1028">
          <cell r="A1028">
            <v>191683</v>
          </cell>
          <cell r="DM1028">
            <v>196487.39397</v>
          </cell>
        </row>
        <row r="1029">
          <cell r="A1029">
            <v>191683</v>
          </cell>
          <cell r="DK1029">
            <v>107000</v>
          </cell>
          <cell r="DM1029">
            <v>196487.39397</v>
          </cell>
        </row>
        <row r="1030">
          <cell r="A1030">
            <v>189102</v>
          </cell>
          <cell r="DM1030">
            <v>41615.068480000002</v>
          </cell>
        </row>
        <row r="1031">
          <cell r="A1031">
            <v>191683</v>
          </cell>
          <cell r="DM1031">
            <v>196487.39397</v>
          </cell>
        </row>
        <row r="1032">
          <cell r="A1032">
            <v>191891</v>
          </cell>
          <cell r="DK1032">
            <v>275000</v>
          </cell>
          <cell r="DM1032">
            <v>14376348.639149999</v>
          </cell>
        </row>
        <row r="1033">
          <cell r="A1033">
            <v>189605</v>
          </cell>
          <cell r="DM1033">
            <v>14803784.291030001</v>
          </cell>
        </row>
        <row r="1034">
          <cell r="A1034">
            <v>191683</v>
          </cell>
          <cell r="DK1034">
            <v>26000</v>
          </cell>
          <cell r="DM1034">
            <v>196487.39397</v>
          </cell>
        </row>
        <row r="1035">
          <cell r="A1035">
            <v>190400</v>
          </cell>
          <cell r="DK1035">
            <v>252</v>
          </cell>
          <cell r="DM1035">
            <v>8560590.2731800005</v>
          </cell>
        </row>
        <row r="1036">
          <cell r="A1036">
            <v>189605</v>
          </cell>
          <cell r="DM1036">
            <v>14803784.291030001</v>
          </cell>
        </row>
        <row r="1037">
          <cell r="A1037">
            <v>192317</v>
          </cell>
          <cell r="DM1037">
            <v>841671.62</v>
          </cell>
        </row>
        <row r="1038">
          <cell r="A1038">
            <v>189605</v>
          </cell>
          <cell r="DM1038">
            <v>14803784.291030001</v>
          </cell>
        </row>
        <row r="1039">
          <cell r="A1039">
            <v>190543</v>
          </cell>
          <cell r="DM1039">
            <v>0</v>
          </cell>
        </row>
        <row r="1040">
          <cell r="A1040">
            <v>192829</v>
          </cell>
          <cell r="DM1040">
            <v>0</v>
          </cell>
        </row>
        <row r="1041">
          <cell r="A1041">
            <v>191683</v>
          </cell>
          <cell r="DK1041">
            <v>1529000</v>
          </cell>
          <cell r="DM1041">
            <v>196487.39397</v>
          </cell>
        </row>
        <row r="1042">
          <cell r="A1042">
            <v>190543</v>
          </cell>
          <cell r="DM1042">
            <v>0</v>
          </cell>
        </row>
        <row r="1043">
          <cell r="A1043">
            <v>191891</v>
          </cell>
          <cell r="DK1043">
            <v>297000</v>
          </cell>
          <cell r="DM1043">
            <v>14376348.639149999</v>
          </cell>
        </row>
        <row r="1044">
          <cell r="A1044">
            <v>192256</v>
          </cell>
          <cell r="DM1044">
            <v>0</v>
          </cell>
        </row>
        <row r="1045">
          <cell r="A1045">
            <v>190543</v>
          </cell>
          <cell r="DM1045">
            <v>0</v>
          </cell>
        </row>
        <row r="1046">
          <cell r="A1046">
            <v>192829</v>
          </cell>
          <cell r="DM1046">
            <v>0</v>
          </cell>
        </row>
        <row r="1047">
          <cell r="A1047">
            <v>192853</v>
          </cell>
        </row>
        <row r="1048">
          <cell r="A1048">
            <v>189605</v>
          </cell>
          <cell r="DM1048">
            <v>14803784.291030001</v>
          </cell>
        </row>
        <row r="1049">
          <cell r="A1049">
            <v>190543</v>
          </cell>
          <cell r="DM1049">
            <v>0</v>
          </cell>
        </row>
        <row r="1050">
          <cell r="A1050">
            <v>192853</v>
          </cell>
        </row>
        <row r="1051">
          <cell r="A1051">
            <v>189605</v>
          </cell>
          <cell r="DM1051">
            <v>14803784.291030001</v>
          </cell>
        </row>
        <row r="1052">
          <cell r="A1052">
            <v>192829</v>
          </cell>
          <cell r="DM1052">
            <v>0</v>
          </cell>
        </row>
        <row r="1053">
          <cell r="A1053">
            <v>192829</v>
          </cell>
          <cell r="DM1053">
            <v>0</v>
          </cell>
        </row>
        <row r="1054">
          <cell r="A1054">
            <v>189605</v>
          </cell>
          <cell r="DM1054">
            <v>14803784.291030001</v>
          </cell>
        </row>
        <row r="1055">
          <cell r="A1055">
            <v>193177</v>
          </cell>
          <cell r="DK1055">
            <v>12602000</v>
          </cell>
        </row>
        <row r="1056">
          <cell r="A1056">
            <v>192829</v>
          </cell>
          <cell r="DM1056">
            <v>0</v>
          </cell>
        </row>
        <row r="1057">
          <cell r="A1057">
            <v>193178</v>
          </cell>
        </row>
        <row r="1058">
          <cell r="A1058">
            <v>189605</v>
          </cell>
          <cell r="DM1058">
            <v>14803784.291030001</v>
          </cell>
        </row>
        <row r="1059">
          <cell r="A1059">
            <v>192853</v>
          </cell>
        </row>
        <row r="1060">
          <cell r="A1060">
            <v>193218</v>
          </cell>
          <cell r="DM1060">
            <v>0</v>
          </cell>
        </row>
        <row r="1061">
          <cell r="A1061">
            <v>192853</v>
          </cell>
        </row>
        <row r="1062">
          <cell r="A1062">
            <v>189609</v>
          </cell>
          <cell r="DJ1062">
            <v>407000</v>
          </cell>
        </row>
        <row r="1063">
          <cell r="A1063">
            <v>193412</v>
          </cell>
          <cell r="DM1063">
            <v>23500</v>
          </cell>
        </row>
        <row r="1064">
          <cell r="A1064">
            <v>193026</v>
          </cell>
        </row>
        <row r="1065">
          <cell r="A1065">
            <v>189609</v>
          </cell>
        </row>
        <row r="1066">
          <cell r="A1066">
            <v>193412</v>
          </cell>
          <cell r="DM1066">
            <v>23500</v>
          </cell>
        </row>
        <row r="1067">
          <cell r="A1067">
            <v>191546</v>
          </cell>
          <cell r="DM1067">
            <v>75000</v>
          </cell>
        </row>
        <row r="1068">
          <cell r="A1068">
            <v>191683</v>
          </cell>
          <cell r="DM1068">
            <v>196487.39397</v>
          </cell>
        </row>
        <row r="1069">
          <cell r="A1069">
            <v>193142</v>
          </cell>
        </row>
        <row r="1070">
          <cell r="A1070">
            <v>193412</v>
          </cell>
          <cell r="DM1070">
            <v>23500</v>
          </cell>
        </row>
        <row r="1071">
          <cell r="A1071">
            <v>193177</v>
          </cell>
          <cell r="DK1071">
            <v>12398000</v>
          </cell>
        </row>
        <row r="1072">
          <cell r="A1072">
            <v>189609</v>
          </cell>
          <cell r="DJ1072">
            <v>666000</v>
          </cell>
          <cell r="DK1072">
            <v>7000</v>
          </cell>
        </row>
        <row r="1073">
          <cell r="A1073">
            <v>193502</v>
          </cell>
          <cell r="DM1073">
            <v>249251.69313</v>
          </cell>
        </row>
        <row r="1074">
          <cell r="A1074">
            <v>193178</v>
          </cell>
        </row>
        <row r="1075">
          <cell r="A1075">
            <v>189609</v>
          </cell>
          <cell r="DJ1075">
            <v>1237000</v>
          </cell>
          <cell r="DK1075">
            <v>9000</v>
          </cell>
        </row>
        <row r="1076">
          <cell r="A1076">
            <v>193502</v>
          </cell>
          <cell r="DM1076">
            <v>249251.69313</v>
          </cell>
        </row>
        <row r="1077">
          <cell r="A1077">
            <v>191683</v>
          </cell>
          <cell r="DM1077">
            <v>196487.39397</v>
          </cell>
        </row>
        <row r="1078">
          <cell r="A1078">
            <v>193178</v>
          </cell>
        </row>
        <row r="1079">
          <cell r="A1079">
            <v>191683</v>
          </cell>
          <cell r="DM1079">
            <v>196487.39397</v>
          </cell>
        </row>
        <row r="1080">
          <cell r="A1080">
            <v>193717</v>
          </cell>
          <cell r="DM1080">
            <v>17289124.78215</v>
          </cell>
        </row>
        <row r="1081">
          <cell r="A1081">
            <v>193218</v>
          </cell>
          <cell r="DM1081">
            <v>0</v>
          </cell>
        </row>
        <row r="1082">
          <cell r="A1082">
            <v>189796</v>
          </cell>
        </row>
        <row r="1083">
          <cell r="A1083">
            <v>193717</v>
          </cell>
          <cell r="DM1083">
            <v>17289124.78215</v>
          </cell>
        </row>
        <row r="1084">
          <cell r="A1084">
            <v>193218</v>
          </cell>
          <cell r="DJ1084">
            <v>4200</v>
          </cell>
          <cell r="DM1084">
            <v>0</v>
          </cell>
        </row>
        <row r="1085">
          <cell r="A1085">
            <v>189855</v>
          </cell>
        </row>
        <row r="1086">
          <cell r="A1086">
            <v>193763</v>
          </cell>
        </row>
        <row r="1087">
          <cell r="A1087">
            <v>193218</v>
          </cell>
          <cell r="DM1087">
            <v>0</v>
          </cell>
        </row>
        <row r="1088">
          <cell r="A1088">
            <v>189999</v>
          </cell>
        </row>
        <row r="1089">
          <cell r="A1089">
            <v>193763</v>
          </cell>
        </row>
        <row r="1090">
          <cell r="A1090">
            <v>191683</v>
          </cell>
          <cell r="DM1090">
            <v>196487.39397</v>
          </cell>
        </row>
        <row r="1091">
          <cell r="A1091">
            <v>191683</v>
          </cell>
          <cell r="DK1091">
            <v>296000</v>
          </cell>
          <cell r="DM1091">
            <v>196487.39397</v>
          </cell>
        </row>
        <row r="1092">
          <cell r="A1092">
            <v>190247</v>
          </cell>
          <cell r="DM1092">
            <v>31500</v>
          </cell>
        </row>
        <row r="1093">
          <cell r="A1093">
            <v>193827</v>
          </cell>
        </row>
        <row r="1094">
          <cell r="A1094">
            <v>194127</v>
          </cell>
        </row>
        <row r="1095">
          <cell r="A1095">
            <v>190247</v>
          </cell>
          <cell r="DK1095">
            <v>382494</v>
          </cell>
          <cell r="DM1095">
            <v>31500</v>
          </cell>
        </row>
        <row r="1096">
          <cell r="A1096">
            <v>191683</v>
          </cell>
          <cell r="DK1096">
            <v>200000</v>
          </cell>
          <cell r="DM1096">
            <v>196487.39397</v>
          </cell>
        </row>
        <row r="1097">
          <cell r="A1097">
            <v>193218</v>
          </cell>
          <cell r="DM1097">
            <v>0</v>
          </cell>
        </row>
        <row r="1098">
          <cell r="A1098">
            <v>190248</v>
          </cell>
          <cell r="DM1098">
            <v>0</v>
          </cell>
        </row>
        <row r="1099">
          <cell r="A1099">
            <v>194127</v>
          </cell>
        </row>
        <row r="1100">
          <cell r="A1100">
            <v>193288</v>
          </cell>
          <cell r="DM1100">
            <v>0</v>
          </cell>
        </row>
        <row r="1101">
          <cell r="A1101">
            <v>194178</v>
          </cell>
          <cell r="DK1101">
            <v>19</v>
          </cell>
        </row>
        <row r="1102">
          <cell r="A1102">
            <v>191891</v>
          </cell>
          <cell r="DK1102">
            <v>530000</v>
          </cell>
          <cell r="DM1102">
            <v>14376348.639149999</v>
          </cell>
        </row>
        <row r="1103">
          <cell r="A1103">
            <v>190248</v>
          </cell>
          <cell r="DM1103">
            <v>0</v>
          </cell>
        </row>
        <row r="1104">
          <cell r="A1104">
            <v>194267</v>
          </cell>
        </row>
        <row r="1105">
          <cell r="A1105">
            <v>190289</v>
          </cell>
          <cell r="DM1105">
            <v>0</v>
          </cell>
        </row>
        <row r="1106">
          <cell r="A1106">
            <v>191891</v>
          </cell>
          <cell r="DK1106">
            <v>560000</v>
          </cell>
          <cell r="DM1106">
            <v>14376348.639149999</v>
          </cell>
        </row>
        <row r="1107">
          <cell r="A1107">
            <v>190289</v>
          </cell>
          <cell r="DM1107">
            <v>0</v>
          </cell>
        </row>
        <row r="1108">
          <cell r="A1108">
            <v>190289</v>
          </cell>
          <cell r="DM1108">
            <v>0</v>
          </cell>
        </row>
        <row r="1109">
          <cell r="A1109">
            <v>193288</v>
          </cell>
          <cell r="DM1109">
            <v>0</v>
          </cell>
        </row>
        <row r="1110">
          <cell r="A1110">
            <v>194280</v>
          </cell>
        </row>
        <row r="1111">
          <cell r="A1111">
            <v>192317</v>
          </cell>
          <cell r="DM1111">
            <v>841671.62</v>
          </cell>
        </row>
        <row r="1112">
          <cell r="A1112">
            <v>192829</v>
          </cell>
          <cell r="DM1112">
            <v>0</v>
          </cell>
        </row>
        <row r="1113">
          <cell r="A1113">
            <v>192853</v>
          </cell>
        </row>
        <row r="1114">
          <cell r="A1114">
            <v>190289</v>
          </cell>
          <cell r="DM1114">
            <v>0</v>
          </cell>
        </row>
        <row r="1115">
          <cell r="A1115">
            <v>193392</v>
          </cell>
        </row>
        <row r="1116">
          <cell r="A1116">
            <v>194454</v>
          </cell>
          <cell r="DK1116">
            <v>2800</v>
          </cell>
        </row>
        <row r="1117">
          <cell r="A1117">
            <v>192853</v>
          </cell>
        </row>
        <row r="1118">
          <cell r="A1118">
            <v>193412</v>
          </cell>
          <cell r="DM1118">
            <v>23500</v>
          </cell>
        </row>
        <row r="1119">
          <cell r="A1119">
            <v>194703</v>
          </cell>
          <cell r="DM1119">
            <v>0</v>
          </cell>
        </row>
        <row r="1120">
          <cell r="A1120">
            <v>192853</v>
          </cell>
        </row>
        <row r="1121">
          <cell r="A1121">
            <v>193412</v>
          </cell>
          <cell r="DM1121">
            <v>23500</v>
          </cell>
        </row>
        <row r="1122">
          <cell r="A1122">
            <v>192853</v>
          </cell>
        </row>
        <row r="1123">
          <cell r="A1123">
            <v>190289</v>
          </cell>
          <cell r="DM1123">
            <v>0</v>
          </cell>
        </row>
        <row r="1124">
          <cell r="A1124">
            <v>194756</v>
          </cell>
          <cell r="DM1124">
            <v>818081.78524</v>
          </cell>
        </row>
        <row r="1125">
          <cell r="A1125">
            <v>193412</v>
          </cell>
          <cell r="DM1125">
            <v>23500</v>
          </cell>
        </row>
        <row r="1126">
          <cell r="A1126">
            <v>190400</v>
          </cell>
          <cell r="DM1126">
            <v>8560590.2731800005</v>
          </cell>
        </row>
        <row r="1127">
          <cell r="A1127">
            <v>193502</v>
          </cell>
          <cell r="DM1127">
            <v>249251.69313</v>
          </cell>
        </row>
        <row r="1128">
          <cell r="A1128">
            <v>192853</v>
          </cell>
        </row>
        <row r="1129">
          <cell r="A1129">
            <v>194756</v>
          </cell>
          <cell r="DM1129">
            <v>818081.78524</v>
          </cell>
        </row>
        <row r="1130">
          <cell r="A1130">
            <v>192853</v>
          </cell>
        </row>
        <row r="1131">
          <cell r="A1131">
            <v>193642</v>
          </cell>
          <cell r="DK1131">
            <v>875000</v>
          </cell>
        </row>
        <row r="1132">
          <cell r="A1132">
            <v>194756</v>
          </cell>
          <cell r="DM1132">
            <v>818081.78524</v>
          </cell>
        </row>
        <row r="1133">
          <cell r="A1133">
            <v>192853</v>
          </cell>
          <cell r="DK1133">
            <v>164600</v>
          </cell>
        </row>
        <row r="1134">
          <cell r="A1134">
            <v>193763</v>
          </cell>
        </row>
        <row r="1135">
          <cell r="A1135">
            <v>195217</v>
          </cell>
          <cell r="DM1135">
            <v>6232765.8658999996</v>
          </cell>
        </row>
        <row r="1136">
          <cell r="A1136">
            <v>192853</v>
          </cell>
        </row>
        <row r="1137">
          <cell r="A1137">
            <v>190400</v>
          </cell>
          <cell r="DM1137">
            <v>8560590.2731800005</v>
          </cell>
        </row>
        <row r="1138">
          <cell r="A1138">
            <v>195217</v>
          </cell>
          <cell r="DM1138">
            <v>6232765.8658999996</v>
          </cell>
        </row>
        <row r="1139">
          <cell r="A1139">
            <v>192853</v>
          </cell>
        </row>
        <row r="1140">
          <cell r="A1140">
            <v>190400</v>
          </cell>
          <cell r="DM1140">
            <v>8560590.2731800005</v>
          </cell>
        </row>
        <row r="1141">
          <cell r="A1141">
            <v>194178</v>
          </cell>
          <cell r="DK1141">
            <v>11</v>
          </cell>
        </row>
        <row r="1142">
          <cell r="A1142">
            <v>192853</v>
          </cell>
          <cell r="DK1142">
            <v>130000</v>
          </cell>
        </row>
        <row r="1143">
          <cell r="A1143">
            <v>194267</v>
          </cell>
        </row>
        <row r="1144">
          <cell r="A1144">
            <v>190400</v>
          </cell>
          <cell r="DM1144">
            <v>8560590.2731800005</v>
          </cell>
        </row>
        <row r="1145">
          <cell r="A1145">
            <v>194756</v>
          </cell>
          <cell r="DM1145">
            <v>818081.78524</v>
          </cell>
        </row>
        <row r="1146">
          <cell r="A1146">
            <v>193117</v>
          </cell>
        </row>
        <row r="1147">
          <cell r="A1147">
            <v>195217</v>
          </cell>
          <cell r="DM1147">
            <v>6232765.8658999996</v>
          </cell>
        </row>
        <row r="1148">
          <cell r="A1148">
            <v>193117</v>
          </cell>
        </row>
        <row r="1149">
          <cell r="A1149">
            <v>190400</v>
          </cell>
          <cell r="DM1149">
            <v>8560590.2731800005</v>
          </cell>
        </row>
        <row r="1150">
          <cell r="A1150">
            <v>195366</v>
          </cell>
          <cell r="DM1150">
            <v>145126298.89331999</v>
          </cell>
        </row>
        <row r="1151">
          <cell r="A1151">
            <v>194756</v>
          </cell>
          <cell r="DM1151">
            <v>818081.78524</v>
          </cell>
        </row>
        <row r="1152">
          <cell r="A1152">
            <v>193177</v>
          </cell>
        </row>
        <row r="1153">
          <cell r="A1153">
            <v>194756</v>
          </cell>
          <cell r="DM1153">
            <v>818081.78524</v>
          </cell>
        </row>
        <row r="1154">
          <cell r="A1154">
            <v>190543</v>
          </cell>
          <cell r="DJ1154">
            <v>123500</v>
          </cell>
          <cell r="DM1154">
            <v>0</v>
          </cell>
        </row>
        <row r="1155">
          <cell r="A1155">
            <v>195366</v>
          </cell>
          <cell r="DK1155">
            <v>391000</v>
          </cell>
          <cell r="DM1155">
            <v>145126298.89331999</v>
          </cell>
        </row>
        <row r="1156">
          <cell r="A1156">
            <v>191546</v>
          </cell>
          <cell r="DM1156">
            <v>75000</v>
          </cell>
        </row>
        <row r="1157">
          <cell r="A1157">
            <v>193288</v>
          </cell>
          <cell r="DM1157">
            <v>0</v>
          </cell>
        </row>
        <row r="1158">
          <cell r="A1158">
            <v>194756</v>
          </cell>
          <cell r="DM1158">
            <v>818081.78524</v>
          </cell>
        </row>
        <row r="1159">
          <cell r="A1159">
            <v>195553</v>
          </cell>
          <cell r="DM1159">
            <v>23849137.423280001</v>
          </cell>
        </row>
        <row r="1160">
          <cell r="A1160">
            <v>193392</v>
          </cell>
        </row>
        <row r="1161">
          <cell r="A1161">
            <v>195721</v>
          </cell>
          <cell r="DK1161">
            <v>1460800</v>
          </cell>
        </row>
        <row r="1162">
          <cell r="A1162">
            <v>191546</v>
          </cell>
          <cell r="DM1162">
            <v>75000</v>
          </cell>
        </row>
        <row r="1163">
          <cell r="A1163">
            <v>195217</v>
          </cell>
          <cell r="DM1163">
            <v>6232765.8658999996</v>
          </cell>
        </row>
        <row r="1164">
          <cell r="A1164">
            <v>191683</v>
          </cell>
          <cell r="DM1164">
            <v>196487.39397</v>
          </cell>
        </row>
        <row r="1165">
          <cell r="A1165">
            <v>195721</v>
          </cell>
        </row>
        <row r="1166">
          <cell r="A1166">
            <v>191683</v>
          </cell>
          <cell r="DM1166">
            <v>196487.39397</v>
          </cell>
        </row>
        <row r="1167">
          <cell r="A1167">
            <v>195217</v>
          </cell>
          <cell r="DM1167">
            <v>6232765.8658999996</v>
          </cell>
        </row>
        <row r="1168">
          <cell r="A1168">
            <v>193412</v>
          </cell>
          <cell r="DM1168">
            <v>23500</v>
          </cell>
        </row>
        <row r="1169">
          <cell r="A1169">
            <v>196258</v>
          </cell>
          <cell r="DM1169">
            <v>1942505.8655000001</v>
          </cell>
        </row>
        <row r="1170">
          <cell r="A1170">
            <v>191683</v>
          </cell>
          <cell r="DM1170">
            <v>196487.39397</v>
          </cell>
        </row>
        <row r="1171">
          <cell r="A1171">
            <v>195217</v>
          </cell>
          <cell r="DM1171">
            <v>6232765.8658999996</v>
          </cell>
        </row>
        <row r="1172">
          <cell r="A1172">
            <v>193412</v>
          </cell>
          <cell r="DM1172">
            <v>23500</v>
          </cell>
        </row>
        <row r="1173">
          <cell r="A1173">
            <v>196568</v>
          </cell>
        </row>
        <row r="1174">
          <cell r="A1174">
            <v>195217</v>
          </cell>
          <cell r="DM1174">
            <v>6232765.8658999996</v>
          </cell>
        </row>
        <row r="1175">
          <cell r="A1175">
            <v>193502</v>
          </cell>
          <cell r="DM1175">
            <v>249251.69313</v>
          </cell>
        </row>
        <row r="1176">
          <cell r="A1176">
            <v>191683</v>
          </cell>
          <cell r="DM1176">
            <v>196487.39397</v>
          </cell>
        </row>
        <row r="1177">
          <cell r="A1177">
            <v>196568</v>
          </cell>
        </row>
        <row r="1178">
          <cell r="A1178">
            <v>195217</v>
          </cell>
          <cell r="DM1178">
            <v>6232765.8658999996</v>
          </cell>
        </row>
        <row r="1179">
          <cell r="A1179">
            <v>193502</v>
          </cell>
          <cell r="DM1179">
            <v>249251.69313</v>
          </cell>
        </row>
        <row r="1180">
          <cell r="A1180">
            <v>191683</v>
          </cell>
          <cell r="DM1180">
            <v>196487.39397</v>
          </cell>
        </row>
        <row r="1181">
          <cell r="A1181">
            <v>196637</v>
          </cell>
          <cell r="DM1181">
            <v>61447.967799999999</v>
          </cell>
        </row>
        <row r="1182">
          <cell r="A1182">
            <v>193642</v>
          </cell>
          <cell r="DK1182">
            <v>817000</v>
          </cell>
        </row>
        <row r="1183">
          <cell r="A1183">
            <v>196637</v>
          </cell>
          <cell r="DK1183">
            <v>370000</v>
          </cell>
          <cell r="DM1183">
            <v>61447.967799999999</v>
          </cell>
        </row>
        <row r="1184">
          <cell r="A1184">
            <v>195219</v>
          </cell>
          <cell r="DM1184">
            <v>0</v>
          </cell>
        </row>
        <row r="1185">
          <cell r="A1185">
            <v>191683</v>
          </cell>
          <cell r="DM1185">
            <v>196487.39397</v>
          </cell>
        </row>
        <row r="1186">
          <cell r="A1186">
            <v>193717</v>
          </cell>
          <cell r="DM1186">
            <v>17289124.78215</v>
          </cell>
        </row>
        <row r="1187">
          <cell r="A1187">
            <v>195366</v>
          </cell>
          <cell r="DM1187">
            <v>145126298.89331999</v>
          </cell>
        </row>
        <row r="1188">
          <cell r="A1188">
            <v>196845</v>
          </cell>
        </row>
        <row r="1189">
          <cell r="A1189">
            <v>195452</v>
          </cell>
        </row>
        <row r="1190">
          <cell r="A1190">
            <v>196955</v>
          </cell>
        </row>
        <row r="1191">
          <cell r="A1191">
            <v>193717</v>
          </cell>
          <cell r="DM1191">
            <v>17289124.78215</v>
          </cell>
        </row>
        <row r="1192">
          <cell r="A1192">
            <v>195721</v>
          </cell>
          <cell r="DK1192">
            <v>1959200</v>
          </cell>
        </row>
        <row r="1193">
          <cell r="A1193">
            <v>191683</v>
          </cell>
          <cell r="DM1193">
            <v>196487.39397</v>
          </cell>
        </row>
        <row r="1194">
          <cell r="A1194">
            <v>196973</v>
          </cell>
          <cell r="DM1194">
            <v>11210.49315</v>
          </cell>
        </row>
        <row r="1195">
          <cell r="A1195">
            <v>193763</v>
          </cell>
        </row>
        <row r="1196">
          <cell r="A1196">
            <v>196258</v>
          </cell>
          <cell r="DM1196">
            <v>1942505.8655000001</v>
          </cell>
        </row>
        <row r="1197">
          <cell r="A1197">
            <v>193763</v>
          </cell>
        </row>
        <row r="1198">
          <cell r="A1198">
            <v>196348</v>
          </cell>
        </row>
        <row r="1199">
          <cell r="A1199">
            <v>191683</v>
          </cell>
          <cell r="DK1199">
            <v>732000</v>
          </cell>
          <cell r="DM1199">
            <v>196487.39397</v>
          </cell>
        </row>
        <row r="1200">
          <cell r="A1200">
            <v>196973</v>
          </cell>
          <cell r="DM1200">
            <v>11210.49315</v>
          </cell>
        </row>
        <row r="1201">
          <cell r="A1201">
            <v>193763</v>
          </cell>
        </row>
        <row r="1202">
          <cell r="A1202">
            <v>192256</v>
          </cell>
          <cell r="DJ1202">
            <v>1815000</v>
          </cell>
          <cell r="DK1202">
            <v>287000</v>
          </cell>
          <cell r="DM1202">
            <v>0</v>
          </cell>
        </row>
        <row r="1203">
          <cell r="A1203">
            <v>196367</v>
          </cell>
          <cell r="DJ1203">
            <v>1810</v>
          </cell>
          <cell r="DK1203">
            <v>711</v>
          </cell>
        </row>
        <row r="1204">
          <cell r="A1204">
            <v>197104</v>
          </cell>
        </row>
        <row r="1205">
          <cell r="A1205">
            <v>193763</v>
          </cell>
        </row>
        <row r="1206">
          <cell r="A1206">
            <v>197128</v>
          </cell>
        </row>
        <row r="1207">
          <cell r="A1207">
            <v>196367</v>
          </cell>
          <cell r="DJ1207">
            <v>1520</v>
          </cell>
          <cell r="DK1207">
            <v>790</v>
          </cell>
        </row>
        <row r="1208">
          <cell r="A1208">
            <v>194756</v>
          </cell>
          <cell r="DM1208">
            <v>818081.78524</v>
          </cell>
        </row>
        <row r="1209">
          <cell r="A1209">
            <v>192256</v>
          </cell>
          <cell r="DJ1209">
            <v>1815000</v>
          </cell>
          <cell r="DK1209">
            <v>316000</v>
          </cell>
          <cell r="DM1209">
            <v>0</v>
          </cell>
        </row>
        <row r="1210">
          <cell r="A1210">
            <v>197128</v>
          </cell>
        </row>
        <row r="1211">
          <cell r="A1211">
            <v>196637</v>
          </cell>
          <cell r="DM1211">
            <v>61447.967799999999</v>
          </cell>
        </row>
        <row r="1212">
          <cell r="A1212">
            <v>195217</v>
          </cell>
          <cell r="DM1212">
            <v>6232765.8658999996</v>
          </cell>
        </row>
        <row r="1213">
          <cell r="A1213">
            <v>192317</v>
          </cell>
          <cell r="DM1213">
            <v>841671.62</v>
          </cell>
        </row>
        <row r="1214">
          <cell r="A1214">
            <v>197147</v>
          </cell>
          <cell r="DM1214">
            <v>454815.34568999999</v>
          </cell>
        </row>
        <row r="1215">
          <cell r="A1215">
            <v>196637</v>
          </cell>
          <cell r="DK1215">
            <v>294000</v>
          </cell>
          <cell r="DM1215">
            <v>61447.967799999999</v>
          </cell>
        </row>
        <row r="1216">
          <cell r="A1216">
            <v>195217</v>
          </cell>
          <cell r="DM1216">
            <v>6232765.8658999996</v>
          </cell>
        </row>
        <row r="1217">
          <cell r="A1217">
            <v>192829</v>
          </cell>
          <cell r="DM1217">
            <v>0</v>
          </cell>
        </row>
        <row r="1218">
          <cell r="A1218">
            <v>197422</v>
          </cell>
        </row>
        <row r="1219">
          <cell r="A1219">
            <v>192853</v>
          </cell>
        </row>
        <row r="1220">
          <cell r="A1220">
            <v>196909</v>
          </cell>
          <cell r="DK1220">
            <v>7</v>
          </cell>
        </row>
        <row r="1221">
          <cell r="A1221">
            <v>195217</v>
          </cell>
          <cell r="DM1221">
            <v>6232765.8658999996</v>
          </cell>
        </row>
        <row r="1222">
          <cell r="A1222">
            <v>197453</v>
          </cell>
          <cell r="DM1222">
            <v>157433.83012999999</v>
          </cell>
        </row>
        <row r="1223">
          <cell r="A1223">
            <v>196964</v>
          </cell>
          <cell r="DK1223">
            <v>3747200</v>
          </cell>
        </row>
        <row r="1224">
          <cell r="A1224">
            <v>193026</v>
          </cell>
        </row>
        <row r="1225">
          <cell r="A1225">
            <v>195366</v>
          </cell>
          <cell r="DM1225">
            <v>145126298.89331999</v>
          </cell>
        </row>
        <row r="1226">
          <cell r="A1226">
            <v>197453</v>
          </cell>
          <cell r="DM1226">
            <v>157433.83012999999</v>
          </cell>
        </row>
        <row r="1227">
          <cell r="A1227">
            <v>197104</v>
          </cell>
        </row>
        <row r="1228">
          <cell r="A1228">
            <v>193117</v>
          </cell>
        </row>
        <row r="1229">
          <cell r="A1229">
            <v>195983</v>
          </cell>
          <cell r="DM1229">
            <v>0</v>
          </cell>
        </row>
        <row r="1230">
          <cell r="A1230">
            <v>195984</v>
          </cell>
          <cell r="DM1230">
            <v>45771049.961269997</v>
          </cell>
        </row>
        <row r="1231">
          <cell r="A1231">
            <v>193117</v>
          </cell>
        </row>
        <row r="1232">
          <cell r="A1232">
            <v>197104</v>
          </cell>
        </row>
        <row r="1233">
          <cell r="A1233">
            <v>196348</v>
          </cell>
        </row>
        <row r="1234">
          <cell r="A1234">
            <v>197453</v>
          </cell>
          <cell r="DM1234">
            <v>157433.83012999999</v>
          </cell>
        </row>
        <row r="1235">
          <cell r="A1235">
            <v>193117</v>
          </cell>
        </row>
        <row r="1236">
          <cell r="A1236">
            <v>196637</v>
          </cell>
          <cell r="DM1236">
            <v>61447.967799999999</v>
          </cell>
        </row>
        <row r="1237">
          <cell r="A1237">
            <v>197453</v>
          </cell>
          <cell r="DM1237">
            <v>157433.83012999999</v>
          </cell>
        </row>
        <row r="1238">
          <cell r="A1238">
            <v>197147</v>
          </cell>
          <cell r="DK1238">
            <v>440000</v>
          </cell>
          <cell r="DM1238">
            <v>454815.34568999999</v>
          </cell>
        </row>
        <row r="1239">
          <cell r="A1239">
            <v>196955</v>
          </cell>
        </row>
        <row r="1240">
          <cell r="A1240">
            <v>193131</v>
          </cell>
        </row>
        <row r="1241">
          <cell r="A1241">
            <v>197453</v>
          </cell>
          <cell r="DM1241">
            <v>157433.83012999999</v>
          </cell>
        </row>
        <row r="1242">
          <cell r="A1242">
            <v>197402</v>
          </cell>
        </row>
        <row r="1243">
          <cell r="A1243">
            <v>196973</v>
          </cell>
          <cell r="DM1243">
            <v>11210.49315</v>
          </cell>
        </row>
        <row r="1244">
          <cell r="A1244">
            <v>193177</v>
          </cell>
        </row>
        <row r="1245">
          <cell r="A1245">
            <v>193217</v>
          </cell>
        </row>
        <row r="1246">
          <cell r="A1246">
            <v>197453</v>
          </cell>
          <cell r="DM1246">
            <v>157433.83012999999</v>
          </cell>
        </row>
        <row r="1247">
          <cell r="A1247">
            <v>197128</v>
          </cell>
        </row>
        <row r="1248">
          <cell r="A1248">
            <v>197422</v>
          </cell>
        </row>
        <row r="1249">
          <cell r="A1249">
            <v>193218</v>
          </cell>
          <cell r="DM1249">
            <v>0</v>
          </cell>
        </row>
        <row r="1250">
          <cell r="A1250">
            <v>197453</v>
          </cell>
          <cell r="DM1250">
            <v>157433.83012999999</v>
          </cell>
        </row>
        <row r="1251">
          <cell r="A1251">
            <v>193288</v>
          </cell>
          <cell r="DM1251">
            <v>0</v>
          </cell>
        </row>
        <row r="1252">
          <cell r="A1252">
            <v>197422</v>
          </cell>
        </row>
        <row r="1253">
          <cell r="A1253">
            <v>197147</v>
          </cell>
          <cell r="DK1253">
            <v>317000</v>
          </cell>
          <cell r="DM1253">
            <v>454815.34568999999</v>
          </cell>
        </row>
        <row r="1254">
          <cell r="A1254">
            <v>197453</v>
          </cell>
          <cell r="DM1254">
            <v>157433.83012999999</v>
          </cell>
        </row>
        <row r="1255">
          <cell r="A1255">
            <v>193412</v>
          </cell>
          <cell r="DM1255">
            <v>23500</v>
          </cell>
        </row>
        <row r="1256">
          <cell r="A1256">
            <v>197422</v>
          </cell>
        </row>
        <row r="1257">
          <cell r="A1257">
            <v>197422</v>
          </cell>
        </row>
        <row r="1258">
          <cell r="A1258">
            <v>197453</v>
          </cell>
          <cell r="DM1258">
            <v>157433.83012999999</v>
          </cell>
        </row>
        <row r="1259">
          <cell r="A1259">
            <v>193412</v>
          </cell>
          <cell r="DM1259">
            <v>23500</v>
          </cell>
        </row>
        <row r="1260">
          <cell r="A1260">
            <v>197422</v>
          </cell>
        </row>
        <row r="1261">
          <cell r="A1261">
            <v>197422</v>
          </cell>
        </row>
        <row r="1262">
          <cell r="A1262">
            <v>197422</v>
          </cell>
        </row>
        <row r="1263">
          <cell r="A1263">
            <v>193412</v>
          </cell>
          <cell r="DM1263">
            <v>23500</v>
          </cell>
        </row>
        <row r="1264">
          <cell r="A1264">
            <v>197509</v>
          </cell>
          <cell r="DJ1264">
            <v>100000</v>
          </cell>
          <cell r="DK1264">
            <v>287000</v>
          </cell>
        </row>
        <row r="1265">
          <cell r="A1265">
            <v>197453</v>
          </cell>
          <cell r="DM1265">
            <v>157433.83012999999</v>
          </cell>
        </row>
        <row r="1266">
          <cell r="A1266">
            <v>197453</v>
          </cell>
          <cell r="DM1266">
            <v>157433.83012999999</v>
          </cell>
        </row>
        <row r="1267">
          <cell r="A1267">
            <v>197515</v>
          </cell>
          <cell r="DM1267">
            <v>235000</v>
          </cell>
        </row>
        <row r="1268">
          <cell r="A1268">
            <v>197593</v>
          </cell>
        </row>
        <row r="1269">
          <cell r="A1269">
            <v>193502</v>
          </cell>
          <cell r="DM1269">
            <v>249251.69313</v>
          </cell>
        </row>
        <row r="1270">
          <cell r="A1270">
            <v>197453</v>
          </cell>
          <cell r="DM1270">
            <v>157433.83012999999</v>
          </cell>
        </row>
        <row r="1271">
          <cell r="A1271">
            <v>193502</v>
          </cell>
          <cell r="DM1271">
            <v>249251.69313</v>
          </cell>
        </row>
        <row r="1272">
          <cell r="A1272">
            <v>197453</v>
          </cell>
          <cell r="DM1272">
            <v>157433.83012999999</v>
          </cell>
        </row>
        <row r="1273">
          <cell r="A1273">
            <v>197453</v>
          </cell>
          <cell r="DM1273">
            <v>157433.83012999999</v>
          </cell>
        </row>
        <row r="1274">
          <cell r="A1274">
            <v>197593</v>
          </cell>
        </row>
        <row r="1275">
          <cell r="A1275">
            <v>197453</v>
          </cell>
          <cell r="DM1275">
            <v>157433.83012999999</v>
          </cell>
        </row>
        <row r="1276">
          <cell r="A1276">
            <v>193717</v>
          </cell>
          <cell r="DM1276">
            <v>17289124.78215</v>
          </cell>
        </row>
        <row r="1277">
          <cell r="A1277">
            <v>197453</v>
          </cell>
          <cell r="DM1277">
            <v>157433.83012999999</v>
          </cell>
        </row>
        <row r="1278">
          <cell r="A1278">
            <v>197453</v>
          </cell>
          <cell r="DM1278">
            <v>157433.83012999999</v>
          </cell>
        </row>
        <row r="1279">
          <cell r="A1279">
            <v>197912</v>
          </cell>
          <cell r="DJ1279">
            <v>6736</v>
          </cell>
          <cell r="DK1279">
            <v>166</v>
          </cell>
        </row>
        <row r="1280">
          <cell r="A1280">
            <v>197514</v>
          </cell>
          <cell r="DK1280">
            <v>236</v>
          </cell>
        </row>
        <row r="1281">
          <cell r="A1281">
            <v>198053</v>
          </cell>
        </row>
        <row r="1282">
          <cell r="A1282">
            <v>197453</v>
          </cell>
          <cell r="DM1282">
            <v>157433.83012999999</v>
          </cell>
        </row>
        <row r="1283">
          <cell r="A1283">
            <v>193717</v>
          </cell>
          <cell r="DM1283">
            <v>17289124.78215</v>
          </cell>
        </row>
        <row r="1284">
          <cell r="A1284">
            <v>197515</v>
          </cell>
          <cell r="DM1284">
            <v>235000</v>
          </cell>
        </row>
        <row r="1285">
          <cell r="A1285">
            <v>198053</v>
          </cell>
        </row>
        <row r="1286">
          <cell r="A1286">
            <v>197515</v>
          </cell>
          <cell r="DM1286">
            <v>235000</v>
          </cell>
        </row>
        <row r="1287">
          <cell r="A1287">
            <v>198221</v>
          </cell>
          <cell r="DM1287">
            <v>0</v>
          </cell>
        </row>
        <row r="1288">
          <cell r="A1288">
            <v>193763</v>
          </cell>
        </row>
        <row r="1289">
          <cell r="A1289">
            <v>197515</v>
          </cell>
          <cell r="DM1289">
            <v>235000</v>
          </cell>
        </row>
        <row r="1290">
          <cell r="A1290">
            <v>197515</v>
          </cell>
          <cell r="DM1290">
            <v>235000</v>
          </cell>
        </row>
        <row r="1291">
          <cell r="A1291">
            <v>198221</v>
          </cell>
          <cell r="DM1291">
            <v>0</v>
          </cell>
        </row>
        <row r="1292">
          <cell r="A1292">
            <v>193827</v>
          </cell>
        </row>
        <row r="1293">
          <cell r="A1293">
            <v>197515</v>
          </cell>
          <cell r="DM1293">
            <v>235000</v>
          </cell>
        </row>
        <row r="1294">
          <cell r="A1294">
            <v>197515</v>
          </cell>
          <cell r="DM1294">
            <v>235000</v>
          </cell>
        </row>
        <row r="1295">
          <cell r="A1295">
            <v>198221</v>
          </cell>
          <cell r="DM1295">
            <v>0</v>
          </cell>
        </row>
        <row r="1296">
          <cell r="A1296">
            <v>194127</v>
          </cell>
        </row>
        <row r="1297">
          <cell r="A1297">
            <v>198053</v>
          </cell>
        </row>
        <row r="1298">
          <cell r="A1298">
            <v>198221</v>
          </cell>
          <cell r="DM1298">
            <v>0</v>
          </cell>
        </row>
        <row r="1299">
          <cell r="A1299">
            <v>197515</v>
          </cell>
          <cell r="DM1299">
            <v>235000</v>
          </cell>
        </row>
        <row r="1300">
          <cell r="A1300">
            <v>198221</v>
          </cell>
          <cell r="DM1300">
            <v>0</v>
          </cell>
        </row>
        <row r="1301">
          <cell r="A1301">
            <v>194127</v>
          </cell>
          <cell r="DJ1301">
            <v>6799124</v>
          </cell>
        </row>
        <row r="1302">
          <cell r="A1302">
            <v>198053</v>
          </cell>
        </row>
        <row r="1303">
          <cell r="A1303">
            <v>198246</v>
          </cell>
        </row>
        <row r="1304">
          <cell r="A1304">
            <v>198221</v>
          </cell>
          <cell r="DM1304">
            <v>0</v>
          </cell>
        </row>
        <row r="1305">
          <cell r="A1305">
            <v>194267</v>
          </cell>
        </row>
        <row r="1306">
          <cell r="A1306">
            <v>198246</v>
          </cell>
        </row>
        <row r="1307">
          <cell r="A1307">
            <v>198221</v>
          </cell>
          <cell r="DM1307">
            <v>0</v>
          </cell>
        </row>
        <row r="1308">
          <cell r="A1308">
            <v>198246</v>
          </cell>
        </row>
        <row r="1309">
          <cell r="A1309">
            <v>194267</v>
          </cell>
        </row>
        <row r="1310">
          <cell r="A1310">
            <v>198246</v>
          </cell>
        </row>
        <row r="1311">
          <cell r="A1311">
            <v>198246</v>
          </cell>
        </row>
        <row r="1312">
          <cell r="A1312">
            <v>198328</v>
          </cell>
        </row>
        <row r="1313">
          <cell r="A1313">
            <v>194280</v>
          </cell>
        </row>
        <row r="1314">
          <cell r="A1314">
            <v>198246</v>
          </cell>
        </row>
        <row r="1315">
          <cell r="A1315">
            <v>198549</v>
          </cell>
          <cell r="DJ1315">
            <v>1287781</v>
          </cell>
          <cell r="DK1315">
            <v>2263647</v>
          </cell>
          <cell r="DM1315">
            <v>11927321.768990001</v>
          </cell>
        </row>
        <row r="1316">
          <cell r="A1316">
            <v>198246</v>
          </cell>
        </row>
        <row r="1317">
          <cell r="A1317">
            <v>194454</v>
          </cell>
        </row>
        <row r="1318">
          <cell r="A1318">
            <v>198246</v>
          </cell>
        </row>
        <row r="1319">
          <cell r="A1319">
            <v>198549</v>
          </cell>
          <cell r="DJ1319">
            <v>2814951</v>
          </cell>
          <cell r="DK1319">
            <v>9824988</v>
          </cell>
          <cell r="DM1319">
            <v>11927321.768990001</v>
          </cell>
        </row>
        <row r="1320">
          <cell r="A1320">
            <v>198549</v>
          </cell>
          <cell r="DK1320">
            <v>3940000</v>
          </cell>
          <cell r="DM1320">
            <v>11927321.768990001</v>
          </cell>
        </row>
        <row r="1321">
          <cell r="A1321">
            <v>194756</v>
          </cell>
          <cell r="DM1321">
            <v>818081.78524</v>
          </cell>
        </row>
        <row r="1322">
          <cell r="A1322">
            <v>198549</v>
          </cell>
          <cell r="DJ1322">
            <v>1300293</v>
          </cell>
          <cell r="DK1322">
            <v>5464798</v>
          </cell>
          <cell r="DM1322">
            <v>11927321.768990001</v>
          </cell>
        </row>
        <row r="1323">
          <cell r="A1323">
            <v>198759</v>
          </cell>
        </row>
        <row r="1324">
          <cell r="A1324">
            <v>198549</v>
          </cell>
          <cell r="DJ1324">
            <v>1925971</v>
          </cell>
          <cell r="DK1324">
            <v>13935432</v>
          </cell>
          <cell r="DM1324">
            <v>11927321.768990001</v>
          </cell>
        </row>
        <row r="1325">
          <cell r="A1325">
            <v>198549</v>
          </cell>
          <cell r="DJ1325">
            <v>3278550</v>
          </cell>
          <cell r="DK1325">
            <v>8753878</v>
          </cell>
          <cell r="DM1325">
            <v>11927321.768990001</v>
          </cell>
        </row>
        <row r="1326">
          <cell r="A1326">
            <v>194756</v>
          </cell>
          <cell r="DM1326">
            <v>818081.78524</v>
          </cell>
        </row>
        <row r="1327">
          <cell r="A1327">
            <v>198841</v>
          </cell>
          <cell r="DM1327">
            <v>1134648.79948</v>
          </cell>
        </row>
        <row r="1328">
          <cell r="A1328">
            <v>198549</v>
          </cell>
          <cell r="DJ1328">
            <v>1268161</v>
          </cell>
          <cell r="DK1328">
            <v>3443698</v>
          </cell>
          <cell r="DM1328">
            <v>11927321.768990001</v>
          </cell>
        </row>
        <row r="1329">
          <cell r="A1329">
            <v>195217</v>
          </cell>
          <cell r="DM1329">
            <v>6232765.8658999996</v>
          </cell>
        </row>
        <row r="1330">
          <cell r="A1330">
            <v>198549</v>
          </cell>
          <cell r="DJ1330">
            <v>2039745</v>
          </cell>
          <cell r="DK1330">
            <v>15272514</v>
          </cell>
          <cell r="DM1330">
            <v>11927321.768990001</v>
          </cell>
        </row>
        <row r="1331">
          <cell r="A1331">
            <v>198841</v>
          </cell>
          <cell r="DM1331">
            <v>1134648.79948</v>
          </cell>
        </row>
        <row r="1332">
          <cell r="A1332">
            <v>198691</v>
          </cell>
          <cell r="DM1332">
            <v>0</v>
          </cell>
        </row>
        <row r="1333">
          <cell r="A1333">
            <v>195217</v>
          </cell>
          <cell r="DM1333">
            <v>6232765.8658999996</v>
          </cell>
        </row>
        <row r="1334">
          <cell r="A1334">
            <v>198759</v>
          </cell>
        </row>
        <row r="1335">
          <cell r="A1335">
            <v>198549</v>
          </cell>
          <cell r="DJ1335">
            <v>3830000</v>
          </cell>
          <cell r="DK1335">
            <v>7703000</v>
          </cell>
          <cell r="DM1335">
            <v>11927321.768990001</v>
          </cell>
        </row>
        <row r="1336">
          <cell r="A1336">
            <v>198841</v>
          </cell>
          <cell r="DM1336">
            <v>1134648.79948</v>
          </cell>
        </row>
        <row r="1337">
          <cell r="A1337">
            <v>195219</v>
          </cell>
          <cell r="DM1337">
            <v>0</v>
          </cell>
        </row>
        <row r="1338">
          <cell r="A1338">
            <v>198841</v>
          </cell>
          <cell r="DM1338">
            <v>1134648.79948</v>
          </cell>
        </row>
        <row r="1339">
          <cell r="A1339">
            <v>198917</v>
          </cell>
        </row>
        <row r="1340">
          <cell r="A1340">
            <v>198549</v>
          </cell>
          <cell r="DK1340">
            <v>3353000</v>
          </cell>
          <cell r="DM1340">
            <v>11927321.768990001</v>
          </cell>
        </row>
        <row r="1341">
          <cell r="A1341">
            <v>195219</v>
          </cell>
          <cell r="DM1341">
            <v>0</v>
          </cell>
        </row>
        <row r="1342">
          <cell r="A1342">
            <v>198974</v>
          </cell>
          <cell r="DM1342">
            <v>4828880.2133499999</v>
          </cell>
        </row>
        <row r="1343">
          <cell r="A1343">
            <v>198691</v>
          </cell>
          <cell r="DM1343">
            <v>0</v>
          </cell>
        </row>
        <row r="1344">
          <cell r="A1344">
            <v>198841</v>
          </cell>
          <cell r="DM1344">
            <v>1134648.79948</v>
          </cell>
        </row>
        <row r="1345">
          <cell r="A1345">
            <v>195913</v>
          </cell>
        </row>
        <row r="1346">
          <cell r="A1346">
            <v>198759</v>
          </cell>
        </row>
        <row r="1347">
          <cell r="A1347">
            <v>198917</v>
          </cell>
          <cell r="DJ1347">
            <v>3250000</v>
          </cell>
        </row>
        <row r="1348">
          <cell r="A1348">
            <v>198974</v>
          </cell>
          <cell r="DM1348">
            <v>4828880.2133499999</v>
          </cell>
        </row>
        <row r="1349">
          <cell r="A1349">
            <v>198917</v>
          </cell>
        </row>
        <row r="1350">
          <cell r="A1350">
            <v>196348</v>
          </cell>
        </row>
        <row r="1351">
          <cell r="A1351">
            <v>198974</v>
          </cell>
          <cell r="DM1351">
            <v>4828880.2133499999</v>
          </cell>
        </row>
        <row r="1352">
          <cell r="A1352">
            <v>198841</v>
          </cell>
          <cell r="DM1352">
            <v>1134648.79948</v>
          </cell>
        </row>
        <row r="1353">
          <cell r="A1353">
            <v>198917</v>
          </cell>
        </row>
        <row r="1354">
          <cell r="A1354">
            <v>199143</v>
          </cell>
        </row>
        <row r="1355">
          <cell r="A1355">
            <v>196348</v>
          </cell>
        </row>
        <row r="1356">
          <cell r="A1356">
            <v>198917</v>
          </cell>
        </row>
        <row r="1357">
          <cell r="A1357">
            <v>198917</v>
          </cell>
        </row>
        <row r="1358">
          <cell r="A1358">
            <v>199143</v>
          </cell>
        </row>
        <row r="1359">
          <cell r="A1359">
            <v>198974</v>
          </cell>
          <cell r="DM1359">
            <v>4828880.2133499999</v>
          </cell>
        </row>
        <row r="1360">
          <cell r="A1360">
            <v>196637</v>
          </cell>
          <cell r="DK1360">
            <v>364764</v>
          </cell>
          <cell r="DM1360">
            <v>61447.967799999999</v>
          </cell>
        </row>
        <row r="1361">
          <cell r="A1361">
            <v>199145</v>
          </cell>
          <cell r="DM1361">
            <v>0</v>
          </cell>
        </row>
        <row r="1362">
          <cell r="A1362">
            <v>198917</v>
          </cell>
          <cell r="DJ1362">
            <v>152000</v>
          </cell>
          <cell r="DK1362">
            <v>79000</v>
          </cell>
        </row>
        <row r="1363">
          <cell r="A1363">
            <v>196645</v>
          </cell>
          <cell r="DM1363">
            <v>0</v>
          </cell>
        </row>
        <row r="1364">
          <cell r="A1364">
            <v>198974</v>
          </cell>
          <cell r="DM1364">
            <v>4828880.2133499999</v>
          </cell>
        </row>
        <row r="1365">
          <cell r="A1365">
            <v>199151</v>
          </cell>
        </row>
        <row r="1366">
          <cell r="A1366">
            <v>196964</v>
          </cell>
          <cell r="DK1366">
            <v>3207600</v>
          </cell>
        </row>
        <row r="1367">
          <cell r="A1367">
            <v>198917</v>
          </cell>
          <cell r="DJ1367">
            <v>157000</v>
          </cell>
        </row>
        <row r="1368">
          <cell r="A1368">
            <v>199157</v>
          </cell>
        </row>
        <row r="1369">
          <cell r="A1369">
            <v>198974</v>
          </cell>
          <cell r="DM1369">
            <v>4828880.2133499999</v>
          </cell>
        </row>
        <row r="1370">
          <cell r="A1370">
            <v>196966</v>
          </cell>
          <cell r="DM1370">
            <v>0</v>
          </cell>
        </row>
        <row r="1371">
          <cell r="A1371">
            <v>198974</v>
          </cell>
          <cell r="DM1371">
            <v>4828880.2133499999</v>
          </cell>
        </row>
        <row r="1372">
          <cell r="A1372">
            <v>199107</v>
          </cell>
          <cell r="DJ1372">
            <v>1054000</v>
          </cell>
          <cell r="DM1372">
            <v>2660252.56134</v>
          </cell>
        </row>
        <row r="1373">
          <cell r="A1373">
            <v>197147</v>
          </cell>
          <cell r="DM1373">
            <v>454815.34568999999</v>
          </cell>
        </row>
        <row r="1374">
          <cell r="A1374">
            <v>198974</v>
          </cell>
          <cell r="DM1374">
            <v>4828880.2133499999</v>
          </cell>
        </row>
        <row r="1375">
          <cell r="A1375">
            <v>199145</v>
          </cell>
          <cell r="DM1375">
            <v>0</v>
          </cell>
        </row>
        <row r="1376">
          <cell r="A1376">
            <v>199193</v>
          </cell>
          <cell r="DM1376">
            <v>6486961.1809700001</v>
          </cell>
        </row>
        <row r="1377">
          <cell r="A1377">
            <v>197147</v>
          </cell>
          <cell r="DM1377">
            <v>454815.34568999999</v>
          </cell>
        </row>
        <row r="1378">
          <cell r="A1378">
            <v>199193</v>
          </cell>
          <cell r="DM1378">
            <v>6486961.1809700001</v>
          </cell>
        </row>
        <row r="1379">
          <cell r="A1379">
            <v>198974</v>
          </cell>
          <cell r="DM1379">
            <v>4828880.2133499999</v>
          </cell>
        </row>
        <row r="1380">
          <cell r="A1380">
            <v>199193</v>
          </cell>
          <cell r="DM1380">
            <v>6486961.1809700001</v>
          </cell>
        </row>
        <row r="1381">
          <cell r="A1381">
            <v>199254</v>
          </cell>
          <cell r="DM1381">
            <v>41500</v>
          </cell>
        </row>
        <row r="1382">
          <cell r="A1382">
            <v>199254</v>
          </cell>
          <cell r="DM1382">
            <v>41500</v>
          </cell>
        </row>
        <row r="1383">
          <cell r="A1383">
            <v>197147</v>
          </cell>
          <cell r="DK1383">
            <v>559000</v>
          </cell>
          <cell r="DM1383">
            <v>454815.34568999999</v>
          </cell>
        </row>
        <row r="1384">
          <cell r="A1384">
            <v>199302</v>
          </cell>
          <cell r="DK1384">
            <v>1690000</v>
          </cell>
        </row>
        <row r="1385">
          <cell r="A1385">
            <v>199107</v>
          </cell>
          <cell r="DM1385">
            <v>2660252.56134</v>
          </cell>
        </row>
        <row r="1386">
          <cell r="A1386">
            <v>199302</v>
          </cell>
        </row>
        <row r="1387">
          <cell r="A1387">
            <v>197453</v>
          </cell>
          <cell r="DM1387">
            <v>157433.83012999999</v>
          </cell>
        </row>
        <row r="1388">
          <cell r="A1388">
            <v>199337</v>
          </cell>
          <cell r="DM1388">
            <v>0</v>
          </cell>
        </row>
        <row r="1389">
          <cell r="A1389">
            <v>199337</v>
          </cell>
          <cell r="DM1389">
            <v>0</v>
          </cell>
        </row>
        <row r="1390">
          <cell r="A1390">
            <v>199143</v>
          </cell>
        </row>
        <row r="1391">
          <cell r="A1391">
            <v>199337</v>
          </cell>
          <cell r="DM1391">
            <v>0</v>
          </cell>
        </row>
        <row r="1392">
          <cell r="A1392">
            <v>197453</v>
          </cell>
          <cell r="DM1392">
            <v>157433.83012999999</v>
          </cell>
        </row>
        <row r="1393">
          <cell r="A1393">
            <v>199145</v>
          </cell>
          <cell r="DM1393">
            <v>0</v>
          </cell>
        </row>
        <row r="1394">
          <cell r="A1394">
            <v>199483</v>
          </cell>
        </row>
        <row r="1395">
          <cell r="A1395">
            <v>199145</v>
          </cell>
          <cell r="DM1395">
            <v>0</v>
          </cell>
        </row>
        <row r="1396">
          <cell r="A1396">
            <v>197453</v>
          </cell>
          <cell r="DM1396">
            <v>157433.83012999999</v>
          </cell>
        </row>
        <row r="1397">
          <cell r="A1397">
            <v>199337</v>
          </cell>
          <cell r="DM1397">
            <v>0</v>
          </cell>
        </row>
        <row r="1398">
          <cell r="A1398">
            <v>199486</v>
          </cell>
        </row>
        <row r="1399">
          <cell r="A1399">
            <v>199145</v>
          </cell>
          <cell r="DM1399">
            <v>0</v>
          </cell>
        </row>
        <row r="1400">
          <cell r="A1400">
            <v>199491</v>
          </cell>
        </row>
        <row r="1401">
          <cell r="A1401">
            <v>199462</v>
          </cell>
        </row>
        <row r="1402">
          <cell r="A1402">
            <v>197453</v>
          </cell>
          <cell r="DM1402">
            <v>157433.83012999999</v>
          </cell>
        </row>
        <row r="1403">
          <cell r="A1403">
            <v>199151</v>
          </cell>
        </row>
        <row r="1404">
          <cell r="A1404">
            <v>199484</v>
          </cell>
        </row>
        <row r="1405">
          <cell r="A1405">
            <v>199494</v>
          </cell>
          <cell r="DK1405">
            <v>2627</v>
          </cell>
        </row>
        <row r="1406">
          <cell r="A1406">
            <v>199485</v>
          </cell>
        </row>
        <row r="1407">
          <cell r="A1407">
            <v>197509</v>
          </cell>
          <cell r="DJ1407">
            <v>152000</v>
          </cell>
          <cell r="DK1407">
            <v>172000</v>
          </cell>
        </row>
        <row r="1408">
          <cell r="A1408">
            <v>199499</v>
          </cell>
        </row>
        <row r="1409">
          <cell r="A1409">
            <v>199302</v>
          </cell>
        </row>
        <row r="1410">
          <cell r="A1410">
            <v>199500</v>
          </cell>
        </row>
        <row r="1411">
          <cell r="A1411">
            <v>199485</v>
          </cell>
        </row>
        <row r="1412">
          <cell r="A1412">
            <v>197509</v>
          </cell>
          <cell r="DJ1412">
            <v>152000</v>
          </cell>
          <cell r="DK1412">
            <v>159000</v>
          </cell>
        </row>
        <row r="1413">
          <cell r="A1413">
            <v>199302</v>
          </cell>
        </row>
        <row r="1414">
          <cell r="A1414">
            <v>199489</v>
          </cell>
        </row>
        <row r="1415">
          <cell r="A1415">
            <v>197515</v>
          </cell>
          <cell r="DM1415">
            <v>235000</v>
          </cell>
        </row>
        <row r="1416">
          <cell r="A1416">
            <v>199501</v>
          </cell>
        </row>
        <row r="1417">
          <cell r="A1417">
            <v>199337</v>
          </cell>
          <cell r="DM1417">
            <v>0</v>
          </cell>
        </row>
        <row r="1418">
          <cell r="A1418">
            <v>199495</v>
          </cell>
        </row>
        <row r="1419">
          <cell r="A1419">
            <v>197515</v>
          </cell>
          <cell r="DM1419">
            <v>235000</v>
          </cell>
        </row>
        <row r="1420">
          <cell r="A1420">
            <v>199337</v>
          </cell>
          <cell r="DM1420">
            <v>0</v>
          </cell>
        </row>
        <row r="1421">
          <cell r="A1421">
            <v>199504</v>
          </cell>
        </row>
        <row r="1422">
          <cell r="A1422">
            <v>199497</v>
          </cell>
        </row>
        <row r="1423">
          <cell r="A1423">
            <v>197515</v>
          </cell>
          <cell r="DM1423">
            <v>235000</v>
          </cell>
        </row>
        <row r="1424">
          <cell r="A1424">
            <v>199506</v>
          </cell>
        </row>
        <row r="1425">
          <cell r="A1425">
            <v>199487</v>
          </cell>
        </row>
        <row r="1426">
          <cell r="A1426">
            <v>199498</v>
          </cell>
        </row>
        <row r="1427">
          <cell r="A1427">
            <v>199497</v>
          </cell>
        </row>
        <row r="1428">
          <cell r="A1428">
            <v>197515</v>
          </cell>
          <cell r="DM1428">
            <v>235000</v>
          </cell>
        </row>
        <row r="1429">
          <cell r="A1429">
            <v>199506</v>
          </cell>
        </row>
        <row r="1430">
          <cell r="A1430">
            <v>199506</v>
          </cell>
        </row>
        <row r="1431">
          <cell r="A1431">
            <v>199498</v>
          </cell>
        </row>
        <row r="1432">
          <cell r="A1432">
            <v>199506</v>
          </cell>
          <cell r="DK1432">
            <v>3526100</v>
          </cell>
        </row>
        <row r="1433">
          <cell r="A1433">
            <v>197515</v>
          </cell>
          <cell r="DM1433">
            <v>235000</v>
          </cell>
        </row>
        <row r="1434">
          <cell r="A1434">
            <v>199506</v>
          </cell>
          <cell r="DK1434">
            <v>1800900</v>
          </cell>
        </row>
        <row r="1435">
          <cell r="A1435">
            <v>199503</v>
          </cell>
        </row>
        <row r="1436">
          <cell r="A1436">
            <v>199506</v>
          </cell>
          <cell r="DK1436">
            <v>991</v>
          </cell>
        </row>
        <row r="1437">
          <cell r="A1437">
            <v>197552</v>
          </cell>
          <cell r="DK1437">
            <v>34</v>
          </cell>
        </row>
        <row r="1438">
          <cell r="A1438">
            <v>199506</v>
          </cell>
        </row>
        <row r="1439">
          <cell r="A1439">
            <v>199568</v>
          </cell>
          <cell r="DM1439">
            <v>21566368.0286</v>
          </cell>
        </row>
        <row r="1440">
          <cell r="A1440">
            <v>197552</v>
          </cell>
          <cell r="DK1440">
            <v>62</v>
          </cell>
        </row>
        <row r="1441">
          <cell r="A1441">
            <v>199568</v>
          </cell>
          <cell r="DM1441">
            <v>21566368.0286</v>
          </cell>
        </row>
        <row r="1442">
          <cell r="A1442">
            <v>199568</v>
          </cell>
          <cell r="DM1442">
            <v>21566368.0286</v>
          </cell>
        </row>
        <row r="1443">
          <cell r="A1443">
            <v>199861</v>
          </cell>
          <cell r="DM1443">
            <v>11946488.305160001</v>
          </cell>
        </row>
        <row r="1444">
          <cell r="A1444">
            <v>197912</v>
          </cell>
          <cell r="DJ1444">
            <v>6402</v>
          </cell>
        </row>
        <row r="1445">
          <cell r="A1445">
            <v>199568</v>
          </cell>
          <cell r="DM1445">
            <v>21566368.0286</v>
          </cell>
        </row>
        <row r="1446">
          <cell r="A1446">
            <v>199669</v>
          </cell>
        </row>
        <row r="1447">
          <cell r="A1447">
            <v>199861</v>
          </cell>
          <cell r="DM1447">
            <v>11946488.305160001</v>
          </cell>
        </row>
        <row r="1448">
          <cell r="A1448">
            <v>198053</v>
          </cell>
        </row>
        <row r="1449">
          <cell r="A1449">
            <v>199694</v>
          </cell>
          <cell r="DM1449">
            <v>0</v>
          </cell>
        </row>
        <row r="1450">
          <cell r="A1450">
            <v>199568</v>
          </cell>
          <cell r="DM1450">
            <v>21566368.0286</v>
          </cell>
        </row>
        <row r="1451">
          <cell r="A1451">
            <v>198221</v>
          </cell>
          <cell r="DM1451">
            <v>0</v>
          </cell>
        </row>
        <row r="1452">
          <cell r="A1452">
            <v>199861</v>
          </cell>
          <cell r="DM1452">
            <v>11946488.305160001</v>
          </cell>
        </row>
        <row r="1453">
          <cell r="A1453">
            <v>199568</v>
          </cell>
          <cell r="DK1453">
            <v>718000</v>
          </cell>
          <cell r="DM1453">
            <v>21566368.0286</v>
          </cell>
        </row>
        <row r="1454">
          <cell r="A1454">
            <v>199694</v>
          </cell>
          <cell r="DM1454">
            <v>0</v>
          </cell>
        </row>
        <row r="1455">
          <cell r="A1455">
            <v>198246</v>
          </cell>
        </row>
        <row r="1456">
          <cell r="A1456">
            <v>199861</v>
          </cell>
          <cell r="DM1456">
            <v>11946488.305160001</v>
          </cell>
        </row>
        <row r="1457">
          <cell r="A1457">
            <v>199568</v>
          </cell>
          <cell r="DM1457">
            <v>21566368.0286</v>
          </cell>
        </row>
        <row r="1458">
          <cell r="A1458">
            <v>199694</v>
          </cell>
          <cell r="DK1458">
            <v>864000</v>
          </cell>
          <cell r="DM1458">
            <v>0</v>
          </cell>
        </row>
        <row r="1459">
          <cell r="A1459">
            <v>199861</v>
          </cell>
          <cell r="DM1459">
            <v>11946488.305160001</v>
          </cell>
        </row>
        <row r="1460">
          <cell r="A1460">
            <v>199861</v>
          </cell>
          <cell r="DM1460">
            <v>11946488.305160001</v>
          </cell>
        </row>
        <row r="1461">
          <cell r="A1461">
            <v>198246</v>
          </cell>
        </row>
        <row r="1462">
          <cell r="A1462">
            <v>199694</v>
          </cell>
          <cell r="DM1462">
            <v>0</v>
          </cell>
        </row>
        <row r="1463">
          <cell r="A1463">
            <v>199861</v>
          </cell>
          <cell r="DM1463">
            <v>11946488.305160001</v>
          </cell>
        </row>
        <row r="1464">
          <cell r="A1464">
            <v>199861</v>
          </cell>
          <cell r="DM1464">
            <v>11946488.305160001</v>
          </cell>
        </row>
        <row r="1465">
          <cell r="A1465">
            <v>199694</v>
          </cell>
          <cell r="DM1465">
            <v>0</v>
          </cell>
        </row>
        <row r="1466">
          <cell r="A1466">
            <v>198549</v>
          </cell>
          <cell r="DK1466">
            <v>3510000</v>
          </cell>
          <cell r="DM1466">
            <v>11927321.768990001</v>
          </cell>
        </row>
        <row r="1467">
          <cell r="A1467">
            <v>199894</v>
          </cell>
          <cell r="DK1467">
            <v>104</v>
          </cell>
          <cell r="DM1467">
            <v>0</v>
          </cell>
        </row>
        <row r="1468">
          <cell r="A1468">
            <v>198549</v>
          </cell>
          <cell r="DK1468">
            <v>3353000</v>
          </cell>
          <cell r="DM1468">
            <v>11927321.768990001</v>
          </cell>
        </row>
        <row r="1469">
          <cell r="A1469">
            <v>200277</v>
          </cell>
          <cell r="DM1469">
            <v>136766.41821999999</v>
          </cell>
        </row>
        <row r="1470">
          <cell r="A1470">
            <v>199694</v>
          </cell>
          <cell r="DM1470">
            <v>0</v>
          </cell>
        </row>
        <row r="1471">
          <cell r="A1471">
            <v>199861</v>
          </cell>
          <cell r="DM1471">
            <v>11946488.305160001</v>
          </cell>
        </row>
        <row r="1472">
          <cell r="A1472">
            <v>199861</v>
          </cell>
          <cell r="DM1472">
            <v>11946488.305160001</v>
          </cell>
        </row>
        <row r="1473">
          <cell r="A1473">
            <v>200278</v>
          </cell>
          <cell r="DM1473">
            <v>136666.52806000001</v>
          </cell>
        </row>
        <row r="1474">
          <cell r="A1474">
            <v>199861</v>
          </cell>
          <cell r="DM1474">
            <v>11946488.305160001</v>
          </cell>
        </row>
        <row r="1475">
          <cell r="A1475">
            <v>198549</v>
          </cell>
          <cell r="DJ1475">
            <v>2357558</v>
          </cell>
          <cell r="DK1475">
            <v>12295057</v>
          </cell>
          <cell r="DM1475">
            <v>11927321.768990001</v>
          </cell>
        </row>
        <row r="1476">
          <cell r="A1476">
            <v>200277</v>
          </cell>
          <cell r="DM1476">
            <v>136766.41821999999</v>
          </cell>
        </row>
        <row r="1477">
          <cell r="A1477">
            <v>199861</v>
          </cell>
          <cell r="DM1477">
            <v>11946488.305160001</v>
          </cell>
        </row>
        <row r="1478">
          <cell r="A1478">
            <v>200278</v>
          </cell>
          <cell r="DM1478">
            <v>136666.52806000001</v>
          </cell>
        </row>
        <row r="1479">
          <cell r="A1479">
            <v>198549</v>
          </cell>
          <cell r="DK1479">
            <v>4641000</v>
          </cell>
          <cell r="DM1479">
            <v>11927321.768990001</v>
          </cell>
        </row>
        <row r="1480">
          <cell r="A1480">
            <v>200277</v>
          </cell>
          <cell r="DM1480">
            <v>136766.41821999999</v>
          </cell>
        </row>
        <row r="1481">
          <cell r="A1481">
            <v>200277</v>
          </cell>
          <cell r="DM1481">
            <v>136766.41821999999</v>
          </cell>
        </row>
        <row r="1482">
          <cell r="A1482">
            <v>200278</v>
          </cell>
          <cell r="DM1482">
            <v>136666.52806000001</v>
          </cell>
        </row>
        <row r="1483">
          <cell r="A1483">
            <v>198759</v>
          </cell>
        </row>
        <row r="1484">
          <cell r="A1484">
            <v>200278</v>
          </cell>
          <cell r="DM1484">
            <v>136666.52806000001</v>
          </cell>
        </row>
        <row r="1485">
          <cell r="A1485">
            <v>200277</v>
          </cell>
          <cell r="DM1485">
            <v>136766.41821999999</v>
          </cell>
        </row>
        <row r="1486">
          <cell r="A1486">
            <v>198790</v>
          </cell>
        </row>
        <row r="1487">
          <cell r="A1487">
            <v>200313</v>
          </cell>
        </row>
        <row r="1488">
          <cell r="A1488">
            <v>200313</v>
          </cell>
        </row>
        <row r="1489">
          <cell r="A1489">
            <v>200277</v>
          </cell>
          <cell r="DM1489">
            <v>136766.41821999999</v>
          </cell>
        </row>
        <row r="1490">
          <cell r="A1490">
            <v>198821</v>
          </cell>
        </row>
        <row r="1491">
          <cell r="A1491">
            <v>200926</v>
          </cell>
          <cell r="DM1491">
            <v>96834.46213</v>
          </cell>
        </row>
        <row r="1492">
          <cell r="A1492">
            <v>200277</v>
          </cell>
          <cell r="DM1492">
            <v>136766.41821999999</v>
          </cell>
        </row>
        <row r="1493">
          <cell r="A1493">
            <v>200334</v>
          </cell>
          <cell r="DK1493">
            <v>169</v>
          </cell>
          <cell r="DL1493">
            <v>1798</v>
          </cell>
        </row>
        <row r="1494">
          <cell r="A1494">
            <v>198841</v>
          </cell>
          <cell r="DM1494">
            <v>1134648.79948</v>
          </cell>
        </row>
        <row r="1495">
          <cell r="A1495">
            <v>201027</v>
          </cell>
          <cell r="DM1495">
            <v>785535.68201999995</v>
          </cell>
        </row>
        <row r="1496">
          <cell r="A1496">
            <v>200889</v>
          </cell>
          <cell r="DM1496">
            <v>0</v>
          </cell>
        </row>
        <row r="1497">
          <cell r="A1497">
            <v>200278</v>
          </cell>
          <cell r="DM1497">
            <v>136666.52806000001</v>
          </cell>
        </row>
        <row r="1498">
          <cell r="A1498">
            <v>200889</v>
          </cell>
          <cell r="DM1498">
            <v>0</v>
          </cell>
        </row>
        <row r="1499">
          <cell r="A1499">
            <v>200278</v>
          </cell>
          <cell r="DM1499">
            <v>136666.52806000001</v>
          </cell>
        </row>
        <row r="1500">
          <cell r="A1500">
            <v>198841</v>
          </cell>
          <cell r="DM1500">
            <v>1134648.79948</v>
          </cell>
        </row>
        <row r="1501">
          <cell r="A1501">
            <v>201027</v>
          </cell>
          <cell r="DM1501">
            <v>785535.68201999995</v>
          </cell>
        </row>
        <row r="1502">
          <cell r="A1502">
            <v>200926</v>
          </cell>
          <cell r="DM1502">
            <v>96834.46213</v>
          </cell>
        </row>
        <row r="1503">
          <cell r="A1503">
            <v>200278</v>
          </cell>
          <cell r="DM1503">
            <v>136666.52806000001</v>
          </cell>
        </row>
        <row r="1504">
          <cell r="A1504">
            <v>200926</v>
          </cell>
          <cell r="DM1504">
            <v>96834.46213</v>
          </cell>
        </row>
        <row r="1505">
          <cell r="A1505">
            <v>198917</v>
          </cell>
          <cell r="DJ1505">
            <v>2596000</v>
          </cell>
        </row>
        <row r="1506">
          <cell r="A1506">
            <v>201027</v>
          </cell>
          <cell r="DM1506">
            <v>785535.68201999995</v>
          </cell>
        </row>
        <row r="1507">
          <cell r="A1507">
            <v>200334</v>
          </cell>
          <cell r="DK1507">
            <v>485</v>
          </cell>
          <cell r="DL1507">
            <v>2056</v>
          </cell>
        </row>
        <row r="1508">
          <cell r="A1508">
            <v>198974</v>
          </cell>
          <cell r="DJ1508">
            <v>235000</v>
          </cell>
          <cell r="DM1508">
            <v>4828880.2133499999</v>
          </cell>
        </row>
        <row r="1509">
          <cell r="A1509">
            <v>200991</v>
          </cell>
          <cell r="DM1509">
            <v>0</v>
          </cell>
        </row>
        <row r="1510">
          <cell r="A1510">
            <v>200889</v>
          </cell>
          <cell r="DM1510">
            <v>0</v>
          </cell>
        </row>
        <row r="1511">
          <cell r="A1511">
            <v>201027</v>
          </cell>
          <cell r="DM1511">
            <v>785535.68201999995</v>
          </cell>
        </row>
        <row r="1512">
          <cell r="A1512">
            <v>198974</v>
          </cell>
          <cell r="DM1512">
            <v>4828880.2133499999</v>
          </cell>
        </row>
        <row r="1513">
          <cell r="A1513">
            <v>200991</v>
          </cell>
          <cell r="DM1513">
            <v>0</v>
          </cell>
        </row>
        <row r="1514">
          <cell r="A1514">
            <v>200926</v>
          </cell>
          <cell r="DM1514">
            <v>96834.46213</v>
          </cell>
        </row>
        <row r="1515">
          <cell r="A1515">
            <v>201027</v>
          </cell>
          <cell r="DM1515">
            <v>785535.68201999995</v>
          </cell>
        </row>
        <row r="1516">
          <cell r="A1516">
            <v>198974</v>
          </cell>
          <cell r="DM1516">
            <v>4828880.2133499999</v>
          </cell>
        </row>
        <row r="1517">
          <cell r="A1517">
            <v>200991</v>
          </cell>
          <cell r="DM1517">
            <v>0</v>
          </cell>
        </row>
        <row r="1518">
          <cell r="A1518">
            <v>201027</v>
          </cell>
          <cell r="DM1518">
            <v>785535.68201999995</v>
          </cell>
        </row>
        <row r="1519">
          <cell r="A1519">
            <v>200991</v>
          </cell>
          <cell r="DM1519">
            <v>0</v>
          </cell>
        </row>
        <row r="1520">
          <cell r="A1520">
            <v>200926</v>
          </cell>
          <cell r="DM1520">
            <v>96834.46213</v>
          </cell>
        </row>
        <row r="1521">
          <cell r="A1521">
            <v>198974</v>
          </cell>
          <cell r="DM1521">
            <v>4828880.2133499999</v>
          </cell>
        </row>
        <row r="1522">
          <cell r="A1522">
            <v>201027</v>
          </cell>
          <cell r="DM1522">
            <v>785535.68201999995</v>
          </cell>
        </row>
        <row r="1523">
          <cell r="A1523">
            <v>200991</v>
          </cell>
          <cell r="DM1523">
            <v>0</v>
          </cell>
        </row>
        <row r="1524">
          <cell r="A1524">
            <v>198974</v>
          </cell>
          <cell r="DM1524">
            <v>4828880.2133499999</v>
          </cell>
        </row>
        <row r="1525">
          <cell r="A1525">
            <v>200991</v>
          </cell>
          <cell r="DM1525">
            <v>0</v>
          </cell>
        </row>
        <row r="1526">
          <cell r="A1526">
            <v>201101</v>
          </cell>
          <cell r="DM1526">
            <v>0</v>
          </cell>
        </row>
        <row r="1527">
          <cell r="A1527">
            <v>201027</v>
          </cell>
          <cell r="DM1527">
            <v>785535.68201999995</v>
          </cell>
        </row>
        <row r="1528">
          <cell r="A1528">
            <v>201027</v>
          </cell>
          <cell r="DM1528">
            <v>785535.68201999995</v>
          </cell>
        </row>
        <row r="1529">
          <cell r="A1529">
            <v>199107</v>
          </cell>
          <cell r="DM1529">
            <v>2660252.56134</v>
          </cell>
        </row>
        <row r="1530">
          <cell r="A1530">
            <v>201118</v>
          </cell>
          <cell r="DM1530">
            <v>963448.18769000005</v>
          </cell>
        </row>
        <row r="1531">
          <cell r="A1531">
            <v>201027</v>
          </cell>
          <cell r="DM1531">
            <v>785535.68201999995</v>
          </cell>
        </row>
        <row r="1532">
          <cell r="A1532">
            <v>199107</v>
          </cell>
          <cell r="DM1532">
            <v>2660252.56134</v>
          </cell>
        </row>
        <row r="1533">
          <cell r="A1533">
            <v>201118</v>
          </cell>
          <cell r="DM1533">
            <v>963448.18769000005</v>
          </cell>
        </row>
        <row r="1534">
          <cell r="A1534">
            <v>201027</v>
          </cell>
          <cell r="DM1534">
            <v>785535.68201999995</v>
          </cell>
        </row>
        <row r="1535">
          <cell r="A1535">
            <v>201118</v>
          </cell>
          <cell r="DK1535">
            <v>134</v>
          </cell>
          <cell r="DM1535">
            <v>963448.18769000005</v>
          </cell>
        </row>
        <row r="1536">
          <cell r="A1536">
            <v>201027</v>
          </cell>
          <cell r="DM1536">
            <v>785535.68201999995</v>
          </cell>
        </row>
        <row r="1537">
          <cell r="A1537">
            <v>201027</v>
          </cell>
          <cell r="DM1537">
            <v>785535.68201999995</v>
          </cell>
        </row>
        <row r="1538">
          <cell r="A1538">
            <v>199143</v>
          </cell>
        </row>
        <row r="1539">
          <cell r="A1539">
            <v>201118</v>
          </cell>
          <cell r="DK1539">
            <v>26</v>
          </cell>
          <cell r="DM1539">
            <v>963448.18769000005</v>
          </cell>
        </row>
        <row r="1540">
          <cell r="A1540">
            <v>201027</v>
          </cell>
          <cell r="DM1540">
            <v>785535.68201999995</v>
          </cell>
        </row>
        <row r="1541">
          <cell r="A1541">
            <v>199145</v>
          </cell>
          <cell r="DM1541">
            <v>0</v>
          </cell>
        </row>
        <row r="1542">
          <cell r="A1542">
            <v>201027</v>
          </cell>
          <cell r="DM1542">
            <v>785535.68201999995</v>
          </cell>
        </row>
        <row r="1543">
          <cell r="A1543">
            <v>201118</v>
          </cell>
          <cell r="DK1543">
            <v>135</v>
          </cell>
          <cell r="DM1543">
            <v>963448.18769000005</v>
          </cell>
        </row>
        <row r="1544">
          <cell r="A1544">
            <v>201056</v>
          </cell>
          <cell r="DI1544">
            <v>223000</v>
          </cell>
          <cell r="DJ1544">
            <v>62000</v>
          </cell>
          <cell r="DK1544">
            <v>591000</v>
          </cell>
          <cell r="DM1544">
            <v>6998867.8384499997</v>
          </cell>
        </row>
        <row r="1545">
          <cell r="A1545">
            <v>199145</v>
          </cell>
          <cell r="DM1545">
            <v>0</v>
          </cell>
        </row>
        <row r="1546">
          <cell r="A1546">
            <v>201027</v>
          </cell>
          <cell r="DM1546">
            <v>785535.68201999995</v>
          </cell>
        </row>
        <row r="1547">
          <cell r="A1547">
            <v>201118</v>
          </cell>
          <cell r="DM1547">
            <v>963448.18769000005</v>
          </cell>
        </row>
        <row r="1548">
          <cell r="A1548">
            <v>199151</v>
          </cell>
        </row>
        <row r="1549">
          <cell r="A1549">
            <v>201027</v>
          </cell>
          <cell r="DM1549">
            <v>785535.68201999995</v>
          </cell>
        </row>
        <row r="1550">
          <cell r="A1550">
            <v>201056</v>
          </cell>
          <cell r="DK1550">
            <v>544000</v>
          </cell>
          <cell r="DM1550">
            <v>6998867.8384499997</v>
          </cell>
        </row>
        <row r="1551">
          <cell r="A1551">
            <v>201204</v>
          </cell>
        </row>
        <row r="1552">
          <cell r="A1552">
            <v>199157</v>
          </cell>
        </row>
        <row r="1553">
          <cell r="A1553">
            <v>201056</v>
          </cell>
          <cell r="DM1553">
            <v>6998867.8384499997</v>
          </cell>
        </row>
        <row r="1554">
          <cell r="A1554">
            <v>201118</v>
          </cell>
          <cell r="DM1554">
            <v>963448.18769000005</v>
          </cell>
        </row>
        <row r="1555">
          <cell r="A1555">
            <v>201214</v>
          </cell>
          <cell r="DM1555">
            <v>234969.72016</v>
          </cell>
        </row>
        <row r="1556">
          <cell r="A1556">
            <v>199186</v>
          </cell>
        </row>
        <row r="1557">
          <cell r="A1557">
            <v>201118</v>
          </cell>
          <cell r="DK1557">
            <v>72000</v>
          </cell>
          <cell r="DM1557">
            <v>963448.18769000005</v>
          </cell>
        </row>
        <row r="1558">
          <cell r="A1558">
            <v>201056</v>
          </cell>
          <cell r="DM1558">
            <v>6998867.8384499997</v>
          </cell>
        </row>
        <row r="1559">
          <cell r="A1559">
            <v>201214</v>
          </cell>
          <cell r="DM1559">
            <v>234969.72016</v>
          </cell>
        </row>
        <row r="1560">
          <cell r="A1560">
            <v>199193</v>
          </cell>
          <cell r="DM1560">
            <v>6486961.1809700001</v>
          </cell>
        </row>
        <row r="1561">
          <cell r="A1561">
            <v>201134</v>
          </cell>
        </row>
        <row r="1562">
          <cell r="A1562">
            <v>199193</v>
          </cell>
          <cell r="DM1562">
            <v>6486961.1809700001</v>
          </cell>
        </row>
        <row r="1563">
          <cell r="A1563">
            <v>201214</v>
          </cell>
          <cell r="DK1563">
            <v>379</v>
          </cell>
          <cell r="DM1563">
            <v>234969.72016</v>
          </cell>
        </row>
        <row r="1564">
          <cell r="A1564">
            <v>201056</v>
          </cell>
          <cell r="DJ1564">
            <v>60000</v>
          </cell>
          <cell r="DM1564">
            <v>6998867.8384499997</v>
          </cell>
        </row>
        <row r="1565">
          <cell r="A1565">
            <v>201204</v>
          </cell>
        </row>
        <row r="1566">
          <cell r="A1566">
            <v>201118</v>
          </cell>
          <cell r="DM1566">
            <v>963448.18769000005</v>
          </cell>
        </row>
        <row r="1567">
          <cell r="A1567">
            <v>199193</v>
          </cell>
          <cell r="DM1567">
            <v>6486961.1809700001</v>
          </cell>
        </row>
        <row r="1568">
          <cell r="A1568">
            <v>201214</v>
          </cell>
          <cell r="DK1568">
            <v>36</v>
          </cell>
          <cell r="DM1568">
            <v>234969.72016</v>
          </cell>
        </row>
        <row r="1569">
          <cell r="A1569">
            <v>201214</v>
          </cell>
          <cell r="DM1569">
            <v>234969.72016</v>
          </cell>
        </row>
        <row r="1570">
          <cell r="A1570">
            <v>201118</v>
          </cell>
          <cell r="DM1570">
            <v>963448.18769000005</v>
          </cell>
        </row>
        <row r="1571">
          <cell r="A1571">
            <v>201619</v>
          </cell>
        </row>
        <row r="1572">
          <cell r="A1572">
            <v>199302</v>
          </cell>
          <cell r="DK1572">
            <v>1515000</v>
          </cell>
        </row>
        <row r="1573">
          <cell r="A1573">
            <v>201214</v>
          </cell>
          <cell r="DK1573">
            <v>193</v>
          </cell>
          <cell r="DM1573">
            <v>234969.72016</v>
          </cell>
        </row>
        <row r="1574">
          <cell r="A1574">
            <v>201118</v>
          </cell>
          <cell r="DM1574">
            <v>963448.18769000005</v>
          </cell>
        </row>
        <row r="1575">
          <cell r="A1575">
            <v>201647</v>
          </cell>
          <cell r="DM1575">
            <v>4871760.5129000004</v>
          </cell>
        </row>
        <row r="1576">
          <cell r="A1576">
            <v>199302</v>
          </cell>
        </row>
        <row r="1577">
          <cell r="A1577">
            <v>201204</v>
          </cell>
        </row>
        <row r="1578">
          <cell r="A1578">
            <v>201214</v>
          </cell>
          <cell r="DM1578">
            <v>234969.72016</v>
          </cell>
        </row>
        <row r="1579">
          <cell r="A1579">
            <v>201647</v>
          </cell>
          <cell r="DM1579">
            <v>4871760.5129000004</v>
          </cell>
        </row>
        <row r="1580">
          <cell r="A1580">
            <v>199337</v>
          </cell>
          <cell r="DM1580">
            <v>0</v>
          </cell>
        </row>
        <row r="1581">
          <cell r="A1581">
            <v>201214</v>
          </cell>
          <cell r="DM1581">
            <v>234969.72016</v>
          </cell>
        </row>
        <row r="1582">
          <cell r="A1582">
            <v>201379</v>
          </cell>
          <cell r="DK1582">
            <v>31501000</v>
          </cell>
          <cell r="DM1582">
            <v>7102099.5456100004</v>
          </cell>
        </row>
        <row r="1583">
          <cell r="A1583">
            <v>201379</v>
          </cell>
          <cell r="DM1583">
            <v>7102099.5456100004</v>
          </cell>
        </row>
        <row r="1584">
          <cell r="A1584">
            <v>201700</v>
          </cell>
          <cell r="DK1584">
            <v>104</v>
          </cell>
        </row>
        <row r="1585">
          <cell r="A1585">
            <v>199337</v>
          </cell>
          <cell r="DM1585">
            <v>0</v>
          </cell>
        </row>
        <row r="1586">
          <cell r="A1586">
            <v>201379</v>
          </cell>
          <cell r="DI1586">
            <v>6266000</v>
          </cell>
          <cell r="DJ1586">
            <v>15150000</v>
          </cell>
          <cell r="DL1586">
            <v>25190000</v>
          </cell>
          <cell r="DM1586">
            <v>7102099.5456100004</v>
          </cell>
        </row>
        <row r="1587">
          <cell r="A1587">
            <v>201379</v>
          </cell>
          <cell r="DK1587">
            <v>40964000</v>
          </cell>
          <cell r="DM1587">
            <v>7102099.5456100004</v>
          </cell>
        </row>
        <row r="1588">
          <cell r="A1588">
            <v>199462</v>
          </cell>
        </row>
        <row r="1589">
          <cell r="A1589">
            <v>201730</v>
          </cell>
          <cell r="DM1589">
            <v>3387277.0685299998</v>
          </cell>
        </row>
        <row r="1590">
          <cell r="A1590">
            <v>199490</v>
          </cell>
        </row>
        <row r="1591">
          <cell r="A1591">
            <v>201379</v>
          </cell>
          <cell r="DM1591">
            <v>7102099.5456100004</v>
          </cell>
        </row>
        <row r="1592">
          <cell r="A1592">
            <v>201730</v>
          </cell>
          <cell r="DM1592">
            <v>3387277.0685299998</v>
          </cell>
        </row>
        <row r="1593">
          <cell r="A1593">
            <v>201379</v>
          </cell>
          <cell r="DM1593">
            <v>7102099.5456100004</v>
          </cell>
        </row>
        <row r="1594">
          <cell r="A1594">
            <v>201379</v>
          </cell>
          <cell r="DM1594">
            <v>7102099.5456100004</v>
          </cell>
        </row>
        <row r="1595">
          <cell r="A1595">
            <v>199496</v>
          </cell>
        </row>
        <row r="1596">
          <cell r="A1596">
            <v>201379</v>
          </cell>
          <cell r="DK1596">
            <v>30259000</v>
          </cell>
          <cell r="DM1596">
            <v>7102099.5456100004</v>
          </cell>
        </row>
        <row r="1597">
          <cell r="A1597">
            <v>201730</v>
          </cell>
          <cell r="DK1597">
            <v>208000</v>
          </cell>
          <cell r="DM1597">
            <v>3387277.0685299998</v>
          </cell>
        </row>
        <row r="1598">
          <cell r="A1598">
            <v>201379</v>
          </cell>
          <cell r="DM1598">
            <v>7102099.5456100004</v>
          </cell>
        </row>
        <row r="1599">
          <cell r="A1599">
            <v>199496</v>
          </cell>
        </row>
        <row r="1600">
          <cell r="A1600">
            <v>202050</v>
          </cell>
          <cell r="DM1600">
            <v>162099.39546999999</v>
          </cell>
        </row>
        <row r="1601">
          <cell r="A1601">
            <v>201379</v>
          </cell>
          <cell r="DK1601">
            <v>45038000</v>
          </cell>
          <cell r="DM1601">
            <v>7102099.5456100004</v>
          </cell>
        </row>
        <row r="1602">
          <cell r="A1602">
            <v>199498</v>
          </cell>
        </row>
        <row r="1603">
          <cell r="A1603">
            <v>201647</v>
          </cell>
          <cell r="DM1603">
            <v>4871760.5129000004</v>
          </cell>
        </row>
        <row r="1604">
          <cell r="A1604">
            <v>202050</v>
          </cell>
          <cell r="DM1604">
            <v>162099.39546999999</v>
          </cell>
        </row>
        <row r="1605">
          <cell r="A1605">
            <v>201647</v>
          </cell>
          <cell r="DM1605">
            <v>4871760.5129000004</v>
          </cell>
        </row>
        <row r="1606">
          <cell r="A1606">
            <v>199500</v>
          </cell>
        </row>
        <row r="1607">
          <cell r="A1607">
            <v>202072</v>
          </cell>
        </row>
        <row r="1608">
          <cell r="A1608">
            <v>201700</v>
          </cell>
        </row>
        <row r="1609">
          <cell r="A1609">
            <v>201647</v>
          </cell>
          <cell r="DM1609">
            <v>4871760.5129000004</v>
          </cell>
        </row>
        <row r="1610">
          <cell r="A1610">
            <v>202114</v>
          </cell>
          <cell r="DM1610">
            <v>3958358.1</v>
          </cell>
        </row>
        <row r="1611">
          <cell r="A1611">
            <v>199504</v>
          </cell>
        </row>
        <row r="1612">
          <cell r="A1612">
            <v>201730</v>
          </cell>
          <cell r="DM1612">
            <v>3387277.0685299998</v>
          </cell>
        </row>
        <row r="1613">
          <cell r="A1613">
            <v>202114</v>
          </cell>
          <cell r="DM1613">
            <v>3958358.1</v>
          </cell>
        </row>
        <row r="1614">
          <cell r="A1614">
            <v>199506</v>
          </cell>
        </row>
        <row r="1615">
          <cell r="A1615">
            <v>202114</v>
          </cell>
          <cell r="DM1615">
            <v>3958358.1</v>
          </cell>
        </row>
        <row r="1616">
          <cell r="A1616">
            <v>201828</v>
          </cell>
        </row>
        <row r="1617">
          <cell r="A1617">
            <v>202215</v>
          </cell>
          <cell r="DM1617">
            <v>5949988.1337400004</v>
          </cell>
        </row>
        <row r="1618">
          <cell r="A1618">
            <v>201949</v>
          </cell>
        </row>
        <row r="1619">
          <cell r="A1619">
            <v>199506</v>
          </cell>
        </row>
        <row r="1620">
          <cell r="A1620">
            <v>202114</v>
          </cell>
          <cell r="DM1620">
            <v>3958358.1</v>
          </cell>
        </row>
        <row r="1621">
          <cell r="A1621">
            <v>202050</v>
          </cell>
          <cell r="DM1621">
            <v>162099.39546999999</v>
          </cell>
        </row>
        <row r="1622">
          <cell r="A1622">
            <v>202215</v>
          </cell>
          <cell r="DM1622">
            <v>5949988.1337400004</v>
          </cell>
        </row>
        <row r="1623">
          <cell r="A1623">
            <v>202050</v>
          </cell>
          <cell r="DM1623">
            <v>162099.39546999999</v>
          </cell>
        </row>
        <row r="1624">
          <cell r="A1624">
            <v>202215</v>
          </cell>
          <cell r="DM1624">
            <v>5949988.1337400004</v>
          </cell>
        </row>
        <row r="1625">
          <cell r="A1625">
            <v>199568</v>
          </cell>
          <cell r="DM1625">
            <v>21566368.0286</v>
          </cell>
        </row>
        <row r="1626">
          <cell r="A1626">
            <v>202050</v>
          </cell>
          <cell r="DM1626">
            <v>162099.39546999999</v>
          </cell>
        </row>
        <row r="1627">
          <cell r="A1627">
            <v>202350</v>
          </cell>
          <cell r="DM1627">
            <v>79167.161999999997</v>
          </cell>
        </row>
        <row r="1628">
          <cell r="A1628">
            <v>202215</v>
          </cell>
          <cell r="DM1628">
            <v>5949988.1337400004</v>
          </cell>
        </row>
        <row r="1629">
          <cell r="A1629">
            <v>202114</v>
          </cell>
          <cell r="DM1629">
            <v>3958358.1</v>
          </cell>
        </row>
        <row r="1630">
          <cell r="A1630">
            <v>199694</v>
          </cell>
          <cell r="DM1630">
            <v>0</v>
          </cell>
        </row>
        <row r="1631">
          <cell r="A1631">
            <v>202215</v>
          </cell>
          <cell r="DM1631">
            <v>5949988.1337400004</v>
          </cell>
        </row>
        <row r="1632">
          <cell r="A1632">
            <v>199694</v>
          </cell>
          <cell r="DM1632">
            <v>0</v>
          </cell>
        </row>
        <row r="1633">
          <cell r="A1633">
            <v>202449</v>
          </cell>
          <cell r="DM1633">
            <v>3703760.1962000001</v>
          </cell>
        </row>
        <row r="1634">
          <cell r="A1634">
            <v>202215</v>
          </cell>
          <cell r="DM1634">
            <v>5949988.1337400004</v>
          </cell>
        </row>
        <row r="1635">
          <cell r="A1635">
            <v>202449</v>
          </cell>
          <cell r="DM1635">
            <v>3703760.1962000001</v>
          </cell>
        </row>
        <row r="1636">
          <cell r="A1636">
            <v>199861</v>
          </cell>
          <cell r="DM1636">
            <v>11946488.305160001</v>
          </cell>
        </row>
        <row r="1637">
          <cell r="A1637">
            <v>199894</v>
          </cell>
          <cell r="DK1637">
            <v>128</v>
          </cell>
          <cell r="DM1637">
            <v>0</v>
          </cell>
        </row>
        <row r="1638">
          <cell r="A1638">
            <v>202449</v>
          </cell>
          <cell r="DM1638">
            <v>3703760.1962000001</v>
          </cell>
        </row>
        <row r="1639">
          <cell r="A1639">
            <v>202449</v>
          </cell>
          <cell r="DM1639">
            <v>3703760.1962000001</v>
          </cell>
        </row>
        <row r="1640">
          <cell r="A1640">
            <v>200277</v>
          </cell>
          <cell r="DM1640">
            <v>136766.41821999999</v>
          </cell>
        </row>
        <row r="1641">
          <cell r="A1641">
            <v>202468</v>
          </cell>
          <cell r="DM1641">
            <v>0</v>
          </cell>
        </row>
        <row r="1642">
          <cell r="A1642">
            <v>202449</v>
          </cell>
          <cell r="DM1642">
            <v>3703760.1962000001</v>
          </cell>
        </row>
        <row r="1643">
          <cell r="A1643">
            <v>200278</v>
          </cell>
          <cell r="DM1643">
            <v>136666.52806000001</v>
          </cell>
        </row>
        <row r="1644">
          <cell r="A1644">
            <v>202468</v>
          </cell>
          <cell r="DM1644">
            <v>0</v>
          </cell>
        </row>
        <row r="1645">
          <cell r="A1645">
            <v>202468</v>
          </cell>
          <cell r="DM1645">
            <v>0</v>
          </cell>
        </row>
        <row r="1646">
          <cell r="A1646">
            <v>202449</v>
          </cell>
          <cell r="DM1646">
            <v>3703760.1962000001</v>
          </cell>
        </row>
        <row r="1647">
          <cell r="A1647">
            <v>202449</v>
          </cell>
          <cell r="DM1647">
            <v>3703760.1962000001</v>
          </cell>
        </row>
        <row r="1648">
          <cell r="A1648">
            <v>202449</v>
          </cell>
          <cell r="DM1648">
            <v>3703760.1962000001</v>
          </cell>
        </row>
        <row r="1649">
          <cell r="A1649">
            <v>202468</v>
          </cell>
          <cell r="DM1649">
            <v>0</v>
          </cell>
        </row>
        <row r="1650">
          <cell r="A1650">
            <v>202468</v>
          </cell>
          <cell r="DM1650">
            <v>0</v>
          </cell>
        </row>
        <row r="1651">
          <cell r="A1651">
            <v>202449</v>
          </cell>
          <cell r="DM1651">
            <v>3703760.1962000001</v>
          </cell>
        </row>
        <row r="1652">
          <cell r="A1652">
            <v>202468</v>
          </cell>
          <cell r="DM1652">
            <v>0</v>
          </cell>
        </row>
        <row r="1653">
          <cell r="A1653">
            <v>202525</v>
          </cell>
          <cell r="DM1653">
            <v>86012.273969999995</v>
          </cell>
        </row>
        <row r="1654">
          <cell r="A1654">
            <v>200278</v>
          </cell>
          <cell r="DM1654">
            <v>136666.52806000001</v>
          </cell>
        </row>
        <row r="1655">
          <cell r="A1655">
            <v>202488</v>
          </cell>
        </row>
        <row r="1656">
          <cell r="A1656">
            <v>202468</v>
          </cell>
          <cell r="DM1656">
            <v>0</v>
          </cell>
        </row>
        <row r="1657">
          <cell r="A1657">
            <v>202488</v>
          </cell>
        </row>
        <row r="1658">
          <cell r="A1658">
            <v>200278</v>
          </cell>
          <cell r="DM1658">
            <v>136666.52806000001</v>
          </cell>
        </row>
        <row r="1659">
          <cell r="A1659">
            <v>202525</v>
          </cell>
          <cell r="DM1659">
            <v>86012.273969999995</v>
          </cell>
        </row>
        <row r="1660">
          <cell r="A1660">
            <v>202525</v>
          </cell>
          <cell r="DM1660">
            <v>86012.273969999995</v>
          </cell>
        </row>
        <row r="1661">
          <cell r="A1661">
            <v>200278</v>
          </cell>
          <cell r="DM1661">
            <v>136666.52806000001</v>
          </cell>
        </row>
        <row r="1662">
          <cell r="A1662">
            <v>202468</v>
          </cell>
          <cell r="DM1662">
            <v>0</v>
          </cell>
        </row>
        <row r="1663">
          <cell r="A1663">
            <v>202566</v>
          </cell>
          <cell r="DM1663">
            <v>0</v>
          </cell>
        </row>
        <row r="1664">
          <cell r="A1664">
            <v>200278</v>
          </cell>
          <cell r="DM1664">
            <v>136666.52806000001</v>
          </cell>
        </row>
        <row r="1665">
          <cell r="A1665">
            <v>202525</v>
          </cell>
          <cell r="DM1665">
            <v>86012.273969999995</v>
          </cell>
        </row>
        <row r="1666">
          <cell r="A1666">
            <v>202576</v>
          </cell>
          <cell r="DJ1666">
            <v>1016</v>
          </cell>
          <cell r="DM1666">
            <v>273292.95993999997</v>
          </cell>
        </row>
        <row r="1667">
          <cell r="A1667">
            <v>200614</v>
          </cell>
        </row>
        <row r="1668">
          <cell r="A1668">
            <v>202525</v>
          </cell>
          <cell r="DM1668">
            <v>86012.273969999995</v>
          </cell>
        </row>
        <row r="1669">
          <cell r="A1669">
            <v>202576</v>
          </cell>
          <cell r="DM1669">
            <v>273292.95993999997</v>
          </cell>
        </row>
        <row r="1670">
          <cell r="A1670">
            <v>202525</v>
          </cell>
          <cell r="DM1670">
            <v>86012.273969999995</v>
          </cell>
        </row>
        <row r="1671">
          <cell r="A1671">
            <v>200889</v>
          </cell>
          <cell r="DK1671">
            <v>104</v>
          </cell>
          <cell r="DM1671">
            <v>0</v>
          </cell>
        </row>
        <row r="1672">
          <cell r="A1672">
            <v>202652</v>
          </cell>
          <cell r="DM1672">
            <v>0</v>
          </cell>
        </row>
        <row r="1673">
          <cell r="A1673">
            <v>202525</v>
          </cell>
          <cell r="DM1673">
            <v>86012.273969999995</v>
          </cell>
        </row>
        <row r="1674">
          <cell r="A1674">
            <v>200889</v>
          </cell>
          <cell r="DM1674">
            <v>0</v>
          </cell>
        </row>
        <row r="1675">
          <cell r="A1675">
            <v>202762</v>
          </cell>
          <cell r="DM1675">
            <v>7974553.2664599996</v>
          </cell>
        </row>
        <row r="1676">
          <cell r="A1676">
            <v>202566</v>
          </cell>
          <cell r="DM1676">
            <v>0</v>
          </cell>
        </row>
        <row r="1677">
          <cell r="A1677">
            <v>202762</v>
          </cell>
          <cell r="DM1677">
            <v>7974553.2664599996</v>
          </cell>
        </row>
        <row r="1678">
          <cell r="A1678">
            <v>202566</v>
          </cell>
          <cell r="DM1678">
            <v>0</v>
          </cell>
        </row>
        <row r="1679">
          <cell r="A1679">
            <v>202576</v>
          </cell>
          <cell r="DM1679">
            <v>273292.95993999997</v>
          </cell>
        </row>
        <row r="1680">
          <cell r="A1680">
            <v>202817</v>
          </cell>
          <cell r="DM1680">
            <v>104722.71773</v>
          </cell>
        </row>
        <row r="1681">
          <cell r="A1681">
            <v>202576</v>
          </cell>
          <cell r="DM1681">
            <v>273292.95993999997</v>
          </cell>
        </row>
        <row r="1682">
          <cell r="A1682">
            <v>202762</v>
          </cell>
          <cell r="DM1682">
            <v>7974553.2664599996</v>
          </cell>
        </row>
        <row r="1683">
          <cell r="A1683">
            <v>200926</v>
          </cell>
          <cell r="DM1683">
            <v>96834.46213</v>
          </cell>
        </row>
        <row r="1684">
          <cell r="A1684">
            <v>202883</v>
          </cell>
          <cell r="DK1684">
            <v>660000</v>
          </cell>
          <cell r="DM1684">
            <v>0</v>
          </cell>
        </row>
        <row r="1685">
          <cell r="A1685">
            <v>200926</v>
          </cell>
          <cell r="DM1685">
            <v>96834.46213</v>
          </cell>
        </row>
        <row r="1686">
          <cell r="A1686">
            <v>202762</v>
          </cell>
          <cell r="DM1686">
            <v>7974553.2664599996</v>
          </cell>
        </row>
        <row r="1687">
          <cell r="A1687">
            <v>202883</v>
          </cell>
          <cell r="DK1687">
            <v>378000</v>
          </cell>
          <cell r="DM1687">
            <v>0</v>
          </cell>
        </row>
        <row r="1688">
          <cell r="A1688">
            <v>200991</v>
          </cell>
          <cell r="DM1688">
            <v>0</v>
          </cell>
        </row>
        <row r="1689">
          <cell r="A1689">
            <v>202762</v>
          </cell>
          <cell r="DM1689">
            <v>7974553.2664599996</v>
          </cell>
        </row>
        <row r="1690">
          <cell r="A1690">
            <v>202883</v>
          </cell>
          <cell r="DK1690">
            <v>551</v>
          </cell>
          <cell r="DM1690">
            <v>0</v>
          </cell>
        </row>
        <row r="1691">
          <cell r="A1691">
            <v>201027</v>
          </cell>
          <cell r="DM1691">
            <v>785535.68201999995</v>
          </cell>
        </row>
        <row r="1692">
          <cell r="A1692">
            <v>202576</v>
          </cell>
          <cell r="DM1692">
            <v>273292.95993999997</v>
          </cell>
        </row>
        <row r="1693">
          <cell r="A1693">
            <v>202883</v>
          </cell>
          <cell r="DM1693">
            <v>0</v>
          </cell>
        </row>
        <row r="1694">
          <cell r="A1694">
            <v>201056</v>
          </cell>
          <cell r="DK1694">
            <v>990000</v>
          </cell>
          <cell r="DM1694">
            <v>6998867.8384499997</v>
          </cell>
        </row>
        <row r="1695">
          <cell r="A1695">
            <v>202652</v>
          </cell>
          <cell r="DM1695">
            <v>0</v>
          </cell>
        </row>
        <row r="1696">
          <cell r="A1696">
            <v>202816</v>
          </cell>
        </row>
        <row r="1697">
          <cell r="A1697">
            <v>203093</v>
          </cell>
          <cell r="DJ1697">
            <v>10092</v>
          </cell>
          <cell r="DM1697">
            <v>0</v>
          </cell>
        </row>
        <row r="1698">
          <cell r="A1698">
            <v>202652</v>
          </cell>
          <cell r="DM1698">
            <v>0</v>
          </cell>
        </row>
        <row r="1699">
          <cell r="A1699">
            <v>202817</v>
          </cell>
          <cell r="DM1699">
            <v>104722.71773</v>
          </cell>
        </row>
        <row r="1700">
          <cell r="A1700">
            <v>203335</v>
          </cell>
          <cell r="DM1700">
            <v>888338.30316000001</v>
          </cell>
        </row>
        <row r="1701">
          <cell r="A1701">
            <v>202883</v>
          </cell>
          <cell r="DM1701">
            <v>0</v>
          </cell>
        </row>
        <row r="1702">
          <cell r="A1702">
            <v>201093</v>
          </cell>
          <cell r="DK1702">
            <v>6676</v>
          </cell>
          <cell r="DM1702">
            <v>0</v>
          </cell>
        </row>
        <row r="1703">
          <cell r="A1703">
            <v>203335</v>
          </cell>
          <cell r="DM1703">
            <v>888338.30316000001</v>
          </cell>
        </row>
        <row r="1704">
          <cell r="A1704">
            <v>202652</v>
          </cell>
          <cell r="DM1704">
            <v>0</v>
          </cell>
        </row>
        <row r="1705">
          <cell r="A1705">
            <v>201118</v>
          </cell>
          <cell r="DK1705">
            <v>27</v>
          </cell>
          <cell r="DM1705">
            <v>963448.18769000005</v>
          </cell>
        </row>
        <row r="1706">
          <cell r="A1706">
            <v>203335</v>
          </cell>
          <cell r="DM1706">
            <v>888338.30316000001</v>
          </cell>
        </row>
        <row r="1707">
          <cell r="A1707">
            <v>202718</v>
          </cell>
          <cell r="DM1707">
            <v>0</v>
          </cell>
        </row>
        <row r="1708">
          <cell r="A1708">
            <v>203335</v>
          </cell>
          <cell r="DJ1708">
            <v>9166</v>
          </cell>
          <cell r="DM1708">
            <v>888338.30316000001</v>
          </cell>
        </row>
        <row r="1709">
          <cell r="A1709">
            <v>201118</v>
          </cell>
          <cell r="DM1709">
            <v>963448.18769000005</v>
          </cell>
        </row>
        <row r="1710">
          <cell r="A1710">
            <v>203335</v>
          </cell>
          <cell r="DM1710">
            <v>888338.30316000001</v>
          </cell>
        </row>
        <row r="1711">
          <cell r="A1711">
            <v>203335</v>
          </cell>
          <cell r="DM1711">
            <v>888338.30316000001</v>
          </cell>
        </row>
        <row r="1712">
          <cell r="A1712">
            <v>202718</v>
          </cell>
          <cell r="DM1712">
            <v>0</v>
          </cell>
        </row>
        <row r="1713">
          <cell r="A1713">
            <v>203335</v>
          </cell>
          <cell r="DM1713">
            <v>888338.30316000001</v>
          </cell>
        </row>
        <row r="1714">
          <cell r="A1714">
            <v>203335</v>
          </cell>
          <cell r="DM1714">
            <v>888338.30316000001</v>
          </cell>
        </row>
        <row r="1715">
          <cell r="A1715">
            <v>202762</v>
          </cell>
          <cell r="DJ1715">
            <v>63000</v>
          </cell>
          <cell r="DM1715">
            <v>7974553.2664599996</v>
          </cell>
        </row>
        <row r="1716">
          <cell r="A1716">
            <v>203335</v>
          </cell>
          <cell r="DM1716">
            <v>888338.30316000001</v>
          </cell>
        </row>
        <row r="1717">
          <cell r="A1717">
            <v>203335</v>
          </cell>
          <cell r="DM1717">
            <v>888338.30316000001</v>
          </cell>
        </row>
        <row r="1718">
          <cell r="A1718">
            <v>202762</v>
          </cell>
          <cell r="DM1718">
            <v>7974553.2664599996</v>
          </cell>
        </row>
        <row r="1719">
          <cell r="A1719">
            <v>203554</v>
          </cell>
          <cell r="DM1719">
            <v>48145.509570000002</v>
          </cell>
        </row>
        <row r="1720">
          <cell r="A1720">
            <v>202816</v>
          </cell>
        </row>
        <row r="1721">
          <cell r="A1721">
            <v>203554</v>
          </cell>
          <cell r="DM1721">
            <v>48145.509570000002</v>
          </cell>
        </row>
        <row r="1722">
          <cell r="A1722">
            <v>201118</v>
          </cell>
          <cell r="DK1722">
            <v>145</v>
          </cell>
          <cell r="DM1722">
            <v>963448.18769000005</v>
          </cell>
        </row>
        <row r="1723">
          <cell r="A1723">
            <v>202816</v>
          </cell>
        </row>
        <row r="1724">
          <cell r="A1724">
            <v>201118</v>
          </cell>
          <cell r="DM1724">
            <v>963448.18769000005</v>
          </cell>
        </row>
        <row r="1725">
          <cell r="A1725">
            <v>203554</v>
          </cell>
          <cell r="DM1725">
            <v>48145.509570000002</v>
          </cell>
        </row>
        <row r="1726">
          <cell r="A1726">
            <v>202817</v>
          </cell>
          <cell r="DM1726">
            <v>104722.71773</v>
          </cell>
        </row>
        <row r="1727">
          <cell r="A1727">
            <v>203554</v>
          </cell>
          <cell r="DM1727">
            <v>48145.509570000002</v>
          </cell>
        </row>
        <row r="1728">
          <cell r="A1728">
            <v>201118</v>
          </cell>
          <cell r="DM1728">
            <v>963448.18769000005</v>
          </cell>
        </row>
        <row r="1729">
          <cell r="A1729">
            <v>202829</v>
          </cell>
          <cell r="DM1729">
            <v>0</v>
          </cell>
        </row>
        <row r="1730">
          <cell r="A1730">
            <v>203554</v>
          </cell>
          <cell r="DM1730">
            <v>48145.509570000002</v>
          </cell>
        </row>
        <row r="1731">
          <cell r="A1731">
            <v>201118</v>
          </cell>
          <cell r="DM1731">
            <v>963448.18769000005</v>
          </cell>
        </row>
        <row r="1732">
          <cell r="A1732">
            <v>202829</v>
          </cell>
          <cell r="DM1732">
            <v>0</v>
          </cell>
        </row>
        <row r="1733">
          <cell r="A1733">
            <v>204000</v>
          </cell>
          <cell r="DJ1733">
            <v>204378</v>
          </cell>
          <cell r="DM1733">
            <v>0</v>
          </cell>
        </row>
        <row r="1734">
          <cell r="A1734">
            <v>201118</v>
          </cell>
          <cell r="DM1734">
            <v>963448.18769000005</v>
          </cell>
        </row>
        <row r="1735">
          <cell r="A1735">
            <v>202883</v>
          </cell>
          <cell r="DM1735">
            <v>0</v>
          </cell>
        </row>
        <row r="1736">
          <cell r="A1736">
            <v>203554</v>
          </cell>
          <cell r="DM1736">
            <v>48145.509570000002</v>
          </cell>
        </row>
        <row r="1737">
          <cell r="A1737">
            <v>201204</v>
          </cell>
          <cell r="DK1737">
            <v>56</v>
          </cell>
        </row>
        <row r="1738">
          <cell r="A1738">
            <v>204442</v>
          </cell>
          <cell r="DM1738">
            <v>0</v>
          </cell>
        </row>
        <row r="1739">
          <cell r="A1739">
            <v>203690</v>
          </cell>
        </row>
        <row r="1740">
          <cell r="A1740">
            <v>202883</v>
          </cell>
          <cell r="DM1740">
            <v>0</v>
          </cell>
        </row>
        <row r="1741">
          <cell r="A1741">
            <v>204655</v>
          </cell>
        </row>
        <row r="1742">
          <cell r="A1742">
            <v>203914</v>
          </cell>
        </row>
        <row r="1743">
          <cell r="A1743">
            <v>204655</v>
          </cell>
        </row>
        <row r="1744">
          <cell r="A1744">
            <v>201204</v>
          </cell>
        </row>
        <row r="1745">
          <cell r="A1745">
            <v>204000</v>
          </cell>
          <cell r="DJ1745">
            <v>40500</v>
          </cell>
          <cell r="DM1745">
            <v>0</v>
          </cell>
        </row>
        <row r="1746">
          <cell r="A1746">
            <v>201379</v>
          </cell>
          <cell r="DI1746">
            <v>6778000</v>
          </cell>
          <cell r="DJ1746">
            <v>16794000</v>
          </cell>
          <cell r="DM1746">
            <v>7102099.5456100004</v>
          </cell>
        </row>
        <row r="1747">
          <cell r="A1747">
            <v>202883</v>
          </cell>
          <cell r="DM1747">
            <v>0</v>
          </cell>
        </row>
        <row r="1748">
          <cell r="A1748">
            <v>204052</v>
          </cell>
          <cell r="DK1748">
            <v>47</v>
          </cell>
        </row>
        <row r="1749">
          <cell r="A1749">
            <v>202883</v>
          </cell>
          <cell r="DM1749">
            <v>0</v>
          </cell>
        </row>
        <row r="1750">
          <cell r="A1750">
            <v>201379</v>
          </cell>
          <cell r="DI1750">
            <v>7194000</v>
          </cell>
          <cell r="DJ1750">
            <v>19652000</v>
          </cell>
          <cell r="DL1750">
            <v>30264000</v>
          </cell>
          <cell r="DM1750">
            <v>7102099.5456100004</v>
          </cell>
        </row>
        <row r="1751">
          <cell r="A1751">
            <v>204306</v>
          </cell>
          <cell r="DM1751">
            <v>0</v>
          </cell>
        </row>
        <row r="1752">
          <cell r="A1752">
            <v>204768</v>
          </cell>
          <cell r="DK1752">
            <v>1699</v>
          </cell>
          <cell r="DM1752">
            <v>0</v>
          </cell>
        </row>
        <row r="1753">
          <cell r="A1753">
            <v>201379</v>
          </cell>
          <cell r="DK1753">
            <v>30799000</v>
          </cell>
          <cell r="DM1753">
            <v>7102099.5456100004</v>
          </cell>
        </row>
        <row r="1754">
          <cell r="A1754">
            <v>204306</v>
          </cell>
          <cell r="DM1754">
            <v>0</v>
          </cell>
        </row>
        <row r="1755">
          <cell r="A1755">
            <v>204768</v>
          </cell>
          <cell r="DK1755">
            <v>1852</v>
          </cell>
          <cell r="DM1755">
            <v>0</v>
          </cell>
        </row>
        <row r="1756">
          <cell r="A1756">
            <v>202883</v>
          </cell>
          <cell r="DM1756">
            <v>0</v>
          </cell>
        </row>
        <row r="1757">
          <cell r="A1757">
            <v>201619</v>
          </cell>
        </row>
        <row r="1758">
          <cell r="A1758">
            <v>205797</v>
          </cell>
          <cell r="DM1758">
            <v>27560317.251970001</v>
          </cell>
        </row>
        <row r="1759">
          <cell r="A1759">
            <v>202883</v>
          </cell>
          <cell r="DM1759">
            <v>0</v>
          </cell>
        </row>
        <row r="1760">
          <cell r="A1760">
            <v>201647</v>
          </cell>
          <cell r="DM1760">
            <v>4871760.5129000004</v>
          </cell>
        </row>
        <row r="1761">
          <cell r="A1761">
            <v>202883</v>
          </cell>
          <cell r="DK1761">
            <v>1147</v>
          </cell>
          <cell r="DM1761">
            <v>0</v>
          </cell>
        </row>
        <row r="1762">
          <cell r="A1762">
            <v>205797</v>
          </cell>
          <cell r="DM1762">
            <v>27560317.251970001</v>
          </cell>
        </row>
        <row r="1763">
          <cell r="A1763">
            <v>204306</v>
          </cell>
          <cell r="DM1763">
            <v>0</v>
          </cell>
        </row>
        <row r="1764">
          <cell r="A1764">
            <v>201647</v>
          </cell>
          <cell r="DM1764">
            <v>4871760.5129000004</v>
          </cell>
        </row>
        <row r="1765">
          <cell r="A1765">
            <v>206040</v>
          </cell>
        </row>
        <row r="1766">
          <cell r="A1766">
            <v>203093</v>
          </cell>
          <cell r="DJ1766">
            <v>0</v>
          </cell>
          <cell r="DM1766">
            <v>0</v>
          </cell>
        </row>
        <row r="1767">
          <cell r="A1767">
            <v>201647</v>
          </cell>
          <cell r="DM1767">
            <v>4871760.5129000004</v>
          </cell>
        </row>
        <row r="1768">
          <cell r="A1768">
            <v>204488</v>
          </cell>
          <cell r="DM1768">
            <v>600833.33331000002</v>
          </cell>
        </row>
        <row r="1769">
          <cell r="A1769">
            <v>206196</v>
          </cell>
          <cell r="DM1769">
            <v>17846038.960820001</v>
          </cell>
        </row>
        <row r="1770">
          <cell r="A1770">
            <v>203335</v>
          </cell>
          <cell r="DM1770">
            <v>888338.30316000001</v>
          </cell>
        </row>
        <row r="1771">
          <cell r="A1771">
            <v>201647</v>
          </cell>
          <cell r="DM1771">
            <v>4871760.5129000004</v>
          </cell>
        </row>
        <row r="1772">
          <cell r="A1772">
            <v>206312</v>
          </cell>
        </row>
        <row r="1773">
          <cell r="A1773">
            <v>203335</v>
          </cell>
          <cell r="DM1773">
            <v>888338.30316000001</v>
          </cell>
        </row>
        <row r="1774">
          <cell r="A1774">
            <v>204720</v>
          </cell>
        </row>
        <row r="1775">
          <cell r="A1775">
            <v>206312</v>
          </cell>
        </row>
        <row r="1776">
          <cell r="A1776">
            <v>201730</v>
          </cell>
          <cell r="DM1776">
            <v>3387277.0685299998</v>
          </cell>
        </row>
        <row r="1777">
          <cell r="A1777">
            <v>203335</v>
          </cell>
          <cell r="DM1777">
            <v>888338.30316000001</v>
          </cell>
        </row>
        <row r="1778">
          <cell r="A1778">
            <v>204768</v>
          </cell>
          <cell r="DK1778">
            <v>1144000</v>
          </cell>
          <cell r="DM1778">
            <v>0</v>
          </cell>
        </row>
        <row r="1779">
          <cell r="A1779">
            <v>206365</v>
          </cell>
        </row>
        <row r="1780">
          <cell r="A1780">
            <v>203554</v>
          </cell>
          <cell r="DM1780">
            <v>48145.509570000002</v>
          </cell>
        </row>
        <row r="1781">
          <cell r="A1781">
            <v>201730</v>
          </cell>
          <cell r="DM1781">
            <v>3387277.0685299998</v>
          </cell>
        </row>
        <row r="1782">
          <cell r="A1782">
            <v>204768</v>
          </cell>
          <cell r="DK1782">
            <v>575</v>
          </cell>
          <cell r="DM1782">
            <v>0</v>
          </cell>
        </row>
        <row r="1783">
          <cell r="A1783">
            <v>206366</v>
          </cell>
        </row>
        <row r="1784">
          <cell r="A1784">
            <v>203554</v>
          </cell>
          <cell r="DM1784">
            <v>48145.509570000002</v>
          </cell>
        </row>
        <row r="1785">
          <cell r="A1785">
            <v>201730</v>
          </cell>
          <cell r="DM1785">
            <v>3387277.0685299998</v>
          </cell>
        </row>
        <row r="1786">
          <cell r="A1786">
            <v>206393</v>
          </cell>
          <cell r="DM1786">
            <v>36958414.826099999</v>
          </cell>
        </row>
        <row r="1787">
          <cell r="A1787">
            <v>204000</v>
          </cell>
          <cell r="DJ1787">
            <v>63240</v>
          </cell>
          <cell r="DM1787">
            <v>0</v>
          </cell>
        </row>
        <row r="1788">
          <cell r="A1788">
            <v>204768</v>
          </cell>
          <cell r="DK1788">
            <v>1331000</v>
          </cell>
          <cell r="DM1788">
            <v>0</v>
          </cell>
        </row>
        <row r="1789">
          <cell r="A1789">
            <v>202050</v>
          </cell>
          <cell r="DM1789">
            <v>162099.39546999999</v>
          </cell>
        </row>
        <row r="1790">
          <cell r="A1790">
            <v>206393</v>
          </cell>
          <cell r="DM1790">
            <v>36958414.826099999</v>
          </cell>
        </row>
        <row r="1791">
          <cell r="A1791">
            <v>205797</v>
          </cell>
          <cell r="DM1791">
            <v>27560317.251970001</v>
          </cell>
        </row>
        <row r="1792">
          <cell r="A1792">
            <v>204306</v>
          </cell>
          <cell r="DM1792">
            <v>0</v>
          </cell>
        </row>
        <row r="1793">
          <cell r="A1793">
            <v>202215</v>
          </cell>
          <cell r="DM1793">
            <v>5949988.1337400004</v>
          </cell>
        </row>
        <row r="1794">
          <cell r="A1794">
            <v>206393</v>
          </cell>
          <cell r="DM1794">
            <v>36958414.826099999</v>
          </cell>
        </row>
        <row r="1795">
          <cell r="A1795">
            <v>204306</v>
          </cell>
          <cell r="DM1795">
            <v>0</v>
          </cell>
        </row>
        <row r="1796">
          <cell r="A1796">
            <v>205797</v>
          </cell>
          <cell r="DM1796">
            <v>27560317.251970001</v>
          </cell>
        </row>
        <row r="1797">
          <cell r="A1797">
            <v>206434</v>
          </cell>
          <cell r="DM1797">
            <v>0</v>
          </cell>
        </row>
        <row r="1798">
          <cell r="A1798">
            <v>202215</v>
          </cell>
          <cell r="DM1798">
            <v>5949988.1337400004</v>
          </cell>
        </row>
        <row r="1799">
          <cell r="A1799">
            <v>205797</v>
          </cell>
          <cell r="DM1799">
            <v>27560317.251970001</v>
          </cell>
        </row>
        <row r="1800">
          <cell r="A1800">
            <v>206496</v>
          </cell>
          <cell r="DM1800">
            <v>104566.75842</v>
          </cell>
        </row>
        <row r="1801">
          <cell r="A1801">
            <v>204367</v>
          </cell>
        </row>
        <row r="1802">
          <cell r="A1802">
            <v>202215</v>
          </cell>
          <cell r="DM1802">
            <v>5949988.1337400004</v>
          </cell>
        </row>
        <row r="1803">
          <cell r="A1803">
            <v>205797</v>
          </cell>
          <cell r="DM1803">
            <v>27560317.251970001</v>
          </cell>
        </row>
        <row r="1804">
          <cell r="A1804">
            <v>206544</v>
          </cell>
          <cell r="DM1804">
            <v>1887762.2580200001</v>
          </cell>
        </row>
        <row r="1805">
          <cell r="A1805">
            <v>204720</v>
          </cell>
        </row>
        <row r="1806">
          <cell r="A1806">
            <v>202468</v>
          </cell>
          <cell r="DM1806">
            <v>0</v>
          </cell>
        </row>
        <row r="1807">
          <cell r="A1807">
            <v>205797</v>
          </cell>
          <cell r="DM1807">
            <v>27560317.251970001</v>
          </cell>
        </row>
        <row r="1808">
          <cell r="A1808">
            <v>206544</v>
          </cell>
          <cell r="DM1808">
            <v>1887762.2580200001</v>
          </cell>
        </row>
        <row r="1809">
          <cell r="A1809">
            <v>205950</v>
          </cell>
          <cell r="DI1809">
            <v>27516</v>
          </cell>
          <cell r="DL1809">
            <v>23451</v>
          </cell>
        </row>
        <row r="1810">
          <cell r="A1810">
            <v>204720</v>
          </cell>
        </row>
        <row r="1811">
          <cell r="A1811">
            <v>206196</v>
          </cell>
          <cell r="DK1811">
            <v>1694000</v>
          </cell>
          <cell r="DM1811">
            <v>17846038.960820001</v>
          </cell>
        </row>
        <row r="1812">
          <cell r="A1812">
            <v>206565</v>
          </cell>
          <cell r="DL1812">
            <v>752000</v>
          </cell>
        </row>
        <row r="1813">
          <cell r="A1813">
            <v>206614</v>
          </cell>
        </row>
        <row r="1814">
          <cell r="A1814">
            <v>204720</v>
          </cell>
        </row>
        <row r="1815">
          <cell r="A1815">
            <v>206759</v>
          </cell>
        </row>
        <row r="1816">
          <cell r="A1816">
            <v>202468</v>
          </cell>
          <cell r="DM1816">
            <v>0</v>
          </cell>
        </row>
        <row r="1817">
          <cell r="A1817">
            <v>204768</v>
          </cell>
          <cell r="DK1817">
            <v>1001000</v>
          </cell>
          <cell r="DM1817">
            <v>0</v>
          </cell>
        </row>
        <row r="1818">
          <cell r="A1818">
            <v>206786</v>
          </cell>
          <cell r="DJ1818">
            <v>4085568</v>
          </cell>
          <cell r="DK1818">
            <v>2542198</v>
          </cell>
        </row>
        <row r="1819">
          <cell r="A1819">
            <v>204768</v>
          </cell>
          <cell r="DK1819">
            <v>460</v>
          </cell>
          <cell r="DM1819">
            <v>0</v>
          </cell>
        </row>
        <row r="1820">
          <cell r="A1820">
            <v>206196</v>
          </cell>
          <cell r="DK1820">
            <v>1948000</v>
          </cell>
          <cell r="DM1820">
            <v>17846038.960820001</v>
          </cell>
        </row>
        <row r="1821">
          <cell r="A1821">
            <v>207214</v>
          </cell>
        </row>
        <row r="1822">
          <cell r="A1822">
            <v>205797</v>
          </cell>
          <cell r="DM1822">
            <v>27560317.251970001</v>
          </cell>
        </row>
        <row r="1823">
          <cell r="A1823">
            <v>206393</v>
          </cell>
          <cell r="DM1823">
            <v>36958414.826099999</v>
          </cell>
        </row>
        <row r="1824">
          <cell r="A1824">
            <v>202525</v>
          </cell>
          <cell r="DM1824">
            <v>86012.273969999995</v>
          </cell>
        </row>
        <row r="1825">
          <cell r="A1825">
            <v>207522</v>
          </cell>
        </row>
        <row r="1826">
          <cell r="A1826">
            <v>207522</v>
          </cell>
        </row>
        <row r="1827">
          <cell r="A1827">
            <v>202576</v>
          </cell>
          <cell r="DM1827">
            <v>273292.95993999997</v>
          </cell>
        </row>
        <row r="1828">
          <cell r="A1828">
            <v>205797</v>
          </cell>
          <cell r="DM1828">
            <v>27560317.251970001</v>
          </cell>
        </row>
        <row r="1829">
          <cell r="A1829">
            <v>207522</v>
          </cell>
        </row>
        <row r="1830">
          <cell r="A1830">
            <v>206393</v>
          </cell>
          <cell r="DM1830">
            <v>36958414.826099999</v>
          </cell>
        </row>
        <row r="1831">
          <cell r="A1831">
            <v>202576</v>
          </cell>
          <cell r="DM1831">
            <v>273292.95993999997</v>
          </cell>
        </row>
        <row r="1832">
          <cell r="A1832">
            <v>207623</v>
          </cell>
          <cell r="DM1832">
            <v>522099.51666999998</v>
          </cell>
        </row>
        <row r="1833">
          <cell r="A1833">
            <v>206544</v>
          </cell>
          <cell r="DM1833">
            <v>1887762.2580200001</v>
          </cell>
        </row>
        <row r="1834">
          <cell r="A1834">
            <v>202816</v>
          </cell>
        </row>
        <row r="1835">
          <cell r="A1835">
            <v>206544</v>
          </cell>
          <cell r="DM1835">
            <v>1887762.2580200001</v>
          </cell>
        </row>
        <row r="1836">
          <cell r="A1836">
            <v>205797</v>
          </cell>
          <cell r="DM1836">
            <v>27560317.251970001</v>
          </cell>
        </row>
        <row r="1837">
          <cell r="A1837">
            <v>207623</v>
          </cell>
          <cell r="DM1837">
            <v>522099.51666999998</v>
          </cell>
        </row>
        <row r="1838">
          <cell r="A1838">
            <v>202817</v>
          </cell>
          <cell r="DM1838">
            <v>104722.71773</v>
          </cell>
        </row>
        <row r="1839">
          <cell r="A1839">
            <v>205797</v>
          </cell>
          <cell r="DM1839">
            <v>27560317.251970001</v>
          </cell>
        </row>
        <row r="1840">
          <cell r="A1840">
            <v>207728</v>
          </cell>
        </row>
        <row r="1841">
          <cell r="A1841">
            <v>202817</v>
          </cell>
          <cell r="DM1841">
            <v>104722.71773</v>
          </cell>
        </row>
        <row r="1842">
          <cell r="A1842">
            <v>205950</v>
          </cell>
          <cell r="DI1842">
            <v>27515</v>
          </cell>
          <cell r="DK1842">
            <v>-27515</v>
          </cell>
          <cell r="DL1842">
            <v>44250.42</v>
          </cell>
        </row>
        <row r="1843">
          <cell r="A1843">
            <v>207808</v>
          </cell>
        </row>
        <row r="1844">
          <cell r="A1844">
            <v>206031</v>
          </cell>
          <cell r="DI1844">
            <v>1790</v>
          </cell>
          <cell r="DK1844">
            <v>74</v>
          </cell>
        </row>
        <row r="1845">
          <cell r="A1845">
            <v>207953</v>
          </cell>
          <cell r="DM1845">
            <v>0</v>
          </cell>
        </row>
        <row r="1846">
          <cell r="A1846">
            <v>202829</v>
          </cell>
          <cell r="DM1846">
            <v>0</v>
          </cell>
        </row>
        <row r="1847">
          <cell r="A1847">
            <v>206146</v>
          </cell>
        </row>
        <row r="1848">
          <cell r="A1848">
            <v>202883</v>
          </cell>
          <cell r="DK1848">
            <v>495000</v>
          </cell>
          <cell r="DM1848">
            <v>0</v>
          </cell>
        </row>
        <row r="1849">
          <cell r="A1849">
            <v>207961</v>
          </cell>
        </row>
        <row r="1850">
          <cell r="A1850">
            <v>206164</v>
          </cell>
        </row>
        <row r="1851">
          <cell r="A1851">
            <v>202883</v>
          </cell>
          <cell r="DM1851">
            <v>0</v>
          </cell>
        </row>
        <row r="1852">
          <cell r="A1852">
            <v>206196</v>
          </cell>
          <cell r="DM1852">
            <v>17846038.960820001</v>
          </cell>
        </row>
        <row r="1853">
          <cell r="A1853">
            <v>206565</v>
          </cell>
        </row>
        <row r="1854">
          <cell r="A1854">
            <v>207961</v>
          </cell>
        </row>
        <row r="1855">
          <cell r="A1855">
            <v>203093</v>
          </cell>
          <cell r="DJ1855">
            <v>47267</v>
          </cell>
          <cell r="DM1855">
            <v>0</v>
          </cell>
        </row>
        <row r="1856">
          <cell r="A1856">
            <v>206196</v>
          </cell>
          <cell r="DM1856">
            <v>17846038.960820001</v>
          </cell>
        </row>
        <row r="1857">
          <cell r="A1857">
            <v>203093</v>
          </cell>
          <cell r="DM1857">
            <v>0</v>
          </cell>
        </row>
        <row r="1858">
          <cell r="A1858">
            <v>207961</v>
          </cell>
        </row>
        <row r="1859">
          <cell r="A1859">
            <v>203335</v>
          </cell>
          <cell r="DM1859">
            <v>888338.30316000001</v>
          </cell>
        </row>
        <row r="1860">
          <cell r="A1860">
            <v>206196</v>
          </cell>
          <cell r="DM1860">
            <v>17846038.960820001</v>
          </cell>
        </row>
        <row r="1861">
          <cell r="A1861">
            <v>206763</v>
          </cell>
        </row>
        <row r="1862">
          <cell r="A1862">
            <v>206365</v>
          </cell>
        </row>
        <row r="1863">
          <cell r="A1863">
            <v>207961</v>
          </cell>
        </row>
        <row r="1864">
          <cell r="A1864">
            <v>203335</v>
          </cell>
          <cell r="DM1864">
            <v>888338.30316000001</v>
          </cell>
        </row>
        <row r="1865">
          <cell r="A1865">
            <v>206864</v>
          </cell>
        </row>
        <row r="1866">
          <cell r="A1866">
            <v>206366</v>
          </cell>
          <cell r="DK1866">
            <v>9</v>
          </cell>
        </row>
        <row r="1867">
          <cell r="A1867">
            <v>208135</v>
          </cell>
          <cell r="DK1867">
            <v>1104</v>
          </cell>
          <cell r="DM1867">
            <v>0</v>
          </cell>
        </row>
        <row r="1868">
          <cell r="A1868">
            <v>206864</v>
          </cell>
        </row>
        <row r="1869">
          <cell r="A1869">
            <v>203335</v>
          </cell>
          <cell r="DM1869">
            <v>888338.30316000001</v>
          </cell>
        </row>
        <row r="1870">
          <cell r="A1870">
            <v>206393</v>
          </cell>
          <cell r="DM1870">
            <v>36958414.826099999</v>
          </cell>
        </row>
        <row r="1871">
          <cell r="A1871">
            <v>208135</v>
          </cell>
          <cell r="DK1871">
            <v>688</v>
          </cell>
          <cell r="DM1871">
            <v>0</v>
          </cell>
        </row>
        <row r="1872">
          <cell r="A1872">
            <v>203554</v>
          </cell>
          <cell r="DM1872">
            <v>48145.509570000002</v>
          </cell>
        </row>
        <row r="1873">
          <cell r="A1873">
            <v>206864</v>
          </cell>
        </row>
        <row r="1874">
          <cell r="A1874">
            <v>208153</v>
          </cell>
          <cell r="DM1874">
            <v>21371</v>
          </cell>
        </row>
        <row r="1875">
          <cell r="A1875">
            <v>206544</v>
          </cell>
          <cell r="DM1875">
            <v>1887762.2580200001</v>
          </cell>
        </row>
        <row r="1876">
          <cell r="A1876">
            <v>208153</v>
          </cell>
          <cell r="DJ1876">
            <v>150000</v>
          </cell>
          <cell r="DM1876">
            <v>21371</v>
          </cell>
        </row>
        <row r="1877">
          <cell r="A1877">
            <v>203554</v>
          </cell>
          <cell r="DM1877">
            <v>48145.509570000002</v>
          </cell>
        </row>
        <row r="1878">
          <cell r="A1878">
            <v>207623</v>
          </cell>
          <cell r="DM1878">
            <v>522099.51666999998</v>
          </cell>
        </row>
        <row r="1879">
          <cell r="A1879">
            <v>206544</v>
          </cell>
          <cell r="DM1879">
            <v>1887762.2580200001</v>
          </cell>
        </row>
        <row r="1880">
          <cell r="A1880">
            <v>206544</v>
          </cell>
          <cell r="DM1880">
            <v>1887762.2580200001</v>
          </cell>
        </row>
        <row r="1881">
          <cell r="A1881">
            <v>203690</v>
          </cell>
        </row>
        <row r="1882">
          <cell r="A1882">
            <v>208153</v>
          </cell>
          <cell r="DM1882">
            <v>21371</v>
          </cell>
        </row>
        <row r="1883">
          <cell r="A1883">
            <v>203690</v>
          </cell>
        </row>
        <row r="1884">
          <cell r="A1884">
            <v>207623</v>
          </cell>
          <cell r="DM1884">
            <v>522099.51666999998</v>
          </cell>
        </row>
        <row r="1885">
          <cell r="A1885">
            <v>208153</v>
          </cell>
          <cell r="DM1885">
            <v>21371</v>
          </cell>
        </row>
        <row r="1886">
          <cell r="A1886">
            <v>203914</v>
          </cell>
          <cell r="DJ1886">
            <v>167000</v>
          </cell>
        </row>
        <row r="1887">
          <cell r="A1887">
            <v>206565</v>
          </cell>
        </row>
        <row r="1888">
          <cell r="A1888">
            <v>206761</v>
          </cell>
        </row>
        <row r="1889">
          <cell r="A1889">
            <v>207623</v>
          </cell>
          <cell r="DM1889">
            <v>522099.51666999998</v>
          </cell>
        </row>
        <row r="1890">
          <cell r="A1890">
            <v>208153</v>
          </cell>
          <cell r="DJ1890">
            <v>278000</v>
          </cell>
          <cell r="DM1890">
            <v>21371</v>
          </cell>
        </row>
        <row r="1891">
          <cell r="A1891">
            <v>204000</v>
          </cell>
          <cell r="DJ1891">
            <v>398043</v>
          </cell>
          <cell r="DM1891">
            <v>0</v>
          </cell>
        </row>
        <row r="1892">
          <cell r="A1892">
            <v>207844</v>
          </cell>
        </row>
        <row r="1893">
          <cell r="A1893">
            <v>206761</v>
          </cell>
        </row>
        <row r="1894">
          <cell r="A1894">
            <v>204000</v>
          </cell>
          <cell r="DM1894">
            <v>0</v>
          </cell>
        </row>
        <row r="1895">
          <cell r="A1895">
            <v>208313</v>
          </cell>
        </row>
        <row r="1896">
          <cell r="A1896">
            <v>207952</v>
          </cell>
        </row>
        <row r="1897">
          <cell r="A1897">
            <v>208322</v>
          </cell>
          <cell r="DM1897">
            <v>42755177.704470001</v>
          </cell>
        </row>
        <row r="1898">
          <cell r="A1898">
            <v>206786</v>
          </cell>
          <cell r="DJ1898">
            <v>5449400</v>
          </cell>
          <cell r="DK1898">
            <v>6335300</v>
          </cell>
        </row>
        <row r="1899">
          <cell r="A1899">
            <v>207953</v>
          </cell>
          <cell r="DM1899">
            <v>0</v>
          </cell>
        </row>
        <row r="1900">
          <cell r="A1900">
            <v>208322</v>
          </cell>
          <cell r="DM1900">
            <v>42755177.704470001</v>
          </cell>
        </row>
        <row r="1901">
          <cell r="A1901">
            <v>206864</v>
          </cell>
        </row>
        <row r="1902">
          <cell r="A1902">
            <v>207953</v>
          </cell>
          <cell r="DM1902">
            <v>0</v>
          </cell>
        </row>
        <row r="1903">
          <cell r="A1903">
            <v>208322</v>
          </cell>
          <cell r="DK1903">
            <v>23000</v>
          </cell>
          <cell r="DM1903">
            <v>42755177.704470001</v>
          </cell>
        </row>
        <row r="1904">
          <cell r="A1904">
            <v>206864</v>
          </cell>
        </row>
        <row r="1905">
          <cell r="A1905">
            <v>207953</v>
          </cell>
          <cell r="DM1905">
            <v>0</v>
          </cell>
        </row>
        <row r="1906">
          <cell r="A1906">
            <v>208322</v>
          </cell>
          <cell r="DM1906">
            <v>42755177.704470001</v>
          </cell>
        </row>
        <row r="1907">
          <cell r="A1907">
            <v>206864</v>
          </cell>
        </row>
        <row r="1908">
          <cell r="A1908">
            <v>207953</v>
          </cell>
          <cell r="DM1908">
            <v>0</v>
          </cell>
        </row>
        <row r="1909">
          <cell r="A1909">
            <v>207522</v>
          </cell>
        </row>
        <row r="1910">
          <cell r="A1910">
            <v>208322</v>
          </cell>
          <cell r="DM1910">
            <v>42755177.704470001</v>
          </cell>
        </row>
        <row r="1911">
          <cell r="A1911">
            <v>204052</v>
          </cell>
          <cell r="DK1911">
            <v>27</v>
          </cell>
        </row>
        <row r="1912">
          <cell r="A1912">
            <v>207961</v>
          </cell>
        </row>
        <row r="1913">
          <cell r="A1913">
            <v>208326</v>
          </cell>
          <cell r="DM1913">
            <v>2523032.9111199998</v>
          </cell>
        </row>
        <row r="1914">
          <cell r="A1914">
            <v>207961</v>
          </cell>
        </row>
        <row r="1915">
          <cell r="A1915">
            <v>208326</v>
          </cell>
          <cell r="DM1915">
            <v>2523032.9111199998</v>
          </cell>
        </row>
        <row r="1916">
          <cell r="A1916">
            <v>207522</v>
          </cell>
        </row>
        <row r="1917">
          <cell r="A1917">
            <v>208331</v>
          </cell>
        </row>
        <row r="1918">
          <cell r="A1918">
            <v>207623</v>
          </cell>
          <cell r="DM1918">
            <v>522099.51666999998</v>
          </cell>
        </row>
        <row r="1919">
          <cell r="A1919">
            <v>207961</v>
          </cell>
        </row>
        <row r="1920">
          <cell r="A1920">
            <v>208331</v>
          </cell>
        </row>
        <row r="1921">
          <cell r="A1921">
            <v>207623</v>
          </cell>
          <cell r="DM1921">
            <v>522099.51666999998</v>
          </cell>
        </row>
        <row r="1922">
          <cell r="A1922">
            <v>208442</v>
          </cell>
          <cell r="DM1922">
            <v>0</v>
          </cell>
        </row>
        <row r="1923">
          <cell r="A1923">
            <v>207961</v>
          </cell>
        </row>
        <row r="1924">
          <cell r="A1924">
            <v>204367</v>
          </cell>
        </row>
        <row r="1925">
          <cell r="A1925">
            <v>208442</v>
          </cell>
          <cell r="DM1925">
            <v>0</v>
          </cell>
        </row>
        <row r="1926">
          <cell r="A1926">
            <v>207623</v>
          </cell>
          <cell r="DM1926">
            <v>522099.51666999998</v>
          </cell>
        </row>
        <row r="1927">
          <cell r="A1927">
            <v>204442</v>
          </cell>
          <cell r="DM1927">
            <v>0</v>
          </cell>
        </row>
        <row r="1928">
          <cell r="A1928">
            <v>207728</v>
          </cell>
        </row>
        <row r="1929">
          <cell r="A1929">
            <v>208442</v>
          </cell>
          <cell r="DM1929">
            <v>0</v>
          </cell>
        </row>
        <row r="1930">
          <cell r="A1930">
            <v>204488</v>
          </cell>
          <cell r="DM1930">
            <v>600833.33331000002</v>
          </cell>
        </row>
        <row r="1931">
          <cell r="A1931">
            <v>207844</v>
          </cell>
        </row>
        <row r="1932">
          <cell r="A1932">
            <v>204655</v>
          </cell>
        </row>
        <row r="1933">
          <cell r="A1933">
            <v>208508</v>
          </cell>
          <cell r="DM1933">
            <v>0</v>
          </cell>
        </row>
        <row r="1934">
          <cell r="A1934">
            <v>207844</v>
          </cell>
        </row>
        <row r="1935">
          <cell r="A1935">
            <v>208135</v>
          </cell>
          <cell r="DK1935">
            <v>1397</v>
          </cell>
          <cell r="DM1935">
            <v>0</v>
          </cell>
        </row>
        <row r="1936">
          <cell r="A1936">
            <v>204697</v>
          </cell>
          <cell r="DM1936">
            <v>0</v>
          </cell>
        </row>
        <row r="1937">
          <cell r="A1937">
            <v>207844</v>
          </cell>
        </row>
        <row r="1938">
          <cell r="A1938">
            <v>208153</v>
          </cell>
          <cell r="DM1938">
            <v>21371</v>
          </cell>
        </row>
        <row r="1939">
          <cell r="A1939">
            <v>208508</v>
          </cell>
          <cell r="DM1939">
            <v>0</v>
          </cell>
        </row>
        <row r="1940">
          <cell r="A1940">
            <v>208197</v>
          </cell>
        </row>
        <row r="1941">
          <cell r="A1941">
            <v>204768</v>
          </cell>
          <cell r="DK1941">
            <v>293</v>
          </cell>
          <cell r="DM1941">
            <v>0</v>
          </cell>
        </row>
        <row r="1942">
          <cell r="A1942">
            <v>208508</v>
          </cell>
          <cell r="DM1942">
            <v>0</v>
          </cell>
        </row>
        <row r="1943">
          <cell r="A1943">
            <v>204768</v>
          </cell>
          <cell r="DK1943">
            <v>221</v>
          </cell>
          <cell r="DM1943">
            <v>0</v>
          </cell>
        </row>
        <row r="1944">
          <cell r="A1944">
            <v>207844</v>
          </cell>
        </row>
        <row r="1945">
          <cell r="A1945">
            <v>207952</v>
          </cell>
        </row>
        <row r="1946">
          <cell r="A1946">
            <v>208508</v>
          </cell>
          <cell r="DM1946">
            <v>0</v>
          </cell>
        </row>
        <row r="1947">
          <cell r="A1947">
            <v>204768</v>
          </cell>
          <cell r="DK1947">
            <v>683</v>
          </cell>
          <cell r="DM1947">
            <v>0</v>
          </cell>
        </row>
        <row r="1948">
          <cell r="A1948">
            <v>208322</v>
          </cell>
          <cell r="DK1948">
            <v>874000</v>
          </cell>
          <cell r="DM1948">
            <v>42755177.704470001</v>
          </cell>
        </row>
        <row r="1949">
          <cell r="A1949">
            <v>208508</v>
          </cell>
          <cell r="DM1949">
            <v>0</v>
          </cell>
        </row>
        <row r="1950">
          <cell r="A1950">
            <v>206146</v>
          </cell>
        </row>
        <row r="1951">
          <cell r="A1951">
            <v>208322</v>
          </cell>
          <cell r="DM1951">
            <v>42755177.704470001</v>
          </cell>
        </row>
        <row r="1952">
          <cell r="A1952">
            <v>206146</v>
          </cell>
        </row>
        <row r="1953">
          <cell r="A1953">
            <v>208591</v>
          </cell>
          <cell r="DM1953">
            <v>0</v>
          </cell>
        </row>
        <row r="1954">
          <cell r="A1954">
            <v>208442</v>
          </cell>
          <cell r="DM1954">
            <v>0</v>
          </cell>
        </row>
        <row r="1955">
          <cell r="A1955">
            <v>206196</v>
          </cell>
          <cell r="DK1955">
            <v>1439000</v>
          </cell>
          <cell r="DM1955">
            <v>17846038.960820001</v>
          </cell>
        </row>
        <row r="1956">
          <cell r="A1956">
            <v>207952</v>
          </cell>
        </row>
        <row r="1957">
          <cell r="A1957">
            <v>208591</v>
          </cell>
          <cell r="DM1957">
            <v>0</v>
          </cell>
        </row>
        <row r="1958">
          <cell r="A1958">
            <v>208457</v>
          </cell>
        </row>
        <row r="1959">
          <cell r="A1959">
            <v>208709</v>
          </cell>
          <cell r="DM1959">
            <v>26207373.910629999</v>
          </cell>
        </row>
        <row r="1960">
          <cell r="A1960">
            <v>206196</v>
          </cell>
          <cell r="DK1960">
            <v>1183000</v>
          </cell>
          <cell r="DM1960">
            <v>17846038.960820001</v>
          </cell>
        </row>
        <row r="1961">
          <cell r="A1961">
            <v>208556</v>
          </cell>
        </row>
        <row r="1962">
          <cell r="A1962">
            <v>207953</v>
          </cell>
          <cell r="DM1962">
            <v>0</v>
          </cell>
        </row>
        <row r="1963">
          <cell r="A1963">
            <v>206196</v>
          </cell>
          <cell r="DK1963">
            <v>51000</v>
          </cell>
          <cell r="DM1963">
            <v>17846038.960820001</v>
          </cell>
        </row>
        <row r="1964">
          <cell r="A1964">
            <v>207953</v>
          </cell>
          <cell r="DK1964">
            <v>66000</v>
          </cell>
          <cell r="DM1964">
            <v>0</v>
          </cell>
        </row>
        <row r="1965">
          <cell r="A1965">
            <v>208797</v>
          </cell>
          <cell r="DM1965">
            <v>0</v>
          </cell>
        </row>
        <row r="1966">
          <cell r="A1966">
            <v>208591</v>
          </cell>
          <cell r="DM1966">
            <v>0</v>
          </cell>
        </row>
        <row r="1967">
          <cell r="A1967">
            <v>206366</v>
          </cell>
          <cell r="DL1967">
            <v>12</v>
          </cell>
        </row>
        <row r="1968">
          <cell r="A1968">
            <v>208797</v>
          </cell>
          <cell r="DM1968">
            <v>0</v>
          </cell>
        </row>
        <row r="1969">
          <cell r="A1969">
            <v>208153</v>
          </cell>
          <cell r="DM1969">
            <v>21371</v>
          </cell>
        </row>
        <row r="1970">
          <cell r="A1970">
            <v>208709</v>
          </cell>
          <cell r="DM1970">
            <v>26207373.910629999</v>
          </cell>
        </row>
        <row r="1971">
          <cell r="A1971">
            <v>208709</v>
          </cell>
          <cell r="DM1971">
            <v>26207373.910629999</v>
          </cell>
        </row>
        <row r="1972">
          <cell r="A1972">
            <v>208313</v>
          </cell>
        </row>
        <row r="1973">
          <cell r="A1973">
            <v>208830</v>
          </cell>
        </row>
        <row r="1974">
          <cell r="A1974">
            <v>206393</v>
          </cell>
          <cell r="DM1974">
            <v>36958414.826099999</v>
          </cell>
        </row>
        <row r="1975">
          <cell r="A1975">
            <v>208830</v>
          </cell>
        </row>
        <row r="1976">
          <cell r="A1976">
            <v>208322</v>
          </cell>
          <cell r="DM1976">
            <v>42755177.704470001</v>
          </cell>
        </row>
        <row r="1977">
          <cell r="A1977">
            <v>208709</v>
          </cell>
          <cell r="DM1977">
            <v>26207373.910629999</v>
          </cell>
        </row>
        <row r="1978">
          <cell r="A1978">
            <v>206393</v>
          </cell>
          <cell r="DM1978">
            <v>36958414.826099999</v>
          </cell>
        </row>
        <row r="1979">
          <cell r="A1979">
            <v>209141</v>
          </cell>
          <cell r="DM1979">
            <v>454797.13724000001</v>
          </cell>
        </row>
        <row r="1980">
          <cell r="A1980">
            <v>208797</v>
          </cell>
          <cell r="DM1980">
            <v>0</v>
          </cell>
        </row>
        <row r="1981">
          <cell r="A1981">
            <v>208322</v>
          </cell>
          <cell r="DK1981">
            <v>617000</v>
          </cell>
          <cell r="DM1981">
            <v>42755177.704470001</v>
          </cell>
        </row>
        <row r="1982">
          <cell r="A1982">
            <v>206393</v>
          </cell>
          <cell r="DM1982">
            <v>36958414.826099999</v>
          </cell>
        </row>
        <row r="1983">
          <cell r="A1983">
            <v>208797</v>
          </cell>
          <cell r="DJ1983">
            <v>11000</v>
          </cell>
          <cell r="DM1983">
            <v>0</v>
          </cell>
        </row>
        <row r="1984">
          <cell r="A1984">
            <v>209141</v>
          </cell>
          <cell r="DM1984">
            <v>454797.13724000001</v>
          </cell>
        </row>
        <row r="1985">
          <cell r="A1985">
            <v>208322</v>
          </cell>
          <cell r="DK1985">
            <v>22783000</v>
          </cell>
          <cell r="DM1985">
            <v>42755177.704470001</v>
          </cell>
        </row>
        <row r="1986">
          <cell r="A1986">
            <v>206393</v>
          </cell>
          <cell r="DM1986">
            <v>36958414.826099999</v>
          </cell>
        </row>
        <row r="1987">
          <cell r="A1987">
            <v>208797</v>
          </cell>
          <cell r="DJ1987">
            <v>179000</v>
          </cell>
          <cell r="DM1987">
            <v>0</v>
          </cell>
        </row>
        <row r="1988">
          <cell r="A1988">
            <v>208322</v>
          </cell>
          <cell r="DM1988">
            <v>42755177.704470001</v>
          </cell>
        </row>
        <row r="1989">
          <cell r="A1989">
            <v>208797</v>
          </cell>
          <cell r="DJ1989">
            <v>11000</v>
          </cell>
          <cell r="DM1989">
            <v>0</v>
          </cell>
        </row>
        <row r="1990">
          <cell r="A1990">
            <v>208331</v>
          </cell>
        </row>
        <row r="1991">
          <cell r="A1991">
            <v>206393</v>
          </cell>
          <cell r="DM1991">
            <v>36958414.826099999</v>
          </cell>
        </row>
        <row r="1992">
          <cell r="A1992">
            <v>209167</v>
          </cell>
          <cell r="DK1992">
            <v>83208000</v>
          </cell>
        </row>
        <row r="1993">
          <cell r="A1993">
            <v>208508</v>
          </cell>
          <cell r="DM1993">
            <v>0</v>
          </cell>
        </row>
        <row r="1994">
          <cell r="A1994">
            <v>206393</v>
          </cell>
          <cell r="DM1994">
            <v>36958414.826099999</v>
          </cell>
        </row>
        <row r="1995">
          <cell r="A1995">
            <v>209020</v>
          </cell>
          <cell r="DM1995">
            <v>0</v>
          </cell>
        </row>
        <row r="1996">
          <cell r="A1996">
            <v>208586</v>
          </cell>
          <cell r="DJ1996">
            <v>1299000</v>
          </cell>
        </row>
        <row r="1997">
          <cell r="A1997">
            <v>206434</v>
          </cell>
          <cell r="DM1997">
            <v>0</v>
          </cell>
        </row>
        <row r="1998">
          <cell r="A1998">
            <v>209020</v>
          </cell>
          <cell r="DM1998">
            <v>0</v>
          </cell>
        </row>
        <row r="1999">
          <cell r="A1999">
            <v>208586</v>
          </cell>
        </row>
        <row r="2000">
          <cell r="A2000">
            <v>206434</v>
          </cell>
          <cell r="DM2000">
            <v>0</v>
          </cell>
        </row>
        <row r="2001">
          <cell r="A2001">
            <v>209020</v>
          </cell>
          <cell r="DK2001">
            <v>746000</v>
          </cell>
          <cell r="DM2001">
            <v>0</v>
          </cell>
        </row>
        <row r="2002">
          <cell r="A2002">
            <v>209167</v>
          </cell>
          <cell r="DK2002">
            <v>102027000</v>
          </cell>
        </row>
        <row r="2003">
          <cell r="A2003">
            <v>206434</v>
          </cell>
          <cell r="DM2003">
            <v>0</v>
          </cell>
        </row>
        <row r="2004">
          <cell r="A2004">
            <v>208587</v>
          </cell>
        </row>
        <row r="2005">
          <cell r="A2005">
            <v>206496</v>
          </cell>
          <cell r="DM2005">
            <v>104566.75842</v>
          </cell>
        </row>
        <row r="2006">
          <cell r="A2006">
            <v>209167</v>
          </cell>
          <cell r="DI2006">
            <v>27204000</v>
          </cell>
          <cell r="DL2006">
            <v>76097000</v>
          </cell>
        </row>
        <row r="2007">
          <cell r="A2007">
            <v>208591</v>
          </cell>
          <cell r="DM2007">
            <v>0</v>
          </cell>
        </row>
        <row r="2008">
          <cell r="A2008">
            <v>206544</v>
          </cell>
          <cell r="DM2008">
            <v>1887762.2580200001</v>
          </cell>
        </row>
        <row r="2009">
          <cell r="A2009">
            <v>209190</v>
          </cell>
        </row>
        <row r="2010">
          <cell r="A2010">
            <v>208709</v>
          </cell>
          <cell r="DM2010">
            <v>26207373.910629999</v>
          </cell>
        </row>
        <row r="2011">
          <cell r="A2011">
            <v>209141</v>
          </cell>
          <cell r="DM2011">
            <v>454797.13724000001</v>
          </cell>
        </row>
        <row r="2012">
          <cell r="A2012">
            <v>208709</v>
          </cell>
          <cell r="DM2012">
            <v>26207373.910629999</v>
          </cell>
        </row>
        <row r="2013">
          <cell r="A2013">
            <v>209167</v>
          </cell>
          <cell r="DI2013">
            <v>27204000</v>
          </cell>
          <cell r="DL2013">
            <v>76097000</v>
          </cell>
        </row>
        <row r="2014">
          <cell r="A2014">
            <v>206544</v>
          </cell>
          <cell r="DM2014">
            <v>1887762.2580200001</v>
          </cell>
        </row>
        <row r="2015">
          <cell r="A2015">
            <v>208709</v>
          </cell>
          <cell r="DM2015">
            <v>26207373.910629999</v>
          </cell>
        </row>
        <row r="2016">
          <cell r="A2016">
            <v>209285</v>
          </cell>
          <cell r="DM2016">
            <v>0</v>
          </cell>
        </row>
        <row r="2017">
          <cell r="A2017">
            <v>206544</v>
          </cell>
          <cell r="DM2017">
            <v>1887762.2580200001</v>
          </cell>
        </row>
        <row r="2018">
          <cell r="A2018">
            <v>208709</v>
          </cell>
          <cell r="DM2018">
            <v>26207373.910629999</v>
          </cell>
        </row>
        <row r="2019">
          <cell r="A2019">
            <v>209361</v>
          </cell>
        </row>
        <row r="2020">
          <cell r="A2020">
            <v>206544</v>
          </cell>
          <cell r="DM2020">
            <v>1887762.2580200001</v>
          </cell>
        </row>
        <row r="2021">
          <cell r="A2021">
            <v>208709</v>
          </cell>
          <cell r="DM2021">
            <v>26207373.910629999</v>
          </cell>
        </row>
        <row r="2022">
          <cell r="A2022">
            <v>209279</v>
          </cell>
          <cell r="DI2022">
            <v>144000000</v>
          </cell>
          <cell r="DJ2022">
            <v>383100000</v>
          </cell>
          <cell r="DL2022">
            <v>401100000</v>
          </cell>
          <cell r="DM2022">
            <v>41000570.688340001</v>
          </cell>
        </row>
        <row r="2023">
          <cell r="A2023">
            <v>206544</v>
          </cell>
          <cell r="DM2023">
            <v>1887762.2580200001</v>
          </cell>
        </row>
        <row r="2024">
          <cell r="A2024">
            <v>209600</v>
          </cell>
          <cell r="DK2024">
            <v>94000</v>
          </cell>
        </row>
        <row r="2025">
          <cell r="A2025">
            <v>209285</v>
          </cell>
          <cell r="DM2025">
            <v>0</v>
          </cell>
        </row>
        <row r="2026">
          <cell r="A2026">
            <v>208709</v>
          </cell>
          <cell r="DM2026">
            <v>26207373.910629999</v>
          </cell>
        </row>
        <row r="2027">
          <cell r="A2027">
            <v>206759</v>
          </cell>
        </row>
        <row r="2028">
          <cell r="A2028">
            <v>208709</v>
          </cell>
          <cell r="DM2028">
            <v>26207373.910629999</v>
          </cell>
        </row>
        <row r="2029">
          <cell r="A2029">
            <v>209285</v>
          </cell>
          <cell r="DM2029">
            <v>0</v>
          </cell>
        </row>
        <row r="2030">
          <cell r="A2030">
            <v>209616</v>
          </cell>
        </row>
        <row r="2031">
          <cell r="A2031">
            <v>206838</v>
          </cell>
          <cell r="DM2031">
            <v>92182080</v>
          </cell>
        </row>
        <row r="2032">
          <cell r="A2032">
            <v>208797</v>
          </cell>
          <cell r="DM2032">
            <v>0</v>
          </cell>
        </row>
        <row r="2033">
          <cell r="A2033">
            <v>209302</v>
          </cell>
        </row>
        <row r="2034">
          <cell r="A2034">
            <v>207214</v>
          </cell>
        </row>
        <row r="2035">
          <cell r="A2035">
            <v>209616</v>
          </cell>
          <cell r="DJ2035">
            <v>23000</v>
          </cell>
        </row>
        <row r="2036">
          <cell r="A2036">
            <v>208797</v>
          </cell>
          <cell r="DM2036">
            <v>0</v>
          </cell>
        </row>
        <row r="2037">
          <cell r="A2037">
            <v>207522</v>
          </cell>
        </row>
        <row r="2038">
          <cell r="A2038">
            <v>209600</v>
          </cell>
        </row>
        <row r="2039">
          <cell r="A2039">
            <v>209796</v>
          </cell>
        </row>
        <row r="2040">
          <cell r="A2040">
            <v>209020</v>
          </cell>
          <cell r="DM2040">
            <v>0</v>
          </cell>
        </row>
        <row r="2041">
          <cell r="A2041">
            <v>207623</v>
          </cell>
          <cell r="DM2041">
            <v>522099.51666999998</v>
          </cell>
        </row>
        <row r="2042">
          <cell r="A2042">
            <v>209616</v>
          </cell>
          <cell r="DK2042">
            <v>20000</v>
          </cell>
        </row>
        <row r="2043">
          <cell r="A2043">
            <v>210155</v>
          </cell>
        </row>
        <row r="2044">
          <cell r="A2044">
            <v>209020</v>
          </cell>
          <cell r="DM2044">
            <v>0</v>
          </cell>
        </row>
        <row r="2045">
          <cell r="A2045">
            <v>209654</v>
          </cell>
        </row>
        <row r="2046">
          <cell r="A2046">
            <v>210215</v>
          </cell>
          <cell r="DK2046">
            <v>325000</v>
          </cell>
        </row>
        <row r="2047">
          <cell r="A2047">
            <v>207623</v>
          </cell>
          <cell r="DM2047">
            <v>522099.51666999998</v>
          </cell>
        </row>
        <row r="2048">
          <cell r="A2048">
            <v>209020</v>
          </cell>
          <cell r="DK2048">
            <v>299000</v>
          </cell>
          <cell r="DM2048">
            <v>0</v>
          </cell>
        </row>
        <row r="2049">
          <cell r="A2049">
            <v>210215</v>
          </cell>
          <cell r="DK2049">
            <v>225000</v>
          </cell>
        </row>
        <row r="2050">
          <cell r="A2050">
            <v>207728</v>
          </cell>
        </row>
        <row r="2051">
          <cell r="A2051">
            <v>210144</v>
          </cell>
          <cell r="DM2051">
            <v>50000</v>
          </cell>
        </row>
        <row r="2052">
          <cell r="A2052">
            <v>207808</v>
          </cell>
        </row>
        <row r="2053">
          <cell r="A2053">
            <v>209020</v>
          </cell>
          <cell r="DK2053">
            <v>560000</v>
          </cell>
          <cell r="DM2053">
            <v>0</v>
          </cell>
        </row>
        <row r="2054">
          <cell r="A2054">
            <v>210244</v>
          </cell>
          <cell r="DJ2054">
            <v>47500</v>
          </cell>
          <cell r="DK2054">
            <v>73200</v>
          </cell>
        </row>
        <row r="2055">
          <cell r="A2055">
            <v>210256</v>
          </cell>
          <cell r="DM2055">
            <v>0</v>
          </cell>
        </row>
        <row r="2056">
          <cell r="A2056">
            <v>207808</v>
          </cell>
        </row>
        <row r="2057">
          <cell r="A2057">
            <v>210244</v>
          </cell>
        </row>
        <row r="2058">
          <cell r="A2058">
            <v>210278</v>
          </cell>
        </row>
        <row r="2059">
          <cell r="A2059">
            <v>207953</v>
          </cell>
          <cell r="DM2059">
            <v>0</v>
          </cell>
        </row>
        <row r="2060">
          <cell r="A2060">
            <v>209020</v>
          </cell>
          <cell r="DK2060">
            <v>642000</v>
          </cell>
          <cell r="DM2060">
            <v>0</v>
          </cell>
        </row>
        <row r="2061">
          <cell r="A2061">
            <v>210278</v>
          </cell>
        </row>
        <row r="2062">
          <cell r="A2062">
            <v>208197</v>
          </cell>
        </row>
        <row r="2063">
          <cell r="A2063">
            <v>210252</v>
          </cell>
          <cell r="DJ2063">
            <v>12260</v>
          </cell>
          <cell r="DM2063">
            <v>0</v>
          </cell>
        </row>
        <row r="2064">
          <cell r="A2064">
            <v>209020</v>
          </cell>
          <cell r="DK2064">
            <v>730000</v>
          </cell>
          <cell r="DM2064">
            <v>0</v>
          </cell>
        </row>
        <row r="2065">
          <cell r="A2065">
            <v>210278</v>
          </cell>
        </row>
        <row r="2066">
          <cell r="A2066">
            <v>210284</v>
          </cell>
          <cell r="DK2066">
            <v>133571</v>
          </cell>
        </row>
        <row r="2067">
          <cell r="A2067">
            <v>208313</v>
          </cell>
        </row>
        <row r="2068">
          <cell r="A2068">
            <v>209064</v>
          </cell>
          <cell r="DJ2068">
            <v>2531</v>
          </cell>
        </row>
        <row r="2069">
          <cell r="A2069">
            <v>210403</v>
          </cell>
          <cell r="DM2069">
            <v>751562.76488000003</v>
          </cell>
        </row>
        <row r="2070">
          <cell r="A2070">
            <v>210361</v>
          </cell>
        </row>
        <row r="2071">
          <cell r="A2071">
            <v>208322</v>
          </cell>
          <cell r="DM2071">
            <v>42755177.704470001</v>
          </cell>
        </row>
        <row r="2072">
          <cell r="A2072">
            <v>209141</v>
          </cell>
          <cell r="DM2072">
            <v>454797.13724000001</v>
          </cell>
        </row>
        <row r="2073">
          <cell r="A2073">
            <v>210403</v>
          </cell>
          <cell r="DM2073">
            <v>751562.76488000003</v>
          </cell>
        </row>
        <row r="2074">
          <cell r="A2074">
            <v>209141</v>
          </cell>
          <cell r="DM2074">
            <v>454797.13724000001</v>
          </cell>
        </row>
        <row r="2075">
          <cell r="A2075">
            <v>208322</v>
          </cell>
          <cell r="DK2075">
            <v>24000</v>
          </cell>
          <cell r="DM2075">
            <v>42755177.704470001</v>
          </cell>
        </row>
        <row r="2076">
          <cell r="A2076">
            <v>210403</v>
          </cell>
          <cell r="DM2076">
            <v>751562.76488000003</v>
          </cell>
        </row>
        <row r="2077">
          <cell r="A2077">
            <v>210403</v>
          </cell>
          <cell r="DM2077">
            <v>751562.76488000003</v>
          </cell>
        </row>
        <row r="2078">
          <cell r="A2078">
            <v>209167</v>
          </cell>
          <cell r="DK2078">
            <v>94168000</v>
          </cell>
        </row>
        <row r="2079">
          <cell r="A2079">
            <v>210403</v>
          </cell>
          <cell r="DM2079">
            <v>751562.76488000003</v>
          </cell>
        </row>
        <row r="2080">
          <cell r="A2080">
            <v>210403</v>
          </cell>
          <cell r="DM2080">
            <v>751562.76488000003</v>
          </cell>
        </row>
        <row r="2081">
          <cell r="A2081">
            <v>208322</v>
          </cell>
          <cell r="DK2081">
            <v>90000</v>
          </cell>
          <cell r="DM2081">
            <v>42755177.704470001</v>
          </cell>
        </row>
        <row r="2082">
          <cell r="A2082">
            <v>209285</v>
          </cell>
          <cell r="DM2082">
            <v>0</v>
          </cell>
        </row>
        <row r="2083">
          <cell r="A2083">
            <v>210451</v>
          </cell>
          <cell r="DM2083">
            <v>9877938.5147300009</v>
          </cell>
        </row>
        <row r="2084">
          <cell r="A2084">
            <v>210403</v>
          </cell>
          <cell r="DM2084">
            <v>751562.76488000003</v>
          </cell>
        </row>
        <row r="2085">
          <cell r="A2085">
            <v>209302</v>
          </cell>
        </row>
        <row r="2086">
          <cell r="A2086">
            <v>208322</v>
          </cell>
          <cell r="DM2086">
            <v>42755177.704470001</v>
          </cell>
        </row>
        <row r="2087">
          <cell r="A2087">
            <v>210451</v>
          </cell>
          <cell r="DM2087">
            <v>9877938.5147300009</v>
          </cell>
        </row>
        <row r="2088">
          <cell r="A2088">
            <v>210403</v>
          </cell>
          <cell r="DM2088">
            <v>751562.76488000003</v>
          </cell>
        </row>
        <row r="2089">
          <cell r="A2089">
            <v>210144</v>
          </cell>
          <cell r="DM2089">
            <v>50000</v>
          </cell>
        </row>
        <row r="2090">
          <cell r="A2090">
            <v>210155</v>
          </cell>
        </row>
        <row r="2091">
          <cell r="A2091">
            <v>210509</v>
          </cell>
        </row>
        <row r="2092">
          <cell r="A2092">
            <v>210403</v>
          </cell>
          <cell r="DM2092">
            <v>751562.76488000003</v>
          </cell>
        </row>
        <row r="2093">
          <cell r="A2093">
            <v>210244</v>
          </cell>
          <cell r="DJ2093">
            <v>3186</v>
          </cell>
        </row>
        <row r="2094">
          <cell r="A2094">
            <v>208322</v>
          </cell>
          <cell r="DK2094">
            <v>24000</v>
          </cell>
          <cell r="DM2094">
            <v>42755177.704470001</v>
          </cell>
        </row>
        <row r="2095">
          <cell r="A2095">
            <v>210544</v>
          </cell>
          <cell r="DM2095">
            <v>341210.46821999998</v>
          </cell>
        </row>
        <row r="2096">
          <cell r="A2096">
            <v>210451</v>
          </cell>
          <cell r="DM2096">
            <v>9877938.5147300009</v>
          </cell>
        </row>
        <row r="2097">
          <cell r="A2097">
            <v>208326</v>
          </cell>
          <cell r="DM2097">
            <v>2523032.9111199998</v>
          </cell>
        </row>
        <row r="2098">
          <cell r="A2098">
            <v>210544</v>
          </cell>
          <cell r="DM2098">
            <v>341210.46821999998</v>
          </cell>
        </row>
        <row r="2099">
          <cell r="A2099">
            <v>210244</v>
          </cell>
          <cell r="DJ2099">
            <v>46289</v>
          </cell>
        </row>
        <row r="2100">
          <cell r="A2100">
            <v>208326</v>
          </cell>
          <cell r="DM2100">
            <v>2523032.9111199998</v>
          </cell>
        </row>
        <row r="2101">
          <cell r="A2101">
            <v>210579</v>
          </cell>
          <cell r="DM2101">
            <v>0</v>
          </cell>
        </row>
        <row r="2102">
          <cell r="A2102">
            <v>210244</v>
          </cell>
          <cell r="DJ2102">
            <v>47800</v>
          </cell>
          <cell r="DK2102">
            <v>70000</v>
          </cell>
        </row>
        <row r="2103">
          <cell r="A2103">
            <v>210451</v>
          </cell>
          <cell r="DM2103">
            <v>9877938.5147300009</v>
          </cell>
        </row>
        <row r="2104">
          <cell r="A2104">
            <v>210256</v>
          </cell>
          <cell r="DM2104">
            <v>0</v>
          </cell>
        </row>
        <row r="2105">
          <cell r="A2105">
            <v>208326</v>
          </cell>
          <cell r="DM2105">
            <v>2523032.9111199998</v>
          </cell>
        </row>
        <row r="2106">
          <cell r="A2106">
            <v>210792</v>
          </cell>
          <cell r="DM2106">
            <v>10467795.071839999</v>
          </cell>
        </row>
        <row r="2107">
          <cell r="A2107">
            <v>210451</v>
          </cell>
          <cell r="DM2107">
            <v>9877938.5147300009</v>
          </cell>
        </row>
        <row r="2108">
          <cell r="A2108">
            <v>210361</v>
          </cell>
        </row>
        <row r="2109">
          <cell r="A2109">
            <v>210792</v>
          </cell>
          <cell r="DM2109">
            <v>10467795.071839999</v>
          </cell>
        </row>
        <row r="2110">
          <cell r="A2110">
            <v>208326</v>
          </cell>
          <cell r="DM2110">
            <v>2523032.9111199998</v>
          </cell>
        </row>
        <row r="2111">
          <cell r="A2111">
            <v>210509</v>
          </cell>
        </row>
        <row r="2112">
          <cell r="A2112">
            <v>210403</v>
          </cell>
          <cell r="DM2112">
            <v>751562.76488000003</v>
          </cell>
        </row>
        <row r="2113">
          <cell r="A2113">
            <v>210509</v>
          </cell>
        </row>
        <row r="2114">
          <cell r="A2114">
            <v>210792</v>
          </cell>
          <cell r="DM2114">
            <v>10467795.071839999</v>
          </cell>
        </row>
        <row r="2115">
          <cell r="A2115">
            <v>208442</v>
          </cell>
          <cell r="DM2115">
            <v>0</v>
          </cell>
        </row>
        <row r="2116">
          <cell r="A2116">
            <v>210544</v>
          </cell>
          <cell r="DM2116">
            <v>341210.46821999998</v>
          </cell>
        </row>
        <row r="2117">
          <cell r="A2117">
            <v>210403</v>
          </cell>
          <cell r="DM2117">
            <v>751562.76488000003</v>
          </cell>
        </row>
        <row r="2118">
          <cell r="A2118">
            <v>210579</v>
          </cell>
          <cell r="DM2118">
            <v>0</v>
          </cell>
        </row>
        <row r="2119">
          <cell r="A2119">
            <v>210792</v>
          </cell>
          <cell r="DM2119">
            <v>10467795.071839999</v>
          </cell>
        </row>
        <row r="2120">
          <cell r="A2120">
            <v>208457</v>
          </cell>
        </row>
        <row r="2121">
          <cell r="A2121">
            <v>210403</v>
          </cell>
          <cell r="DM2121">
            <v>751562.76488000003</v>
          </cell>
        </row>
        <row r="2122">
          <cell r="A2122">
            <v>210792</v>
          </cell>
          <cell r="DJ2122">
            <v>315</v>
          </cell>
          <cell r="DM2122">
            <v>10467795.071839999</v>
          </cell>
        </row>
        <row r="2123">
          <cell r="A2123">
            <v>210792</v>
          </cell>
          <cell r="DM2123">
            <v>10467795.071839999</v>
          </cell>
        </row>
        <row r="2124">
          <cell r="A2124">
            <v>208508</v>
          </cell>
          <cell r="DM2124">
            <v>0</v>
          </cell>
        </row>
        <row r="2125">
          <cell r="A2125">
            <v>210544</v>
          </cell>
          <cell r="DM2125">
            <v>341210.46821999998</v>
          </cell>
        </row>
        <row r="2126">
          <cell r="A2126">
            <v>208508</v>
          </cell>
          <cell r="DM2126">
            <v>0</v>
          </cell>
        </row>
        <row r="2127">
          <cell r="A2127">
            <v>210792</v>
          </cell>
          <cell r="DM2127">
            <v>10467795.071839999</v>
          </cell>
        </row>
        <row r="2128">
          <cell r="A2128">
            <v>210792</v>
          </cell>
          <cell r="DM2128">
            <v>10467795.071839999</v>
          </cell>
        </row>
        <row r="2129">
          <cell r="A2129">
            <v>210544</v>
          </cell>
          <cell r="DM2129">
            <v>341210.46821999998</v>
          </cell>
        </row>
        <row r="2130">
          <cell r="A2130">
            <v>210792</v>
          </cell>
          <cell r="DK2130">
            <v>40000</v>
          </cell>
          <cell r="DM2130">
            <v>10467795.071839999</v>
          </cell>
        </row>
        <row r="2131">
          <cell r="A2131">
            <v>208586</v>
          </cell>
        </row>
        <row r="2132">
          <cell r="A2132">
            <v>210792</v>
          </cell>
          <cell r="DK2132">
            <v>63000</v>
          </cell>
          <cell r="DM2132">
            <v>10467795.071839999</v>
          </cell>
        </row>
        <row r="2133">
          <cell r="A2133">
            <v>210579</v>
          </cell>
          <cell r="DM2133">
            <v>0</v>
          </cell>
        </row>
        <row r="2134">
          <cell r="A2134">
            <v>210792</v>
          </cell>
          <cell r="DM2134">
            <v>10467795.071839999</v>
          </cell>
        </row>
        <row r="2135">
          <cell r="A2135">
            <v>210792</v>
          </cell>
          <cell r="DK2135">
            <v>59</v>
          </cell>
          <cell r="DM2135">
            <v>10467795.071839999</v>
          </cell>
        </row>
        <row r="2136">
          <cell r="A2136">
            <v>210711</v>
          </cell>
        </row>
        <row r="2137">
          <cell r="A2137">
            <v>208587</v>
          </cell>
        </row>
        <row r="2138">
          <cell r="A2138">
            <v>210792</v>
          </cell>
          <cell r="DM2138">
            <v>10467795.071839999</v>
          </cell>
        </row>
        <row r="2139">
          <cell r="A2139">
            <v>210792</v>
          </cell>
          <cell r="DM2139">
            <v>10467795.071839999</v>
          </cell>
        </row>
        <row r="2140">
          <cell r="A2140">
            <v>210792</v>
          </cell>
          <cell r="DM2140">
            <v>10467795.071839999</v>
          </cell>
        </row>
        <row r="2141">
          <cell r="A2141">
            <v>208709</v>
          </cell>
          <cell r="DM2141">
            <v>26207373.910629999</v>
          </cell>
        </row>
        <row r="2142">
          <cell r="A2142">
            <v>210792</v>
          </cell>
          <cell r="DK2142">
            <v>118000</v>
          </cell>
          <cell r="DM2142">
            <v>10467795.071839999</v>
          </cell>
        </row>
        <row r="2143">
          <cell r="A2143">
            <v>210825</v>
          </cell>
          <cell r="DK2143">
            <v>61000</v>
          </cell>
          <cell r="DM2143">
            <v>0</v>
          </cell>
        </row>
        <row r="2144">
          <cell r="A2144">
            <v>208709</v>
          </cell>
          <cell r="DM2144">
            <v>26207373.910629999</v>
          </cell>
        </row>
        <row r="2145">
          <cell r="A2145">
            <v>210792</v>
          </cell>
          <cell r="DM2145">
            <v>10467795.071839999</v>
          </cell>
        </row>
        <row r="2146">
          <cell r="A2146">
            <v>208709</v>
          </cell>
          <cell r="DM2146">
            <v>26207373.910629999</v>
          </cell>
        </row>
        <row r="2147">
          <cell r="A2147">
            <v>210825</v>
          </cell>
          <cell r="DK2147">
            <v>43000</v>
          </cell>
          <cell r="DM2147">
            <v>0</v>
          </cell>
        </row>
        <row r="2148">
          <cell r="A2148">
            <v>210833</v>
          </cell>
          <cell r="DM2148">
            <v>0</v>
          </cell>
        </row>
        <row r="2149">
          <cell r="A2149">
            <v>210792</v>
          </cell>
          <cell r="DK2149">
            <v>30000</v>
          </cell>
          <cell r="DM2149">
            <v>10467795.071839999</v>
          </cell>
        </row>
        <row r="2150">
          <cell r="A2150">
            <v>210825</v>
          </cell>
          <cell r="DK2150">
            <v>24000</v>
          </cell>
          <cell r="DM2150">
            <v>0</v>
          </cell>
        </row>
        <row r="2151">
          <cell r="A2151">
            <v>208797</v>
          </cell>
          <cell r="DJ2151">
            <v>11000</v>
          </cell>
          <cell r="DM2151">
            <v>0</v>
          </cell>
        </row>
        <row r="2152">
          <cell r="A2152">
            <v>210792</v>
          </cell>
          <cell r="DM2152">
            <v>10467795.071839999</v>
          </cell>
        </row>
        <row r="2153">
          <cell r="A2153">
            <v>210833</v>
          </cell>
          <cell r="DK2153">
            <v>21000</v>
          </cell>
          <cell r="DM2153">
            <v>0</v>
          </cell>
        </row>
        <row r="2154">
          <cell r="A2154">
            <v>210825</v>
          </cell>
          <cell r="DK2154">
            <v>41000</v>
          </cell>
          <cell r="DM2154">
            <v>0</v>
          </cell>
        </row>
        <row r="2155">
          <cell r="A2155">
            <v>208797</v>
          </cell>
          <cell r="DJ2155">
            <v>232000</v>
          </cell>
          <cell r="DM2155">
            <v>0</v>
          </cell>
        </row>
        <row r="2156">
          <cell r="A2156">
            <v>210878</v>
          </cell>
          <cell r="DK2156">
            <v>34000</v>
          </cell>
        </row>
        <row r="2157">
          <cell r="A2157">
            <v>210792</v>
          </cell>
          <cell r="DM2157">
            <v>10467795.071839999</v>
          </cell>
        </row>
        <row r="2158">
          <cell r="A2158">
            <v>210825</v>
          </cell>
          <cell r="DM2158">
            <v>0</v>
          </cell>
        </row>
        <row r="2159">
          <cell r="A2159">
            <v>208797</v>
          </cell>
          <cell r="DJ2159">
            <v>11000</v>
          </cell>
          <cell r="DM2159">
            <v>0</v>
          </cell>
        </row>
        <row r="2160">
          <cell r="A2160">
            <v>210878</v>
          </cell>
          <cell r="DK2160">
            <v>304000</v>
          </cell>
        </row>
        <row r="2161">
          <cell r="A2161">
            <v>210825</v>
          </cell>
          <cell r="DK2161">
            <v>100000</v>
          </cell>
          <cell r="DM2161">
            <v>0</v>
          </cell>
        </row>
        <row r="2162">
          <cell r="A2162">
            <v>210792</v>
          </cell>
          <cell r="DM2162">
            <v>10467795.071839999</v>
          </cell>
        </row>
        <row r="2163">
          <cell r="A2163">
            <v>208828</v>
          </cell>
          <cell r="DM2163">
            <v>0</v>
          </cell>
        </row>
        <row r="2164">
          <cell r="A2164">
            <v>210833</v>
          </cell>
          <cell r="DK2164">
            <v>77000</v>
          </cell>
          <cell r="DM2164">
            <v>0</v>
          </cell>
        </row>
        <row r="2165">
          <cell r="A2165">
            <v>210792</v>
          </cell>
          <cell r="DM2165">
            <v>10467795.071839999</v>
          </cell>
        </row>
        <row r="2166">
          <cell r="A2166">
            <v>211162</v>
          </cell>
        </row>
        <row r="2167">
          <cell r="A2167">
            <v>208830</v>
          </cell>
        </row>
        <row r="2168">
          <cell r="A2168">
            <v>210792</v>
          </cell>
          <cell r="DM2168">
            <v>10467795.071839999</v>
          </cell>
        </row>
        <row r="2169">
          <cell r="A2169">
            <v>210833</v>
          </cell>
          <cell r="DK2169">
            <v>15000</v>
          </cell>
          <cell r="DM2169">
            <v>0</v>
          </cell>
        </row>
        <row r="2170">
          <cell r="A2170">
            <v>209020</v>
          </cell>
          <cell r="DK2170">
            <v>805000</v>
          </cell>
          <cell r="DM2170">
            <v>0</v>
          </cell>
        </row>
        <row r="2171">
          <cell r="A2171">
            <v>211162</v>
          </cell>
        </row>
        <row r="2172">
          <cell r="A2172">
            <v>210825</v>
          </cell>
          <cell r="DK2172">
            <v>58000</v>
          </cell>
          <cell r="DM2172">
            <v>0</v>
          </cell>
        </row>
        <row r="2173">
          <cell r="A2173">
            <v>209141</v>
          </cell>
          <cell r="DM2173">
            <v>454797.13724000001</v>
          </cell>
        </row>
        <row r="2174">
          <cell r="A2174">
            <v>210825</v>
          </cell>
          <cell r="DK2174">
            <v>29000</v>
          </cell>
          <cell r="DM2174">
            <v>0</v>
          </cell>
        </row>
        <row r="2175">
          <cell r="A2175">
            <v>211230</v>
          </cell>
          <cell r="DM2175">
            <v>1187104.46915</v>
          </cell>
        </row>
        <row r="2176">
          <cell r="A2176">
            <v>210833</v>
          </cell>
          <cell r="DK2176">
            <v>148000</v>
          </cell>
          <cell r="DM2176">
            <v>0</v>
          </cell>
        </row>
        <row r="2177">
          <cell r="A2177">
            <v>210825</v>
          </cell>
          <cell r="DK2177">
            <v>257000</v>
          </cell>
          <cell r="DM2177">
            <v>0</v>
          </cell>
        </row>
        <row r="2178">
          <cell r="A2178">
            <v>209141</v>
          </cell>
          <cell r="DM2178">
            <v>454797.13724000001</v>
          </cell>
        </row>
        <row r="2179">
          <cell r="A2179">
            <v>211098</v>
          </cell>
          <cell r="DM2179">
            <v>0</v>
          </cell>
        </row>
        <row r="2180">
          <cell r="A2180">
            <v>209190</v>
          </cell>
        </row>
        <row r="2181">
          <cell r="A2181">
            <v>211230</v>
          </cell>
          <cell r="DK2181">
            <v>1104000</v>
          </cell>
          <cell r="DM2181">
            <v>1187104.46915</v>
          </cell>
        </row>
        <row r="2182">
          <cell r="A2182">
            <v>210878</v>
          </cell>
        </row>
        <row r="2183">
          <cell r="A2183">
            <v>211098</v>
          </cell>
          <cell r="DM2183">
            <v>0</v>
          </cell>
        </row>
        <row r="2184">
          <cell r="A2184">
            <v>209285</v>
          </cell>
          <cell r="DM2184">
            <v>0</v>
          </cell>
        </row>
        <row r="2185">
          <cell r="A2185">
            <v>211230</v>
          </cell>
          <cell r="DM2185">
            <v>1187104.46915</v>
          </cell>
        </row>
        <row r="2186">
          <cell r="A2186">
            <v>211098</v>
          </cell>
          <cell r="DM2186">
            <v>0</v>
          </cell>
        </row>
        <row r="2187">
          <cell r="A2187">
            <v>211162</v>
          </cell>
        </row>
        <row r="2188">
          <cell r="A2188">
            <v>209302</v>
          </cell>
        </row>
        <row r="2189">
          <cell r="A2189">
            <v>211230</v>
          </cell>
          <cell r="DM2189">
            <v>1187104.46915</v>
          </cell>
        </row>
        <row r="2190">
          <cell r="A2190">
            <v>211098</v>
          </cell>
          <cell r="DM2190">
            <v>0</v>
          </cell>
        </row>
        <row r="2191">
          <cell r="A2191">
            <v>211162</v>
          </cell>
        </row>
        <row r="2192">
          <cell r="A2192">
            <v>209361</v>
          </cell>
        </row>
        <row r="2193">
          <cell r="A2193">
            <v>211162</v>
          </cell>
        </row>
        <row r="2194">
          <cell r="A2194">
            <v>211230</v>
          </cell>
          <cell r="DM2194">
            <v>1187104.46915</v>
          </cell>
        </row>
        <row r="2195">
          <cell r="A2195">
            <v>211230</v>
          </cell>
          <cell r="DM2195">
            <v>1187104.46915</v>
          </cell>
        </row>
        <row r="2196">
          <cell r="A2196">
            <v>209361</v>
          </cell>
        </row>
        <row r="2197">
          <cell r="A2197">
            <v>211230</v>
          </cell>
          <cell r="DM2197">
            <v>1187104.46915</v>
          </cell>
        </row>
        <row r="2198">
          <cell r="A2198">
            <v>209654</v>
          </cell>
        </row>
        <row r="2199">
          <cell r="A2199">
            <v>211230</v>
          </cell>
          <cell r="DM2199">
            <v>1187104.46915</v>
          </cell>
        </row>
        <row r="2200">
          <cell r="A2200">
            <v>211162</v>
          </cell>
        </row>
        <row r="2201">
          <cell r="A2201">
            <v>211230</v>
          </cell>
          <cell r="DM2201">
            <v>1187104.46915</v>
          </cell>
        </row>
        <row r="2202">
          <cell r="A2202">
            <v>212698</v>
          </cell>
        </row>
        <row r="2203">
          <cell r="A2203">
            <v>209796</v>
          </cell>
        </row>
        <row r="2204">
          <cell r="A2204">
            <v>211162</v>
          </cell>
        </row>
        <row r="2205">
          <cell r="A2205">
            <v>211230</v>
          </cell>
          <cell r="DK2205">
            <v>1326000</v>
          </cell>
          <cell r="DM2205">
            <v>1187104.46915</v>
          </cell>
        </row>
        <row r="2206">
          <cell r="A2206">
            <v>212698</v>
          </cell>
          <cell r="DK2206">
            <v>355</v>
          </cell>
        </row>
        <row r="2207">
          <cell r="A2207">
            <v>211162</v>
          </cell>
        </row>
        <row r="2208">
          <cell r="A2208">
            <v>210244</v>
          </cell>
          <cell r="DJ2208">
            <v>47300</v>
          </cell>
          <cell r="DK2208">
            <v>74700</v>
          </cell>
        </row>
        <row r="2209">
          <cell r="A2209">
            <v>211230</v>
          </cell>
          <cell r="DM2209">
            <v>1187104.46915</v>
          </cell>
        </row>
        <row r="2210">
          <cell r="A2210">
            <v>212804</v>
          </cell>
        </row>
        <row r="2211">
          <cell r="A2211">
            <v>211230</v>
          </cell>
          <cell r="DM2211">
            <v>1187104.46915</v>
          </cell>
        </row>
        <row r="2212">
          <cell r="A2212">
            <v>210244</v>
          </cell>
          <cell r="DJ2212">
            <v>47600</v>
          </cell>
          <cell r="DK2212">
            <v>71600</v>
          </cell>
        </row>
        <row r="2213">
          <cell r="A2213">
            <v>211230</v>
          </cell>
          <cell r="DM2213">
            <v>1187104.46915</v>
          </cell>
        </row>
        <row r="2214">
          <cell r="A2214">
            <v>212833</v>
          </cell>
          <cell r="DM2214">
            <v>700915.23256999999</v>
          </cell>
        </row>
        <row r="2215">
          <cell r="A2215">
            <v>211230</v>
          </cell>
          <cell r="DM2215">
            <v>1187104.46915</v>
          </cell>
        </row>
        <row r="2216">
          <cell r="A2216">
            <v>210244</v>
          </cell>
          <cell r="DJ2216">
            <v>42458</v>
          </cell>
        </row>
        <row r="2217">
          <cell r="A2217">
            <v>211230</v>
          </cell>
          <cell r="DM2217">
            <v>1187104.46915</v>
          </cell>
        </row>
        <row r="2218">
          <cell r="A2218">
            <v>213038</v>
          </cell>
          <cell r="DK2218">
            <v>1000</v>
          </cell>
          <cell r="DM2218">
            <v>0</v>
          </cell>
        </row>
        <row r="2219">
          <cell r="A2219">
            <v>211230</v>
          </cell>
          <cell r="DM2219">
            <v>1187104.46915</v>
          </cell>
        </row>
        <row r="2220">
          <cell r="A2220">
            <v>210256</v>
          </cell>
          <cell r="DM2220">
            <v>0</v>
          </cell>
        </row>
        <row r="2221">
          <cell r="A2221">
            <v>213038</v>
          </cell>
          <cell r="DM2221">
            <v>0</v>
          </cell>
        </row>
        <row r="2222">
          <cell r="A2222">
            <v>211230</v>
          </cell>
          <cell r="DM2222">
            <v>1187104.46915</v>
          </cell>
        </row>
        <row r="2223">
          <cell r="A2223">
            <v>211230</v>
          </cell>
          <cell r="DM2223">
            <v>1187104.46915</v>
          </cell>
        </row>
        <row r="2224">
          <cell r="A2224">
            <v>210256</v>
          </cell>
          <cell r="DM2224">
            <v>0</v>
          </cell>
        </row>
        <row r="2225">
          <cell r="A2225">
            <v>213052</v>
          </cell>
          <cell r="DK2225">
            <v>250000</v>
          </cell>
        </row>
        <row r="2226">
          <cell r="A2226">
            <v>211230</v>
          </cell>
          <cell r="DM2226">
            <v>1187104.46915</v>
          </cell>
        </row>
        <row r="2227">
          <cell r="A2227">
            <v>213214</v>
          </cell>
          <cell r="DK2227">
            <v>273</v>
          </cell>
          <cell r="DM2227">
            <v>1975646.42915</v>
          </cell>
        </row>
        <row r="2228">
          <cell r="A2228">
            <v>210256</v>
          </cell>
          <cell r="DM2228">
            <v>0</v>
          </cell>
        </row>
        <row r="2229">
          <cell r="A2229">
            <v>211230</v>
          </cell>
          <cell r="DM2229">
            <v>1187104.46915</v>
          </cell>
        </row>
        <row r="2230">
          <cell r="A2230">
            <v>213214</v>
          </cell>
          <cell r="DK2230">
            <v>91</v>
          </cell>
          <cell r="DM2230">
            <v>1975646.42915</v>
          </cell>
        </row>
        <row r="2231">
          <cell r="A2231">
            <v>211230</v>
          </cell>
          <cell r="DM2231">
            <v>1187104.46915</v>
          </cell>
        </row>
        <row r="2232">
          <cell r="A2232">
            <v>210284</v>
          </cell>
          <cell r="DK2232">
            <v>140472</v>
          </cell>
        </row>
        <row r="2233">
          <cell r="A2233">
            <v>211230</v>
          </cell>
          <cell r="DM2233">
            <v>1187104.46915</v>
          </cell>
        </row>
        <row r="2234">
          <cell r="A2234">
            <v>213214</v>
          </cell>
          <cell r="DK2234">
            <v>293</v>
          </cell>
          <cell r="DM2234">
            <v>1975646.42915</v>
          </cell>
        </row>
        <row r="2235">
          <cell r="A2235">
            <v>211230</v>
          </cell>
          <cell r="DM2235">
            <v>1187104.46915</v>
          </cell>
        </row>
        <row r="2236">
          <cell r="A2236">
            <v>210361</v>
          </cell>
        </row>
        <row r="2237">
          <cell r="A2237">
            <v>211230</v>
          </cell>
          <cell r="DM2237">
            <v>1187104.46915</v>
          </cell>
        </row>
        <row r="2238">
          <cell r="A2238">
            <v>211230</v>
          </cell>
          <cell r="DM2238">
            <v>1187104.46915</v>
          </cell>
        </row>
        <row r="2239">
          <cell r="A2239">
            <v>213720</v>
          </cell>
          <cell r="DM2239">
            <v>0</v>
          </cell>
        </row>
        <row r="2240">
          <cell r="A2240">
            <v>210403</v>
          </cell>
          <cell r="DM2240">
            <v>751562.76488000003</v>
          </cell>
        </row>
        <row r="2241">
          <cell r="A2241">
            <v>212698</v>
          </cell>
        </row>
        <row r="2242">
          <cell r="A2242">
            <v>211230</v>
          </cell>
          <cell r="DM2242">
            <v>1187104.46915</v>
          </cell>
        </row>
        <row r="2243">
          <cell r="A2243">
            <v>212804</v>
          </cell>
        </row>
        <row r="2244">
          <cell r="A2244">
            <v>213874</v>
          </cell>
          <cell r="DM2244">
            <v>31131.468489999999</v>
          </cell>
        </row>
        <row r="2245">
          <cell r="A2245">
            <v>211230</v>
          </cell>
          <cell r="DM2245">
            <v>1187104.46915</v>
          </cell>
        </row>
        <row r="2246">
          <cell r="A2246">
            <v>210403</v>
          </cell>
          <cell r="DM2246">
            <v>751562.76488000003</v>
          </cell>
        </row>
        <row r="2247">
          <cell r="A2247">
            <v>213038</v>
          </cell>
          <cell r="DM2247">
            <v>0</v>
          </cell>
        </row>
        <row r="2248">
          <cell r="A2248">
            <v>213874</v>
          </cell>
          <cell r="DM2248">
            <v>31131.468489999999</v>
          </cell>
        </row>
        <row r="2249">
          <cell r="A2249">
            <v>210403</v>
          </cell>
          <cell r="DM2249">
            <v>751562.76488000003</v>
          </cell>
        </row>
        <row r="2250">
          <cell r="A2250">
            <v>212698</v>
          </cell>
        </row>
        <row r="2251">
          <cell r="A2251">
            <v>213874</v>
          </cell>
          <cell r="DJ2251">
            <v>903100</v>
          </cell>
          <cell r="DM2251">
            <v>31131.468489999999</v>
          </cell>
        </row>
        <row r="2252">
          <cell r="A2252">
            <v>213038</v>
          </cell>
          <cell r="DM2252">
            <v>0</v>
          </cell>
        </row>
        <row r="2253">
          <cell r="A2253">
            <v>210403</v>
          </cell>
          <cell r="DM2253">
            <v>751562.76488000003</v>
          </cell>
        </row>
        <row r="2254">
          <cell r="A2254">
            <v>212698</v>
          </cell>
        </row>
        <row r="2255">
          <cell r="A2255">
            <v>213876</v>
          </cell>
        </row>
        <row r="2256">
          <cell r="A2256">
            <v>212833</v>
          </cell>
          <cell r="DM2256">
            <v>700915.23256999999</v>
          </cell>
        </row>
        <row r="2257">
          <cell r="A2257">
            <v>210403</v>
          </cell>
          <cell r="DM2257">
            <v>751562.76488000003</v>
          </cell>
        </row>
        <row r="2258">
          <cell r="A2258">
            <v>213038</v>
          </cell>
          <cell r="DM2258">
            <v>0</v>
          </cell>
        </row>
        <row r="2259">
          <cell r="A2259">
            <v>213038</v>
          </cell>
          <cell r="DM2259">
            <v>0</v>
          </cell>
        </row>
        <row r="2260">
          <cell r="A2260">
            <v>213876</v>
          </cell>
        </row>
        <row r="2261">
          <cell r="A2261">
            <v>213038</v>
          </cell>
          <cell r="DM2261">
            <v>0</v>
          </cell>
        </row>
        <row r="2262">
          <cell r="A2262">
            <v>210451</v>
          </cell>
          <cell r="DJ2262">
            <v>135000</v>
          </cell>
          <cell r="DM2262">
            <v>9877938.5147300009</v>
          </cell>
        </row>
        <row r="2263">
          <cell r="A2263">
            <v>213038</v>
          </cell>
          <cell r="DK2263">
            <v>1000</v>
          </cell>
          <cell r="DM2263">
            <v>0</v>
          </cell>
        </row>
        <row r="2264">
          <cell r="A2264">
            <v>210544</v>
          </cell>
          <cell r="DM2264">
            <v>341210.46821999998</v>
          </cell>
        </row>
        <row r="2265">
          <cell r="A2265">
            <v>213876</v>
          </cell>
        </row>
        <row r="2266">
          <cell r="A2266">
            <v>213081</v>
          </cell>
        </row>
        <row r="2267">
          <cell r="A2267">
            <v>210544</v>
          </cell>
          <cell r="DM2267">
            <v>341210.46821999998</v>
          </cell>
        </row>
        <row r="2268">
          <cell r="A2268">
            <v>213052</v>
          </cell>
        </row>
        <row r="2269">
          <cell r="A2269">
            <v>213879</v>
          </cell>
        </row>
        <row r="2270">
          <cell r="A2270">
            <v>210579</v>
          </cell>
          <cell r="DM2270">
            <v>0</v>
          </cell>
        </row>
        <row r="2271">
          <cell r="A2271">
            <v>213081</v>
          </cell>
        </row>
        <row r="2272">
          <cell r="A2272">
            <v>213322</v>
          </cell>
          <cell r="DK2272">
            <v>34000</v>
          </cell>
        </row>
        <row r="2273">
          <cell r="A2273">
            <v>210579</v>
          </cell>
          <cell r="DM2273">
            <v>0</v>
          </cell>
        </row>
        <row r="2274">
          <cell r="A2274">
            <v>213880</v>
          </cell>
        </row>
        <row r="2275">
          <cell r="A2275">
            <v>213081</v>
          </cell>
        </row>
        <row r="2276">
          <cell r="A2276">
            <v>213695</v>
          </cell>
        </row>
        <row r="2277">
          <cell r="A2277">
            <v>210792</v>
          </cell>
          <cell r="DM2277">
            <v>10467795.071839999</v>
          </cell>
        </row>
        <row r="2278">
          <cell r="A2278">
            <v>213880</v>
          </cell>
        </row>
        <row r="2279">
          <cell r="A2279">
            <v>213695</v>
          </cell>
        </row>
        <row r="2280">
          <cell r="A2280">
            <v>213214</v>
          </cell>
          <cell r="DK2280">
            <v>331000</v>
          </cell>
          <cell r="DM2280">
            <v>1975646.42915</v>
          </cell>
        </row>
        <row r="2281">
          <cell r="A2281">
            <v>213720</v>
          </cell>
          <cell r="DM2281">
            <v>0</v>
          </cell>
        </row>
        <row r="2282">
          <cell r="A2282">
            <v>213885</v>
          </cell>
          <cell r="DM2282">
            <v>0</v>
          </cell>
        </row>
        <row r="2283">
          <cell r="A2283">
            <v>213322</v>
          </cell>
          <cell r="DK2283">
            <v>7000</v>
          </cell>
        </row>
        <row r="2284">
          <cell r="A2284">
            <v>210792</v>
          </cell>
          <cell r="DM2284">
            <v>10467795.071839999</v>
          </cell>
        </row>
        <row r="2285">
          <cell r="A2285">
            <v>213885</v>
          </cell>
          <cell r="DM2285">
            <v>0</v>
          </cell>
        </row>
        <row r="2286">
          <cell r="A2286">
            <v>213695</v>
          </cell>
        </row>
        <row r="2287">
          <cell r="A2287">
            <v>210792</v>
          </cell>
          <cell r="DK2287">
            <v>74000</v>
          </cell>
          <cell r="DM2287">
            <v>10467795.071839999</v>
          </cell>
        </row>
        <row r="2288">
          <cell r="A2288">
            <v>213874</v>
          </cell>
          <cell r="DM2288">
            <v>31131.468489999999</v>
          </cell>
        </row>
        <row r="2289">
          <cell r="A2289">
            <v>210792</v>
          </cell>
          <cell r="DM2289">
            <v>10467795.071839999</v>
          </cell>
        </row>
        <row r="2290">
          <cell r="A2290">
            <v>213897</v>
          </cell>
        </row>
        <row r="2291">
          <cell r="A2291">
            <v>213720</v>
          </cell>
          <cell r="DM2291">
            <v>0</v>
          </cell>
        </row>
        <row r="2292">
          <cell r="A2292">
            <v>213874</v>
          </cell>
          <cell r="DJ2292">
            <v>1669372</v>
          </cell>
          <cell r="DM2292">
            <v>31131.468489999999</v>
          </cell>
        </row>
        <row r="2293">
          <cell r="A2293">
            <v>213876</v>
          </cell>
        </row>
        <row r="2294">
          <cell r="A2294">
            <v>213897</v>
          </cell>
        </row>
        <row r="2295">
          <cell r="A2295">
            <v>210825</v>
          </cell>
          <cell r="DK2295">
            <v>14000</v>
          </cell>
          <cell r="DM2295">
            <v>0</v>
          </cell>
        </row>
        <row r="2296">
          <cell r="A2296">
            <v>214067</v>
          </cell>
        </row>
        <row r="2297">
          <cell r="A2297">
            <v>213876</v>
          </cell>
        </row>
        <row r="2298">
          <cell r="A2298">
            <v>210825</v>
          </cell>
          <cell r="DK2298">
            <v>103000</v>
          </cell>
          <cell r="DM2298">
            <v>0</v>
          </cell>
        </row>
        <row r="2299">
          <cell r="A2299">
            <v>213887</v>
          </cell>
          <cell r="DM2299">
            <v>0</v>
          </cell>
        </row>
        <row r="2300">
          <cell r="A2300">
            <v>210825</v>
          </cell>
          <cell r="DK2300">
            <v>109000</v>
          </cell>
          <cell r="DM2300">
            <v>0</v>
          </cell>
        </row>
        <row r="2301">
          <cell r="A2301">
            <v>214067</v>
          </cell>
        </row>
        <row r="2302">
          <cell r="A2302">
            <v>213879</v>
          </cell>
        </row>
        <row r="2303">
          <cell r="A2303">
            <v>214067</v>
          </cell>
        </row>
        <row r="2304">
          <cell r="A2304">
            <v>210825</v>
          </cell>
          <cell r="DK2304">
            <v>60000</v>
          </cell>
          <cell r="DM2304">
            <v>0</v>
          </cell>
        </row>
        <row r="2305">
          <cell r="A2305">
            <v>214067</v>
          </cell>
        </row>
        <row r="2306">
          <cell r="A2306">
            <v>213885</v>
          </cell>
          <cell r="DM2306">
            <v>0</v>
          </cell>
        </row>
        <row r="2307">
          <cell r="A2307">
            <v>218541</v>
          </cell>
          <cell r="DM2307">
            <v>98500</v>
          </cell>
        </row>
        <row r="2308">
          <cell r="A2308">
            <v>210825</v>
          </cell>
          <cell r="DK2308">
            <v>70000</v>
          </cell>
          <cell r="DM2308">
            <v>0</v>
          </cell>
        </row>
        <row r="2309">
          <cell r="A2309">
            <v>218541</v>
          </cell>
          <cell r="DM2309">
            <v>98500</v>
          </cell>
        </row>
        <row r="2310">
          <cell r="A2310">
            <v>213887</v>
          </cell>
          <cell r="DM2310">
            <v>0</v>
          </cell>
        </row>
        <row r="2311">
          <cell r="A2311">
            <v>211098</v>
          </cell>
          <cell r="DM2311">
            <v>0</v>
          </cell>
        </row>
        <row r="2312">
          <cell r="A2312">
            <v>221835</v>
          </cell>
        </row>
        <row r="2313">
          <cell r="A2313">
            <v>221851</v>
          </cell>
          <cell r="DM2313">
            <v>0</v>
          </cell>
        </row>
        <row r="2314">
          <cell r="A2314">
            <v>221854</v>
          </cell>
          <cell r="DM2314">
            <v>0</v>
          </cell>
        </row>
        <row r="2315">
          <cell r="A2315">
            <v>221835</v>
          </cell>
        </row>
        <row r="2316">
          <cell r="A2316">
            <v>211098</v>
          </cell>
          <cell r="DM2316">
            <v>0</v>
          </cell>
        </row>
        <row r="2317">
          <cell r="A2317">
            <v>213887</v>
          </cell>
          <cell r="DM2317">
            <v>0</v>
          </cell>
        </row>
        <row r="2318">
          <cell r="A2318">
            <v>221854</v>
          </cell>
          <cell r="DM2318">
            <v>0</v>
          </cell>
        </row>
        <row r="2319">
          <cell r="A2319">
            <v>221851</v>
          </cell>
          <cell r="DM2319">
            <v>0</v>
          </cell>
        </row>
        <row r="2320">
          <cell r="A2320">
            <v>211230</v>
          </cell>
          <cell r="DM2320">
            <v>1187104.46915</v>
          </cell>
        </row>
        <row r="2321">
          <cell r="A2321">
            <v>213887</v>
          </cell>
          <cell r="DM2321">
            <v>0</v>
          </cell>
        </row>
        <row r="2322">
          <cell r="A2322">
            <v>221851</v>
          </cell>
          <cell r="DM2322">
            <v>0</v>
          </cell>
        </row>
        <row r="2323">
          <cell r="A2323">
            <v>221868</v>
          </cell>
          <cell r="DM2323">
            <v>19225.53728</v>
          </cell>
        </row>
        <row r="2324">
          <cell r="A2324">
            <v>221862</v>
          </cell>
        </row>
        <row r="2325">
          <cell r="A2325">
            <v>221868</v>
          </cell>
          <cell r="DM2325">
            <v>19225.53728</v>
          </cell>
        </row>
        <row r="2326">
          <cell r="A2326">
            <v>211230</v>
          </cell>
          <cell r="DM2326">
            <v>1187104.46915</v>
          </cell>
        </row>
        <row r="2327">
          <cell r="A2327">
            <v>214067</v>
          </cell>
        </row>
        <row r="2328">
          <cell r="A2328">
            <v>221862</v>
          </cell>
        </row>
        <row r="2329">
          <cell r="A2329">
            <v>221897</v>
          </cell>
        </row>
        <row r="2330">
          <cell r="A2330">
            <v>221862</v>
          </cell>
        </row>
        <row r="2331">
          <cell r="A2331">
            <v>211230</v>
          </cell>
          <cell r="DM2331">
            <v>1187104.46915</v>
          </cell>
        </row>
        <row r="2332">
          <cell r="A2332">
            <v>221900</v>
          </cell>
          <cell r="DM2332">
            <v>15000</v>
          </cell>
        </row>
        <row r="2333">
          <cell r="A2333">
            <v>214067</v>
          </cell>
        </row>
        <row r="2334">
          <cell r="A2334">
            <v>221900</v>
          </cell>
          <cell r="DM2334">
            <v>15000</v>
          </cell>
        </row>
        <row r="2335">
          <cell r="A2335">
            <v>218359</v>
          </cell>
        </row>
        <row r="2336">
          <cell r="A2336">
            <v>211230</v>
          </cell>
          <cell r="DM2336">
            <v>1187104.46915</v>
          </cell>
        </row>
        <row r="2337">
          <cell r="A2337">
            <v>221851</v>
          </cell>
          <cell r="DM2337">
            <v>0</v>
          </cell>
        </row>
        <row r="2338">
          <cell r="A2338">
            <v>221901</v>
          </cell>
        </row>
        <row r="2339">
          <cell r="A2339">
            <v>221901</v>
          </cell>
        </row>
        <row r="2340">
          <cell r="A2340">
            <v>212698</v>
          </cell>
        </row>
        <row r="2341">
          <cell r="A2341">
            <v>221851</v>
          </cell>
          <cell r="DM2341">
            <v>0</v>
          </cell>
        </row>
        <row r="2342">
          <cell r="A2342">
            <v>221901</v>
          </cell>
        </row>
        <row r="2343">
          <cell r="A2343">
            <v>221901</v>
          </cell>
        </row>
        <row r="2344">
          <cell r="A2344">
            <v>212804</v>
          </cell>
        </row>
        <row r="2345">
          <cell r="A2345">
            <v>221861</v>
          </cell>
        </row>
        <row r="2346">
          <cell r="A2346">
            <v>221914</v>
          </cell>
        </row>
        <row r="2347">
          <cell r="A2347">
            <v>221916</v>
          </cell>
        </row>
        <row r="2348">
          <cell r="A2348">
            <v>212833</v>
          </cell>
          <cell r="DM2348">
            <v>700915.23256999999</v>
          </cell>
        </row>
        <row r="2349">
          <cell r="A2349">
            <v>221920</v>
          </cell>
        </row>
        <row r="2350">
          <cell r="A2350">
            <v>221916</v>
          </cell>
        </row>
        <row r="2351">
          <cell r="A2351">
            <v>221868</v>
          </cell>
          <cell r="DM2351">
            <v>19225.53728</v>
          </cell>
        </row>
        <row r="2352">
          <cell r="A2352">
            <v>213038</v>
          </cell>
          <cell r="DK2352">
            <v>17000</v>
          </cell>
          <cell r="DM2352">
            <v>0</v>
          </cell>
        </row>
        <row r="2353">
          <cell r="A2353">
            <v>221868</v>
          </cell>
          <cell r="DM2353">
            <v>19225.53728</v>
          </cell>
        </row>
        <row r="2354">
          <cell r="A2354">
            <v>221920</v>
          </cell>
        </row>
        <row r="2355">
          <cell r="A2355">
            <v>221932</v>
          </cell>
          <cell r="DM2355">
            <v>3725166.32424</v>
          </cell>
        </row>
        <row r="2356">
          <cell r="A2356">
            <v>213038</v>
          </cell>
          <cell r="DK2356">
            <v>21000</v>
          </cell>
          <cell r="DM2356">
            <v>0</v>
          </cell>
        </row>
        <row r="2357">
          <cell r="A2357">
            <v>221868</v>
          </cell>
          <cell r="DM2357">
            <v>19225.53728</v>
          </cell>
        </row>
        <row r="2358">
          <cell r="A2358">
            <v>221932</v>
          </cell>
          <cell r="DJ2358">
            <v>251700</v>
          </cell>
          <cell r="DM2358">
            <v>3725166.32424</v>
          </cell>
        </row>
        <row r="2359">
          <cell r="A2359">
            <v>221932</v>
          </cell>
          <cell r="DM2359">
            <v>3725166.32424</v>
          </cell>
        </row>
        <row r="2360">
          <cell r="A2360">
            <v>213038</v>
          </cell>
          <cell r="DM2360">
            <v>0</v>
          </cell>
        </row>
        <row r="2361">
          <cell r="A2361">
            <v>221868</v>
          </cell>
          <cell r="DM2361">
            <v>19225.53728</v>
          </cell>
        </row>
        <row r="2362">
          <cell r="A2362">
            <v>221940</v>
          </cell>
        </row>
        <row r="2363">
          <cell r="A2363">
            <v>221932</v>
          </cell>
          <cell r="DM2363">
            <v>3725166.32424</v>
          </cell>
        </row>
        <row r="2364">
          <cell r="A2364">
            <v>213038</v>
          </cell>
          <cell r="DM2364">
            <v>0</v>
          </cell>
        </row>
        <row r="2365">
          <cell r="A2365">
            <v>221900</v>
          </cell>
          <cell r="DM2365">
            <v>15000</v>
          </cell>
        </row>
        <row r="2366">
          <cell r="A2366">
            <v>221944</v>
          </cell>
          <cell r="DM2366">
            <v>0</v>
          </cell>
        </row>
        <row r="2367">
          <cell r="A2367">
            <v>221932</v>
          </cell>
          <cell r="DM2367">
            <v>3725166.32424</v>
          </cell>
        </row>
        <row r="2368">
          <cell r="A2368">
            <v>221945</v>
          </cell>
          <cell r="DM2368">
            <v>0</v>
          </cell>
        </row>
        <row r="2369">
          <cell r="A2369">
            <v>213038</v>
          </cell>
          <cell r="DM2369">
            <v>0</v>
          </cell>
        </row>
        <row r="2370">
          <cell r="A2370">
            <v>221900</v>
          </cell>
          <cell r="DM2370">
            <v>15000</v>
          </cell>
        </row>
        <row r="2371">
          <cell r="A2371">
            <v>221932</v>
          </cell>
          <cell r="DM2371">
            <v>3725166.32424</v>
          </cell>
        </row>
        <row r="2372">
          <cell r="A2372">
            <v>221983</v>
          </cell>
        </row>
        <row r="2373">
          <cell r="A2373">
            <v>213052</v>
          </cell>
        </row>
        <row r="2374">
          <cell r="A2374">
            <v>221920</v>
          </cell>
        </row>
        <row r="2375">
          <cell r="A2375">
            <v>221932</v>
          </cell>
          <cell r="DM2375">
            <v>3725166.32424</v>
          </cell>
        </row>
        <row r="2376">
          <cell r="A2376">
            <v>222076</v>
          </cell>
          <cell r="DJ2376">
            <v>4000</v>
          </cell>
          <cell r="DM2376">
            <v>660523.98499000003</v>
          </cell>
        </row>
        <row r="2377">
          <cell r="A2377">
            <v>221943</v>
          </cell>
        </row>
        <row r="2378">
          <cell r="A2378">
            <v>213214</v>
          </cell>
          <cell r="DK2378">
            <v>487</v>
          </cell>
          <cell r="DM2378">
            <v>1975646.42915</v>
          </cell>
        </row>
        <row r="2379">
          <cell r="A2379">
            <v>221920</v>
          </cell>
        </row>
        <row r="2380">
          <cell r="A2380">
            <v>222076</v>
          </cell>
          <cell r="DM2380">
            <v>660523.98499000003</v>
          </cell>
        </row>
        <row r="2381">
          <cell r="A2381">
            <v>213214</v>
          </cell>
          <cell r="DK2381">
            <v>577</v>
          </cell>
          <cell r="DM2381">
            <v>1975646.42915</v>
          </cell>
        </row>
        <row r="2382">
          <cell r="A2382">
            <v>221945</v>
          </cell>
          <cell r="DM2382">
            <v>0</v>
          </cell>
        </row>
        <row r="2383">
          <cell r="A2383">
            <v>222076</v>
          </cell>
          <cell r="DJ2383">
            <v>4400</v>
          </cell>
          <cell r="DM2383">
            <v>660523.98499000003</v>
          </cell>
        </row>
        <row r="2384">
          <cell r="A2384">
            <v>221920</v>
          </cell>
        </row>
        <row r="2385">
          <cell r="A2385">
            <v>221945</v>
          </cell>
          <cell r="DM2385">
            <v>0</v>
          </cell>
        </row>
        <row r="2386">
          <cell r="A2386">
            <v>213214</v>
          </cell>
          <cell r="DI2386">
            <v>203000</v>
          </cell>
          <cell r="DK2386">
            <v>433000</v>
          </cell>
          <cell r="DM2386">
            <v>1975646.42915</v>
          </cell>
        </row>
        <row r="2387">
          <cell r="A2387">
            <v>213214</v>
          </cell>
          <cell r="DK2387">
            <v>553</v>
          </cell>
          <cell r="DM2387">
            <v>1975646.42915</v>
          </cell>
        </row>
        <row r="2388">
          <cell r="A2388">
            <v>225446</v>
          </cell>
        </row>
        <row r="2389">
          <cell r="A2389">
            <v>221932</v>
          </cell>
          <cell r="DJ2389">
            <v>341000</v>
          </cell>
          <cell r="DM2389">
            <v>3725166.32424</v>
          </cell>
        </row>
        <row r="2390">
          <cell r="A2390">
            <v>222076</v>
          </cell>
          <cell r="DJ2390">
            <v>7600</v>
          </cell>
          <cell r="DM2390">
            <v>660523.98499000003</v>
          </cell>
        </row>
        <row r="2391">
          <cell r="A2391">
            <v>225574</v>
          </cell>
          <cell r="DM2391">
            <v>1228693.01156</v>
          </cell>
        </row>
        <row r="2392">
          <cell r="A2392">
            <v>221932</v>
          </cell>
          <cell r="DM2392">
            <v>3725166.32424</v>
          </cell>
        </row>
        <row r="2393">
          <cell r="A2393">
            <v>213214</v>
          </cell>
          <cell r="DK2393">
            <v>415</v>
          </cell>
          <cell r="DM2393">
            <v>1975646.42915</v>
          </cell>
        </row>
        <row r="2394">
          <cell r="A2394">
            <v>225574</v>
          </cell>
          <cell r="DM2394">
            <v>1228693.01156</v>
          </cell>
        </row>
        <row r="2395">
          <cell r="A2395">
            <v>221932</v>
          </cell>
          <cell r="DM2395">
            <v>3725166.32424</v>
          </cell>
        </row>
        <row r="2396">
          <cell r="A2396">
            <v>225446</v>
          </cell>
        </row>
        <row r="2397">
          <cell r="A2397">
            <v>225574</v>
          </cell>
          <cell r="DM2397">
            <v>1228693.01156</v>
          </cell>
        </row>
        <row r="2398">
          <cell r="A2398">
            <v>213214</v>
          </cell>
          <cell r="DK2398">
            <v>822</v>
          </cell>
          <cell r="DM2398">
            <v>1975646.42915</v>
          </cell>
        </row>
        <row r="2399">
          <cell r="A2399">
            <v>221932</v>
          </cell>
          <cell r="DM2399">
            <v>3725166.32424</v>
          </cell>
        </row>
        <row r="2400">
          <cell r="A2400">
            <v>213214</v>
          </cell>
          <cell r="DM2400">
            <v>1975646.42915</v>
          </cell>
        </row>
        <row r="2401">
          <cell r="A2401">
            <v>225574</v>
          </cell>
          <cell r="DM2401">
            <v>1228693.01156</v>
          </cell>
        </row>
        <row r="2402">
          <cell r="A2402">
            <v>225574</v>
          </cell>
          <cell r="DM2402">
            <v>1228693.01156</v>
          </cell>
        </row>
        <row r="2403">
          <cell r="A2403">
            <v>221944</v>
          </cell>
          <cell r="DM2403">
            <v>0</v>
          </cell>
        </row>
        <row r="2404">
          <cell r="A2404">
            <v>225574</v>
          </cell>
          <cell r="DM2404">
            <v>1228693.01156</v>
          </cell>
        </row>
        <row r="2405">
          <cell r="A2405">
            <v>225574</v>
          </cell>
          <cell r="DM2405">
            <v>1228693.01156</v>
          </cell>
        </row>
        <row r="2406">
          <cell r="A2406">
            <v>213695</v>
          </cell>
        </row>
        <row r="2407">
          <cell r="A2407">
            <v>221945</v>
          </cell>
          <cell r="DM2407">
            <v>0</v>
          </cell>
        </row>
        <row r="2408">
          <cell r="A2408">
            <v>225574</v>
          </cell>
          <cell r="DM2408">
            <v>1228693.01156</v>
          </cell>
        </row>
        <row r="2409">
          <cell r="A2409">
            <v>221945</v>
          </cell>
          <cell r="DM2409">
            <v>0</v>
          </cell>
        </row>
        <row r="2410">
          <cell r="A2410">
            <v>225574</v>
          </cell>
          <cell r="DM2410">
            <v>1228693.01156</v>
          </cell>
        </row>
        <row r="2411">
          <cell r="A2411">
            <v>213720</v>
          </cell>
          <cell r="DM2411">
            <v>0</v>
          </cell>
        </row>
        <row r="2412">
          <cell r="A2412">
            <v>225867</v>
          </cell>
          <cell r="DM2412">
            <v>0</v>
          </cell>
        </row>
        <row r="2413">
          <cell r="A2413">
            <v>225867</v>
          </cell>
          <cell r="DM2413">
            <v>0</v>
          </cell>
        </row>
        <row r="2414">
          <cell r="A2414">
            <v>221945</v>
          </cell>
          <cell r="DM2414">
            <v>0</v>
          </cell>
        </row>
        <row r="2415">
          <cell r="A2415">
            <v>213720</v>
          </cell>
          <cell r="DM2415">
            <v>0</v>
          </cell>
        </row>
        <row r="2416">
          <cell r="A2416">
            <v>225867</v>
          </cell>
          <cell r="DM2416">
            <v>0</v>
          </cell>
        </row>
        <row r="2417">
          <cell r="A2417">
            <v>225868</v>
          </cell>
        </row>
        <row r="2418">
          <cell r="A2418">
            <v>221983</v>
          </cell>
        </row>
        <row r="2419">
          <cell r="A2419">
            <v>213874</v>
          </cell>
          <cell r="DM2419">
            <v>31131.468489999999</v>
          </cell>
        </row>
        <row r="2420">
          <cell r="A2420">
            <v>225870</v>
          </cell>
        </row>
        <row r="2421">
          <cell r="A2421">
            <v>221983</v>
          </cell>
        </row>
        <row r="2422">
          <cell r="A2422">
            <v>225875</v>
          </cell>
          <cell r="DM2422">
            <v>318583.48401999997</v>
          </cell>
        </row>
        <row r="2423">
          <cell r="A2423">
            <v>213876</v>
          </cell>
        </row>
        <row r="2424">
          <cell r="A2424">
            <v>225870</v>
          </cell>
        </row>
        <row r="2425">
          <cell r="A2425">
            <v>225875</v>
          </cell>
          <cell r="DM2425">
            <v>318583.48401999997</v>
          </cell>
        </row>
        <row r="2426">
          <cell r="A2426">
            <v>213879</v>
          </cell>
        </row>
        <row r="2427">
          <cell r="A2427">
            <v>222076</v>
          </cell>
          <cell r="DM2427">
            <v>660523.98499000003</v>
          </cell>
        </row>
        <row r="2428">
          <cell r="A2428">
            <v>213880</v>
          </cell>
        </row>
        <row r="2429">
          <cell r="A2429">
            <v>225878</v>
          </cell>
        </row>
        <row r="2430">
          <cell r="A2430">
            <v>225872</v>
          </cell>
        </row>
        <row r="2431">
          <cell r="A2431">
            <v>222076</v>
          </cell>
          <cell r="DJ2431">
            <v>2400</v>
          </cell>
          <cell r="DM2431">
            <v>660523.98499000003</v>
          </cell>
        </row>
        <row r="2432">
          <cell r="A2432">
            <v>213880</v>
          </cell>
        </row>
        <row r="2433">
          <cell r="A2433">
            <v>225878</v>
          </cell>
        </row>
        <row r="2434">
          <cell r="A2434">
            <v>225872</v>
          </cell>
        </row>
        <row r="2435">
          <cell r="A2435">
            <v>222076</v>
          </cell>
          <cell r="DJ2435">
            <v>900</v>
          </cell>
          <cell r="DM2435">
            <v>660523.98499000003</v>
          </cell>
        </row>
        <row r="2436">
          <cell r="A2436">
            <v>225875</v>
          </cell>
          <cell r="DM2436">
            <v>318583.48401999997</v>
          </cell>
        </row>
        <row r="2437">
          <cell r="A2437">
            <v>213885</v>
          </cell>
          <cell r="DM2437">
            <v>0</v>
          </cell>
        </row>
        <row r="2438">
          <cell r="A2438">
            <v>225878</v>
          </cell>
        </row>
        <row r="2439">
          <cell r="A2439">
            <v>222076</v>
          </cell>
          <cell r="DM2439">
            <v>660523.98499000003</v>
          </cell>
        </row>
        <row r="2440">
          <cell r="A2440">
            <v>213887</v>
          </cell>
          <cell r="DM2440">
            <v>0</v>
          </cell>
        </row>
        <row r="2441">
          <cell r="A2441">
            <v>225878</v>
          </cell>
        </row>
        <row r="2442">
          <cell r="A2442">
            <v>225885</v>
          </cell>
        </row>
        <row r="2443">
          <cell r="A2443">
            <v>222429</v>
          </cell>
          <cell r="DM2443">
            <v>178800</v>
          </cell>
        </row>
        <row r="2444">
          <cell r="A2444">
            <v>213887</v>
          </cell>
          <cell r="DM2444">
            <v>0</v>
          </cell>
        </row>
        <row r="2445">
          <cell r="A2445">
            <v>225888</v>
          </cell>
        </row>
        <row r="2446">
          <cell r="A2446">
            <v>225885</v>
          </cell>
        </row>
        <row r="2447">
          <cell r="A2447">
            <v>225446</v>
          </cell>
        </row>
        <row r="2448">
          <cell r="A2448">
            <v>213887</v>
          </cell>
          <cell r="DM2448">
            <v>0</v>
          </cell>
        </row>
        <row r="2449">
          <cell r="A2449">
            <v>225890</v>
          </cell>
          <cell r="DM2449">
            <v>1252442.52003</v>
          </cell>
        </row>
        <row r="2450">
          <cell r="A2450">
            <v>225574</v>
          </cell>
          <cell r="DM2450">
            <v>1228693.01156</v>
          </cell>
        </row>
        <row r="2451">
          <cell r="A2451">
            <v>213897</v>
          </cell>
        </row>
        <row r="2452">
          <cell r="A2452">
            <v>225890</v>
          </cell>
          <cell r="DM2452">
            <v>1252442.52003</v>
          </cell>
        </row>
        <row r="2453">
          <cell r="A2453">
            <v>225890</v>
          </cell>
          <cell r="DM2453">
            <v>1252442.52003</v>
          </cell>
        </row>
        <row r="2454">
          <cell r="A2454">
            <v>225890</v>
          </cell>
          <cell r="DM2454">
            <v>1252442.52003</v>
          </cell>
        </row>
        <row r="2455">
          <cell r="A2455">
            <v>225574</v>
          </cell>
          <cell r="DM2455">
            <v>1228693.01156</v>
          </cell>
        </row>
        <row r="2456">
          <cell r="A2456">
            <v>214067</v>
          </cell>
        </row>
        <row r="2457">
          <cell r="A2457">
            <v>225890</v>
          </cell>
          <cell r="DM2457">
            <v>1252442.52003</v>
          </cell>
        </row>
        <row r="2458">
          <cell r="A2458">
            <v>225890</v>
          </cell>
          <cell r="DM2458">
            <v>1252442.52003</v>
          </cell>
        </row>
        <row r="2459">
          <cell r="A2459">
            <v>225574</v>
          </cell>
          <cell r="DM2459">
            <v>1228693.01156</v>
          </cell>
        </row>
        <row r="2460">
          <cell r="A2460">
            <v>225890</v>
          </cell>
          <cell r="DM2460">
            <v>1252442.52003</v>
          </cell>
        </row>
        <row r="2461">
          <cell r="A2461">
            <v>221851</v>
          </cell>
          <cell r="DM2461">
            <v>0</v>
          </cell>
        </row>
        <row r="2462">
          <cell r="A2462">
            <v>225890</v>
          </cell>
          <cell r="DM2462">
            <v>1252442.52003</v>
          </cell>
        </row>
        <row r="2463">
          <cell r="A2463">
            <v>225890</v>
          </cell>
          <cell r="DM2463">
            <v>1252442.52003</v>
          </cell>
        </row>
        <row r="2464">
          <cell r="A2464">
            <v>225869</v>
          </cell>
        </row>
        <row r="2465">
          <cell r="A2465">
            <v>221851</v>
          </cell>
          <cell r="DM2465">
            <v>0</v>
          </cell>
        </row>
        <row r="2466">
          <cell r="A2466">
            <v>225890</v>
          </cell>
          <cell r="DM2466">
            <v>1252442.52003</v>
          </cell>
        </row>
        <row r="2467">
          <cell r="A2467">
            <v>225875</v>
          </cell>
          <cell r="DM2467">
            <v>318583.48401999997</v>
          </cell>
        </row>
        <row r="2468">
          <cell r="A2468">
            <v>225890</v>
          </cell>
          <cell r="DM2468">
            <v>1252442.52003</v>
          </cell>
        </row>
        <row r="2469">
          <cell r="A2469">
            <v>225890</v>
          </cell>
          <cell r="DM2469">
            <v>1252442.52003</v>
          </cell>
        </row>
        <row r="2470">
          <cell r="A2470">
            <v>225888</v>
          </cell>
        </row>
        <row r="2471">
          <cell r="A2471">
            <v>221851</v>
          </cell>
          <cell r="DM2471">
            <v>0</v>
          </cell>
        </row>
        <row r="2472">
          <cell r="A2472">
            <v>225890</v>
          </cell>
          <cell r="DM2472">
            <v>1252442.52003</v>
          </cell>
        </row>
        <row r="2473">
          <cell r="A2473">
            <v>225894</v>
          </cell>
          <cell r="DM2473">
            <v>20000</v>
          </cell>
        </row>
        <row r="2474">
          <cell r="A2474">
            <v>221854</v>
          </cell>
          <cell r="DM2474">
            <v>0</v>
          </cell>
        </row>
        <row r="2475">
          <cell r="A2475">
            <v>225888</v>
          </cell>
        </row>
        <row r="2476">
          <cell r="A2476">
            <v>225894</v>
          </cell>
          <cell r="DJ2476">
            <v>3493</v>
          </cell>
          <cell r="DM2476">
            <v>20000</v>
          </cell>
        </row>
        <row r="2477">
          <cell r="A2477">
            <v>221854</v>
          </cell>
          <cell r="DM2477">
            <v>0</v>
          </cell>
        </row>
        <row r="2478">
          <cell r="A2478">
            <v>225894</v>
          </cell>
          <cell r="DM2478">
            <v>20000</v>
          </cell>
        </row>
        <row r="2479">
          <cell r="A2479">
            <v>225890</v>
          </cell>
          <cell r="DM2479">
            <v>1252442.52003</v>
          </cell>
        </row>
        <row r="2480">
          <cell r="A2480">
            <v>225894</v>
          </cell>
          <cell r="DM2480">
            <v>20000</v>
          </cell>
        </row>
        <row r="2481">
          <cell r="A2481">
            <v>221854</v>
          </cell>
          <cell r="DM2481">
            <v>0</v>
          </cell>
        </row>
        <row r="2482">
          <cell r="A2482">
            <v>225895</v>
          </cell>
          <cell r="DM2482">
            <v>0</v>
          </cell>
        </row>
        <row r="2483">
          <cell r="A2483">
            <v>225890</v>
          </cell>
          <cell r="DM2483">
            <v>1252442.52003</v>
          </cell>
        </row>
        <row r="2484">
          <cell r="A2484">
            <v>221862</v>
          </cell>
        </row>
        <row r="2485">
          <cell r="A2485">
            <v>225897</v>
          </cell>
          <cell r="DM2485">
            <v>0</v>
          </cell>
        </row>
        <row r="2486">
          <cell r="A2486">
            <v>225895</v>
          </cell>
          <cell r="DM2486">
            <v>0</v>
          </cell>
        </row>
        <row r="2487">
          <cell r="A2487">
            <v>225899</v>
          </cell>
          <cell r="DM2487">
            <v>150000</v>
          </cell>
        </row>
        <row r="2488">
          <cell r="A2488">
            <v>225890</v>
          </cell>
          <cell r="DM2488">
            <v>1252442.52003</v>
          </cell>
        </row>
        <row r="2489">
          <cell r="A2489">
            <v>225897</v>
          </cell>
          <cell r="DM2489">
            <v>0</v>
          </cell>
        </row>
        <row r="2490">
          <cell r="A2490">
            <v>221868</v>
          </cell>
          <cell r="DM2490">
            <v>19225.53728</v>
          </cell>
        </row>
        <row r="2491">
          <cell r="A2491">
            <v>225890</v>
          </cell>
          <cell r="DM2491">
            <v>1252442.52003</v>
          </cell>
        </row>
        <row r="2492">
          <cell r="A2492">
            <v>225901</v>
          </cell>
        </row>
        <row r="2493">
          <cell r="A2493">
            <v>221868</v>
          </cell>
          <cell r="DM2493">
            <v>19225.53728</v>
          </cell>
        </row>
        <row r="2494">
          <cell r="A2494">
            <v>225890</v>
          </cell>
          <cell r="DM2494">
            <v>1252442.52003</v>
          </cell>
        </row>
        <row r="2495">
          <cell r="A2495">
            <v>225901</v>
          </cell>
        </row>
        <row r="2496">
          <cell r="A2496">
            <v>225897</v>
          </cell>
          <cell r="DM2496">
            <v>0</v>
          </cell>
        </row>
        <row r="2497">
          <cell r="A2497">
            <v>225890</v>
          </cell>
          <cell r="DM2497">
            <v>1252442.52003</v>
          </cell>
        </row>
        <row r="2498">
          <cell r="A2498">
            <v>225903</v>
          </cell>
        </row>
        <row r="2499">
          <cell r="A2499">
            <v>221900</v>
          </cell>
          <cell r="DM2499">
            <v>15000</v>
          </cell>
        </row>
        <row r="2500">
          <cell r="A2500">
            <v>225899</v>
          </cell>
          <cell r="DM2500">
            <v>150000</v>
          </cell>
        </row>
        <row r="2501">
          <cell r="A2501">
            <v>225904</v>
          </cell>
        </row>
        <row r="2502">
          <cell r="A2502">
            <v>225891</v>
          </cell>
        </row>
        <row r="2503">
          <cell r="A2503">
            <v>225903</v>
          </cell>
        </row>
        <row r="2504">
          <cell r="A2504">
            <v>221900</v>
          </cell>
          <cell r="DM2504">
            <v>15000</v>
          </cell>
        </row>
        <row r="2505">
          <cell r="A2505">
            <v>225904</v>
          </cell>
        </row>
        <row r="2506">
          <cell r="A2506">
            <v>225894</v>
          </cell>
          <cell r="DM2506">
            <v>20000</v>
          </cell>
        </row>
        <row r="2507">
          <cell r="A2507">
            <v>221901</v>
          </cell>
        </row>
        <row r="2508">
          <cell r="A2508">
            <v>225904</v>
          </cell>
        </row>
        <row r="2509">
          <cell r="A2509">
            <v>225894</v>
          </cell>
          <cell r="DM2509">
            <v>20000</v>
          </cell>
        </row>
        <row r="2510">
          <cell r="A2510">
            <v>226321</v>
          </cell>
          <cell r="DM2510">
            <v>0</v>
          </cell>
        </row>
        <row r="2511">
          <cell r="A2511">
            <v>225895</v>
          </cell>
          <cell r="DM2511">
            <v>0</v>
          </cell>
        </row>
        <row r="2512">
          <cell r="A2512">
            <v>221901</v>
          </cell>
        </row>
        <row r="2513">
          <cell r="A2513">
            <v>225906</v>
          </cell>
          <cell r="DM2513">
            <v>430247.01367000001</v>
          </cell>
        </row>
        <row r="2514">
          <cell r="A2514">
            <v>225899</v>
          </cell>
          <cell r="DM2514">
            <v>150000</v>
          </cell>
        </row>
        <row r="2515">
          <cell r="A2515">
            <v>221932</v>
          </cell>
          <cell r="DM2515">
            <v>3725166.32424</v>
          </cell>
        </row>
        <row r="2516">
          <cell r="A2516">
            <v>226324</v>
          </cell>
        </row>
        <row r="2517">
          <cell r="A2517">
            <v>225907</v>
          </cell>
          <cell r="DM2517">
            <v>0</v>
          </cell>
        </row>
        <row r="2518">
          <cell r="A2518">
            <v>225901</v>
          </cell>
        </row>
        <row r="2519">
          <cell r="A2519">
            <v>221932</v>
          </cell>
          <cell r="DM2519">
            <v>3725166.32424</v>
          </cell>
        </row>
        <row r="2520">
          <cell r="A2520">
            <v>225907</v>
          </cell>
          <cell r="DM2520">
            <v>0</v>
          </cell>
        </row>
        <row r="2521">
          <cell r="A2521">
            <v>226324</v>
          </cell>
        </row>
        <row r="2522">
          <cell r="A2522">
            <v>225904</v>
          </cell>
        </row>
        <row r="2523">
          <cell r="A2523">
            <v>221932</v>
          </cell>
          <cell r="DM2523">
            <v>3725166.32424</v>
          </cell>
        </row>
        <row r="2524">
          <cell r="A2524">
            <v>225907</v>
          </cell>
          <cell r="DM2524">
            <v>0</v>
          </cell>
        </row>
        <row r="2525">
          <cell r="A2525">
            <v>226359</v>
          </cell>
          <cell r="DM2525">
            <v>0</v>
          </cell>
        </row>
        <row r="2526">
          <cell r="A2526">
            <v>225906</v>
          </cell>
          <cell r="DM2526">
            <v>430247.01367000001</v>
          </cell>
        </row>
        <row r="2527">
          <cell r="A2527">
            <v>221932</v>
          </cell>
          <cell r="DM2527">
            <v>3725166.32424</v>
          </cell>
        </row>
        <row r="2528">
          <cell r="A2528">
            <v>221944</v>
          </cell>
          <cell r="DM2528">
            <v>0</v>
          </cell>
        </row>
        <row r="2529">
          <cell r="A2529">
            <v>229034</v>
          </cell>
          <cell r="DM2529">
            <v>0</v>
          </cell>
        </row>
        <row r="2530">
          <cell r="A2530">
            <v>225906</v>
          </cell>
          <cell r="DM2530">
            <v>430247.01367000001</v>
          </cell>
        </row>
        <row r="2531">
          <cell r="A2531">
            <v>225907</v>
          </cell>
          <cell r="DM2531">
            <v>0</v>
          </cell>
        </row>
        <row r="2532">
          <cell r="A2532">
            <v>221945</v>
          </cell>
          <cell r="DM2532">
            <v>0</v>
          </cell>
        </row>
        <row r="2533">
          <cell r="A2533">
            <v>229718</v>
          </cell>
        </row>
        <row r="2534">
          <cell r="A2534">
            <v>225906</v>
          </cell>
          <cell r="DM2534">
            <v>430247.01367000001</v>
          </cell>
        </row>
        <row r="2535">
          <cell r="A2535">
            <v>226240</v>
          </cell>
          <cell r="DM2535">
            <v>0</v>
          </cell>
        </row>
        <row r="2536">
          <cell r="A2536">
            <v>221945</v>
          </cell>
          <cell r="DM2536">
            <v>0</v>
          </cell>
        </row>
        <row r="2537">
          <cell r="A2537">
            <v>229719</v>
          </cell>
        </row>
        <row r="2538">
          <cell r="A2538">
            <v>225907</v>
          </cell>
          <cell r="DM2538">
            <v>0</v>
          </cell>
        </row>
        <row r="2539">
          <cell r="A2539">
            <v>226321</v>
          </cell>
          <cell r="DM2539">
            <v>0</v>
          </cell>
        </row>
        <row r="2540">
          <cell r="A2540">
            <v>229737</v>
          </cell>
          <cell r="DM2540">
            <v>0</v>
          </cell>
        </row>
        <row r="2541">
          <cell r="A2541">
            <v>225907</v>
          </cell>
          <cell r="DJ2541">
            <v>57400</v>
          </cell>
          <cell r="DM2541">
            <v>0</v>
          </cell>
        </row>
        <row r="2542">
          <cell r="A2542">
            <v>221983</v>
          </cell>
        </row>
        <row r="2543">
          <cell r="A2543">
            <v>226321</v>
          </cell>
          <cell r="DM2543">
            <v>0</v>
          </cell>
        </row>
        <row r="2544">
          <cell r="A2544">
            <v>229737</v>
          </cell>
          <cell r="DM2544">
            <v>0</v>
          </cell>
        </row>
        <row r="2545">
          <cell r="A2545">
            <v>226324</v>
          </cell>
        </row>
        <row r="2546">
          <cell r="A2546">
            <v>221983</v>
          </cell>
        </row>
        <row r="2547">
          <cell r="A2547">
            <v>226240</v>
          </cell>
          <cell r="DM2547">
            <v>0</v>
          </cell>
        </row>
        <row r="2548">
          <cell r="A2548">
            <v>229752</v>
          </cell>
        </row>
        <row r="2549">
          <cell r="A2549">
            <v>222076</v>
          </cell>
          <cell r="DJ2549">
            <v>-600</v>
          </cell>
          <cell r="DM2549">
            <v>660523.98499000003</v>
          </cell>
        </row>
        <row r="2550">
          <cell r="A2550">
            <v>226335</v>
          </cell>
          <cell r="DM2550">
            <v>0</v>
          </cell>
        </row>
        <row r="2551">
          <cell r="A2551">
            <v>226321</v>
          </cell>
          <cell r="DM2551">
            <v>0</v>
          </cell>
        </row>
        <row r="2552">
          <cell r="A2552">
            <v>222076</v>
          </cell>
          <cell r="DM2552">
            <v>660523.98499000003</v>
          </cell>
        </row>
        <row r="2553">
          <cell r="A2553">
            <v>229798</v>
          </cell>
        </row>
        <row r="2554">
          <cell r="A2554">
            <v>226321</v>
          </cell>
          <cell r="DM2554">
            <v>0</v>
          </cell>
        </row>
        <row r="2555">
          <cell r="A2555">
            <v>226361</v>
          </cell>
          <cell r="DM2555">
            <v>0</v>
          </cell>
        </row>
        <row r="2556">
          <cell r="A2556">
            <v>222429</v>
          </cell>
          <cell r="DM2556">
            <v>178800</v>
          </cell>
        </row>
        <row r="2557">
          <cell r="A2557">
            <v>229798</v>
          </cell>
        </row>
        <row r="2558">
          <cell r="A2558">
            <v>226324</v>
          </cell>
        </row>
        <row r="2559">
          <cell r="A2559">
            <v>226361</v>
          </cell>
          <cell r="DM2559">
            <v>0</v>
          </cell>
        </row>
        <row r="2560">
          <cell r="A2560">
            <v>222429</v>
          </cell>
          <cell r="DM2560">
            <v>178800</v>
          </cell>
        </row>
        <row r="2561">
          <cell r="A2561">
            <v>229799</v>
          </cell>
          <cell r="DM2561">
            <v>0</v>
          </cell>
        </row>
        <row r="2562">
          <cell r="A2562">
            <v>226361</v>
          </cell>
          <cell r="DM2562">
            <v>0</v>
          </cell>
        </row>
        <row r="2563">
          <cell r="A2563">
            <v>226324</v>
          </cell>
        </row>
        <row r="2564">
          <cell r="A2564">
            <v>225446</v>
          </cell>
        </row>
        <row r="2565">
          <cell r="A2565">
            <v>229799</v>
          </cell>
          <cell r="DM2565">
            <v>0</v>
          </cell>
        </row>
        <row r="2566">
          <cell r="A2566">
            <v>226335</v>
          </cell>
          <cell r="DM2566">
            <v>0</v>
          </cell>
        </row>
        <row r="2567">
          <cell r="A2567">
            <v>225867</v>
          </cell>
          <cell r="DM2567">
            <v>0</v>
          </cell>
        </row>
        <row r="2568">
          <cell r="A2568">
            <v>226361</v>
          </cell>
          <cell r="DM2568">
            <v>0</v>
          </cell>
        </row>
        <row r="2569">
          <cell r="A2569">
            <v>229799</v>
          </cell>
          <cell r="DM2569">
            <v>0</v>
          </cell>
        </row>
        <row r="2570">
          <cell r="A2570">
            <v>225868</v>
          </cell>
        </row>
        <row r="2571">
          <cell r="A2571">
            <v>229709</v>
          </cell>
        </row>
        <row r="2572">
          <cell r="A2572">
            <v>229034</v>
          </cell>
          <cell r="DM2572">
            <v>0</v>
          </cell>
        </row>
        <row r="2573">
          <cell r="A2573">
            <v>229804</v>
          </cell>
        </row>
        <row r="2574">
          <cell r="A2574">
            <v>229034</v>
          </cell>
          <cell r="DM2574">
            <v>0</v>
          </cell>
        </row>
        <row r="2575">
          <cell r="A2575">
            <v>229709</v>
          </cell>
        </row>
        <row r="2576">
          <cell r="A2576">
            <v>225868</v>
          </cell>
        </row>
        <row r="2577">
          <cell r="A2577">
            <v>229805</v>
          </cell>
        </row>
        <row r="2578">
          <cell r="A2578">
            <v>229709</v>
          </cell>
        </row>
        <row r="2579">
          <cell r="A2579">
            <v>229716</v>
          </cell>
        </row>
        <row r="2580">
          <cell r="A2580">
            <v>229805</v>
          </cell>
        </row>
        <row r="2581">
          <cell r="A2581">
            <v>225869</v>
          </cell>
        </row>
        <row r="2582">
          <cell r="A2582">
            <v>229718</v>
          </cell>
        </row>
        <row r="2583">
          <cell r="A2583">
            <v>229806</v>
          </cell>
          <cell r="DM2583">
            <v>0</v>
          </cell>
        </row>
        <row r="2584">
          <cell r="A2584">
            <v>225870</v>
          </cell>
        </row>
        <row r="2585">
          <cell r="A2585">
            <v>225872</v>
          </cell>
        </row>
        <row r="2586">
          <cell r="A2586">
            <v>229718</v>
          </cell>
        </row>
        <row r="2587">
          <cell r="A2587">
            <v>229716</v>
          </cell>
        </row>
        <row r="2588">
          <cell r="A2588">
            <v>229808</v>
          </cell>
        </row>
        <row r="2589">
          <cell r="A2589">
            <v>229720</v>
          </cell>
        </row>
        <row r="2590">
          <cell r="A2590">
            <v>229718</v>
          </cell>
        </row>
        <row r="2591">
          <cell r="A2591">
            <v>225875</v>
          </cell>
          <cell r="DM2591">
            <v>318583.48401999997</v>
          </cell>
        </row>
        <row r="2592">
          <cell r="A2592">
            <v>229808</v>
          </cell>
        </row>
        <row r="2593">
          <cell r="A2593">
            <v>229719</v>
          </cell>
        </row>
        <row r="2594">
          <cell r="A2594">
            <v>229737</v>
          </cell>
          <cell r="DM2594">
            <v>0</v>
          </cell>
        </row>
        <row r="2595">
          <cell r="A2595">
            <v>229902</v>
          </cell>
        </row>
        <row r="2596">
          <cell r="A2596">
            <v>229753</v>
          </cell>
        </row>
        <row r="2597">
          <cell r="A2597">
            <v>225890</v>
          </cell>
          <cell r="DJ2597">
            <v>267866</v>
          </cell>
          <cell r="DM2597">
            <v>1252442.52003</v>
          </cell>
        </row>
        <row r="2598">
          <cell r="A2598">
            <v>229737</v>
          </cell>
          <cell r="DM2598">
            <v>0</v>
          </cell>
        </row>
        <row r="2599">
          <cell r="A2599">
            <v>225890</v>
          </cell>
          <cell r="DM2599">
            <v>1252442.52003</v>
          </cell>
        </row>
        <row r="2600">
          <cell r="A2600">
            <v>230161</v>
          </cell>
          <cell r="DM2600">
            <v>687023.74517000001</v>
          </cell>
        </row>
        <row r="2601">
          <cell r="A2601">
            <v>229798</v>
          </cell>
        </row>
        <row r="2602">
          <cell r="A2602">
            <v>229737</v>
          </cell>
          <cell r="DM2602">
            <v>0</v>
          </cell>
        </row>
        <row r="2603">
          <cell r="A2603">
            <v>225890</v>
          </cell>
          <cell r="DJ2603">
            <v>267866</v>
          </cell>
          <cell r="DM2603">
            <v>1252442.52003</v>
          </cell>
        </row>
        <row r="2604">
          <cell r="A2604">
            <v>229805</v>
          </cell>
        </row>
        <row r="2605">
          <cell r="A2605">
            <v>230161</v>
          </cell>
          <cell r="DM2605">
            <v>687023.74517000001</v>
          </cell>
        </row>
        <row r="2606">
          <cell r="A2606">
            <v>225890</v>
          </cell>
          <cell r="DM2606">
            <v>1252442.52003</v>
          </cell>
        </row>
        <row r="2607">
          <cell r="A2607">
            <v>229752</v>
          </cell>
        </row>
        <row r="2608">
          <cell r="A2608">
            <v>230161</v>
          </cell>
          <cell r="DM2608">
            <v>687023.74517000001</v>
          </cell>
        </row>
        <row r="2609">
          <cell r="A2609">
            <v>229806</v>
          </cell>
          <cell r="DM2609">
            <v>0</v>
          </cell>
        </row>
        <row r="2610">
          <cell r="A2610">
            <v>225894</v>
          </cell>
          <cell r="DM2610">
            <v>20000</v>
          </cell>
        </row>
        <row r="2611">
          <cell r="A2611">
            <v>229798</v>
          </cell>
        </row>
        <row r="2612">
          <cell r="A2612">
            <v>232829</v>
          </cell>
        </row>
        <row r="2613">
          <cell r="A2613">
            <v>225894</v>
          </cell>
          <cell r="DM2613">
            <v>20000</v>
          </cell>
        </row>
        <row r="2614">
          <cell r="A2614">
            <v>229806</v>
          </cell>
          <cell r="DM2614">
            <v>0</v>
          </cell>
        </row>
        <row r="2615">
          <cell r="A2615">
            <v>232829</v>
          </cell>
        </row>
        <row r="2616">
          <cell r="A2616">
            <v>229798</v>
          </cell>
        </row>
        <row r="2617">
          <cell r="A2617">
            <v>233123</v>
          </cell>
          <cell r="DM2617">
            <v>105000</v>
          </cell>
        </row>
        <row r="2618">
          <cell r="A2618">
            <v>225895</v>
          </cell>
          <cell r="DM2618">
            <v>0</v>
          </cell>
        </row>
        <row r="2619">
          <cell r="A2619">
            <v>229808</v>
          </cell>
        </row>
        <row r="2620">
          <cell r="A2620">
            <v>229806</v>
          </cell>
          <cell r="DM2620">
            <v>0</v>
          </cell>
        </row>
        <row r="2621">
          <cell r="A2621">
            <v>233123</v>
          </cell>
          <cell r="DM2621">
            <v>105000</v>
          </cell>
        </row>
        <row r="2622">
          <cell r="A2622">
            <v>225897</v>
          </cell>
          <cell r="DM2622">
            <v>0</v>
          </cell>
        </row>
        <row r="2623">
          <cell r="A2623">
            <v>229808</v>
          </cell>
        </row>
        <row r="2624">
          <cell r="A2624">
            <v>229806</v>
          </cell>
          <cell r="DM2624">
            <v>0</v>
          </cell>
        </row>
        <row r="2625">
          <cell r="A2625">
            <v>233123</v>
          </cell>
          <cell r="DM2625">
            <v>105000</v>
          </cell>
        </row>
        <row r="2626">
          <cell r="A2626">
            <v>225897</v>
          </cell>
          <cell r="DM2626">
            <v>0</v>
          </cell>
        </row>
        <row r="2627">
          <cell r="A2627">
            <v>233123</v>
          </cell>
          <cell r="DM2627">
            <v>105000</v>
          </cell>
        </row>
        <row r="2628">
          <cell r="A2628">
            <v>229808</v>
          </cell>
        </row>
        <row r="2629">
          <cell r="A2629">
            <v>229808</v>
          </cell>
        </row>
        <row r="2630">
          <cell r="A2630">
            <v>233124</v>
          </cell>
          <cell r="DM2630">
            <v>15500</v>
          </cell>
        </row>
        <row r="2631">
          <cell r="A2631">
            <v>225897</v>
          </cell>
          <cell r="DM2631">
            <v>0</v>
          </cell>
        </row>
        <row r="2632">
          <cell r="A2632">
            <v>229808</v>
          </cell>
        </row>
        <row r="2633">
          <cell r="A2633">
            <v>230161</v>
          </cell>
          <cell r="DM2633">
            <v>687023.74517000001</v>
          </cell>
        </row>
        <row r="2634">
          <cell r="A2634">
            <v>225899</v>
          </cell>
          <cell r="DM2634">
            <v>150000</v>
          </cell>
        </row>
        <row r="2635">
          <cell r="A2635">
            <v>233124</v>
          </cell>
          <cell r="DM2635">
            <v>15500</v>
          </cell>
        </row>
        <row r="2636">
          <cell r="A2636">
            <v>229812</v>
          </cell>
        </row>
        <row r="2637">
          <cell r="A2637">
            <v>225899</v>
          </cell>
          <cell r="DM2637">
            <v>150000</v>
          </cell>
        </row>
        <row r="2638">
          <cell r="A2638">
            <v>233121</v>
          </cell>
        </row>
        <row r="2639">
          <cell r="A2639">
            <v>233124</v>
          </cell>
          <cell r="DM2639">
            <v>15500</v>
          </cell>
        </row>
        <row r="2640">
          <cell r="A2640">
            <v>229812</v>
          </cell>
        </row>
        <row r="2641">
          <cell r="A2641">
            <v>225900</v>
          </cell>
          <cell r="DM2641">
            <v>0</v>
          </cell>
        </row>
        <row r="2642">
          <cell r="A2642">
            <v>233123</v>
          </cell>
          <cell r="DM2642">
            <v>105000</v>
          </cell>
        </row>
        <row r="2643">
          <cell r="A2643">
            <v>233289</v>
          </cell>
          <cell r="DM2643">
            <v>0</v>
          </cell>
        </row>
        <row r="2644">
          <cell r="A2644">
            <v>229902</v>
          </cell>
        </row>
        <row r="2645">
          <cell r="A2645">
            <v>225900</v>
          </cell>
          <cell r="DM2645">
            <v>0</v>
          </cell>
        </row>
        <row r="2646">
          <cell r="A2646">
            <v>233123</v>
          </cell>
          <cell r="DM2646">
            <v>105000</v>
          </cell>
        </row>
        <row r="2647">
          <cell r="A2647">
            <v>233289</v>
          </cell>
          <cell r="DJ2647">
            <v>145000</v>
          </cell>
          <cell r="DM2647">
            <v>0</v>
          </cell>
        </row>
        <row r="2648">
          <cell r="A2648">
            <v>225900</v>
          </cell>
          <cell r="DM2648">
            <v>0</v>
          </cell>
        </row>
        <row r="2649">
          <cell r="A2649">
            <v>230161</v>
          </cell>
          <cell r="DM2649">
            <v>687023.74517000001</v>
          </cell>
        </row>
        <row r="2650">
          <cell r="A2650">
            <v>233123</v>
          </cell>
          <cell r="DM2650">
            <v>105000</v>
          </cell>
        </row>
        <row r="2651">
          <cell r="A2651">
            <v>233306</v>
          </cell>
        </row>
        <row r="2652">
          <cell r="A2652">
            <v>225901</v>
          </cell>
        </row>
        <row r="2653">
          <cell r="A2653">
            <v>232829</v>
          </cell>
        </row>
        <row r="2654">
          <cell r="A2654">
            <v>233123</v>
          </cell>
          <cell r="DM2654">
            <v>105000</v>
          </cell>
        </row>
        <row r="2655">
          <cell r="A2655">
            <v>233445</v>
          </cell>
          <cell r="DM2655">
            <v>0</v>
          </cell>
        </row>
        <row r="2656">
          <cell r="A2656">
            <v>233124</v>
          </cell>
          <cell r="DM2656">
            <v>15500</v>
          </cell>
        </row>
        <row r="2657">
          <cell r="A2657">
            <v>225904</v>
          </cell>
        </row>
        <row r="2658">
          <cell r="A2658">
            <v>233123</v>
          </cell>
          <cell r="DM2658">
            <v>105000</v>
          </cell>
        </row>
        <row r="2659">
          <cell r="A2659">
            <v>233445</v>
          </cell>
          <cell r="DM2659">
            <v>0</v>
          </cell>
        </row>
        <row r="2660">
          <cell r="A2660">
            <v>225906</v>
          </cell>
          <cell r="DM2660">
            <v>430247.01367000001</v>
          </cell>
        </row>
        <row r="2661">
          <cell r="A2661">
            <v>233124</v>
          </cell>
          <cell r="DM2661">
            <v>15500</v>
          </cell>
        </row>
        <row r="2662">
          <cell r="A2662">
            <v>225906</v>
          </cell>
          <cell r="DM2662">
            <v>430247.01367000001</v>
          </cell>
        </row>
        <row r="2663">
          <cell r="A2663">
            <v>233549</v>
          </cell>
        </row>
        <row r="2664">
          <cell r="A2664">
            <v>233124</v>
          </cell>
          <cell r="DM2664">
            <v>15500</v>
          </cell>
        </row>
        <row r="2665">
          <cell r="A2665">
            <v>233445</v>
          </cell>
          <cell r="DM2665">
            <v>0</v>
          </cell>
        </row>
        <row r="2666">
          <cell r="A2666">
            <v>233549</v>
          </cell>
        </row>
        <row r="2667">
          <cell r="A2667">
            <v>225907</v>
          </cell>
          <cell r="DM2667">
            <v>0</v>
          </cell>
        </row>
        <row r="2668">
          <cell r="A2668">
            <v>233124</v>
          </cell>
          <cell r="DM2668">
            <v>15500</v>
          </cell>
        </row>
        <row r="2669">
          <cell r="A2669">
            <v>233551</v>
          </cell>
          <cell r="DM2669">
            <v>0</v>
          </cell>
        </row>
        <row r="2670">
          <cell r="A2670">
            <v>233549</v>
          </cell>
        </row>
        <row r="2671">
          <cell r="A2671">
            <v>233289</v>
          </cell>
          <cell r="DM2671">
            <v>0</v>
          </cell>
        </row>
        <row r="2672">
          <cell r="A2672">
            <v>226240</v>
          </cell>
          <cell r="DM2672">
            <v>0</v>
          </cell>
        </row>
        <row r="2673">
          <cell r="A2673">
            <v>233551</v>
          </cell>
          <cell r="DM2673">
            <v>0</v>
          </cell>
        </row>
        <row r="2674">
          <cell r="A2674">
            <v>233550</v>
          </cell>
          <cell r="DM2674">
            <v>668952.95131999999</v>
          </cell>
        </row>
        <row r="2675">
          <cell r="A2675">
            <v>233289</v>
          </cell>
          <cell r="DJ2675">
            <v>145000</v>
          </cell>
          <cell r="DM2675">
            <v>0</v>
          </cell>
        </row>
        <row r="2676">
          <cell r="A2676">
            <v>226321</v>
          </cell>
          <cell r="DJ2676">
            <v>113400</v>
          </cell>
          <cell r="DM2676">
            <v>0</v>
          </cell>
        </row>
        <row r="2677">
          <cell r="A2677">
            <v>233551</v>
          </cell>
          <cell r="DM2677">
            <v>0</v>
          </cell>
        </row>
        <row r="2678">
          <cell r="A2678">
            <v>233550</v>
          </cell>
          <cell r="DM2678">
            <v>668952.95131999999</v>
          </cell>
        </row>
        <row r="2679">
          <cell r="A2679">
            <v>226321</v>
          </cell>
          <cell r="DM2679">
            <v>0</v>
          </cell>
        </row>
        <row r="2680">
          <cell r="A2680">
            <v>233553</v>
          </cell>
          <cell r="DM2680">
            <v>0</v>
          </cell>
        </row>
        <row r="2681">
          <cell r="A2681">
            <v>233289</v>
          </cell>
          <cell r="DM2681">
            <v>0</v>
          </cell>
        </row>
        <row r="2682">
          <cell r="A2682">
            <v>233551</v>
          </cell>
          <cell r="DM2682">
            <v>0</v>
          </cell>
        </row>
        <row r="2683">
          <cell r="A2683">
            <v>233553</v>
          </cell>
          <cell r="DM2683">
            <v>0</v>
          </cell>
        </row>
        <row r="2684">
          <cell r="A2684">
            <v>226359</v>
          </cell>
          <cell r="DM2684">
            <v>0</v>
          </cell>
        </row>
        <row r="2685">
          <cell r="A2685">
            <v>233306</v>
          </cell>
        </row>
        <row r="2686">
          <cell r="A2686">
            <v>233551</v>
          </cell>
          <cell r="DM2686">
            <v>0</v>
          </cell>
        </row>
        <row r="2687">
          <cell r="A2687">
            <v>233554</v>
          </cell>
          <cell r="DM2687">
            <v>0</v>
          </cell>
        </row>
        <row r="2688">
          <cell r="A2688">
            <v>233445</v>
          </cell>
          <cell r="DM2688">
            <v>0</v>
          </cell>
        </row>
        <row r="2689">
          <cell r="A2689">
            <v>233553</v>
          </cell>
          <cell r="DM2689">
            <v>0</v>
          </cell>
        </row>
        <row r="2690">
          <cell r="A2690">
            <v>226359</v>
          </cell>
          <cell r="DM2690">
            <v>0</v>
          </cell>
        </row>
        <row r="2691">
          <cell r="A2691">
            <v>233553</v>
          </cell>
          <cell r="DM2691">
            <v>0</v>
          </cell>
        </row>
        <row r="2692">
          <cell r="A2692">
            <v>233554</v>
          </cell>
          <cell r="DM2692">
            <v>0</v>
          </cell>
        </row>
        <row r="2693">
          <cell r="A2693">
            <v>233549</v>
          </cell>
        </row>
        <row r="2694">
          <cell r="A2694">
            <v>233554</v>
          </cell>
          <cell r="DM2694">
            <v>0</v>
          </cell>
        </row>
        <row r="2695">
          <cell r="A2695">
            <v>226361</v>
          </cell>
          <cell r="DM2695">
            <v>0</v>
          </cell>
        </row>
        <row r="2696">
          <cell r="A2696">
            <v>233550</v>
          </cell>
          <cell r="DM2696">
            <v>668952.95131999999</v>
          </cell>
        </row>
        <row r="2697">
          <cell r="A2697">
            <v>233558</v>
          </cell>
          <cell r="DM2697">
            <v>0</v>
          </cell>
        </row>
        <row r="2698">
          <cell r="A2698">
            <v>226361</v>
          </cell>
          <cell r="DM2698">
            <v>0</v>
          </cell>
        </row>
        <row r="2699">
          <cell r="A2699">
            <v>233796</v>
          </cell>
        </row>
        <row r="2700">
          <cell r="A2700">
            <v>233794</v>
          </cell>
        </row>
        <row r="2701">
          <cell r="A2701">
            <v>226361</v>
          </cell>
          <cell r="DM2701">
            <v>0</v>
          </cell>
        </row>
        <row r="2702">
          <cell r="A2702">
            <v>237070</v>
          </cell>
        </row>
        <row r="2703">
          <cell r="A2703">
            <v>233551</v>
          </cell>
          <cell r="DM2703">
            <v>0</v>
          </cell>
        </row>
        <row r="2704">
          <cell r="A2704">
            <v>229034</v>
          </cell>
          <cell r="DM2704">
            <v>0</v>
          </cell>
        </row>
        <row r="2705">
          <cell r="A2705">
            <v>233794</v>
          </cell>
        </row>
        <row r="2706">
          <cell r="A2706">
            <v>237117</v>
          </cell>
        </row>
        <row r="2707">
          <cell r="A2707">
            <v>233796</v>
          </cell>
        </row>
        <row r="2708">
          <cell r="A2708">
            <v>229718</v>
          </cell>
        </row>
        <row r="2709">
          <cell r="A2709">
            <v>236702</v>
          </cell>
        </row>
        <row r="2710">
          <cell r="A2710">
            <v>237117</v>
          </cell>
        </row>
        <row r="2711">
          <cell r="A2711">
            <v>233955</v>
          </cell>
        </row>
        <row r="2712">
          <cell r="A2712">
            <v>229737</v>
          </cell>
          <cell r="DM2712">
            <v>0</v>
          </cell>
        </row>
        <row r="2713">
          <cell r="A2713">
            <v>236702</v>
          </cell>
        </row>
        <row r="2714">
          <cell r="A2714">
            <v>237188</v>
          </cell>
        </row>
        <row r="2715">
          <cell r="A2715">
            <v>236682</v>
          </cell>
          <cell r="DM2715">
            <v>2400</v>
          </cell>
        </row>
        <row r="2716">
          <cell r="A2716">
            <v>237367</v>
          </cell>
        </row>
        <row r="2717">
          <cell r="A2717">
            <v>237193</v>
          </cell>
        </row>
        <row r="2718">
          <cell r="A2718">
            <v>229753</v>
          </cell>
        </row>
        <row r="2719">
          <cell r="A2719">
            <v>236693</v>
          </cell>
        </row>
        <row r="2720">
          <cell r="A2720">
            <v>237368</v>
          </cell>
        </row>
        <row r="2721">
          <cell r="A2721">
            <v>237367</v>
          </cell>
        </row>
        <row r="2722">
          <cell r="A2722">
            <v>229799</v>
          </cell>
          <cell r="DM2722">
            <v>0</v>
          </cell>
        </row>
        <row r="2723">
          <cell r="A2723">
            <v>236697</v>
          </cell>
        </row>
        <row r="2724">
          <cell r="A2724">
            <v>237368</v>
          </cell>
        </row>
        <row r="2725">
          <cell r="A2725">
            <v>229804</v>
          </cell>
        </row>
        <row r="2726">
          <cell r="A2726">
            <v>237070</v>
          </cell>
        </row>
        <row r="2727">
          <cell r="A2727">
            <v>237441</v>
          </cell>
          <cell r="DM2727">
            <v>577109.26846000005</v>
          </cell>
        </row>
        <row r="2728">
          <cell r="A2728">
            <v>229805</v>
          </cell>
        </row>
        <row r="2729">
          <cell r="A2729">
            <v>237441</v>
          </cell>
          <cell r="DM2729">
            <v>577109.26846000005</v>
          </cell>
        </row>
        <row r="2730">
          <cell r="A2730">
            <v>237117</v>
          </cell>
        </row>
        <row r="2731">
          <cell r="A2731">
            <v>229806</v>
          </cell>
          <cell r="DM2731">
            <v>0</v>
          </cell>
        </row>
        <row r="2732">
          <cell r="A2732">
            <v>237696</v>
          </cell>
          <cell r="DM2732">
            <v>0</v>
          </cell>
        </row>
        <row r="2733">
          <cell r="A2733">
            <v>237698</v>
          </cell>
          <cell r="DM2733">
            <v>4682405.3297499996</v>
          </cell>
        </row>
        <row r="2734">
          <cell r="A2734">
            <v>229806</v>
          </cell>
          <cell r="DM2734">
            <v>0</v>
          </cell>
        </row>
        <row r="2735">
          <cell r="A2735">
            <v>237441</v>
          </cell>
          <cell r="DM2735">
            <v>577109.26846000005</v>
          </cell>
        </row>
        <row r="2736">
          <cell r="A2736">
            <v>237441</v>
          </cell>
          <cell r="DM2736">
            <v>577109.26846000005</v>
          </cell>
        </row>
        <row r="2737">
          <cell r="A2737">
            <v>237698</v>
          </cell>
          <cell r="DM2737">
            <v>4682405.3297499996</v>
          </cell>
        </row>
        <row r="2738">
          <cell r="A2738">
            <v>229806</v>
          </cell>
          <cell r="DM2738">
            <v>0</v>
          </cell>
        </row>
        <row r="2739">
          <cell r="A2739">
            <v>237441</v>
          </cell>
          <cell r="DJ2739">
            <v>200609</v>
          </cell>
          <cell r="DM2739">
            <v>577109.26846000005</v>
          </cell>
        </row>
        <row r="2740">
          <cell r="A2740">
            <v>237441</v>
          </cell>
          <cell r="DM2740">
            <v>577109.26846000005</v>
          </cell>
        </row>
        <row r="2741">
          <cell r="A2741">
            <v>237699</v>
          </cell>
          <cell r="DM2741">
            <v>65683.116859999995</v>
          </cell>
        </row>
        <row r="2742">
          <cell r="A2742">
            <v>237699</v>
          </cell>
          <cell r="DJ2742">
            <v>479000</v>
          </cell>
          <cell r="DM2742">
            <v>65683.116859999995</v>
          </cell>
        </row>
        <row r="2743">
          <cell r="A2743">
            <v>229808</v>
          </cell>
        </row>
        <row r="2744">
          <cell r="A2744">
            <v>237699</v>
          </cell>
          <cell r="DM2744">
            <v>65683.116859999995</v>
          </cell>
        </row>
        <row r="2745">
          <cell r="A2745">
            <v>237699</v>
          </cell>
          <cell r="DM2745">
            <v>65683.116859999995</v>
          </cell>
        </row>
        <row r="2746">
          <cell r="A2746">
            <v>237441</v>
          </cell>
          <cell r="DM2746">
            <v>577109.26846000005</v>
          </cell>
        </row>
        <row r="2747">
          <cell r="A2747">
            <v>237699</v>
          </cell>
          <cell r="DJ2747">
            <v>160000</v>
          </cell>
          <cell r="DM2747">
            <v>65683.116859999995</v>
          </cell>
        </row>
        <row r="2748">
          <cell r="A2748">
            <v>232829</v>
          </cell>
        </row>
        <row r="2749">
          <cell r="A2749">
            <v>237701</v>
          </cell>
          <cell r="DM2749">
            <v>0</v>
          </cell>
        </row>
        <row r="2750">
          <cell r="A2750">
            <v>237696</v>
          </cell>
          <cell r="DM2750">
            <v>0</v>
          </cell>
        </row>
        <row r="2751">
          <cell r="A2751">
            <v>237700</v>
          </cell>
          <cell r="DM2751">
            <v>0</v>
          </cell>
        </row>
        <row r="2752">
          <cell r="A2752">
            <v>237698</v>
          </cell>
          <cell r="DM2752">
            <v>4682405.3297499996</v>
          </cell>
        </row>
        <row r="2753">
          <cell r="A2753">
            <v>232916</v>
          </cell>
        </row>
        <row r="2754">
          <cell r="A2754">
            <v>237704</v>
          </cell>
        </row>
        <row r="2755">
          <cell r="A2755">
            <v>237700</v>
          </cell>
          <cell r="DM2755">
            <v>0</v>
          </cell>
        </row>
        <row r="2756">
          <cell r="A2756">
            <v>237700</v>
          </cell>
          <cell r="DM2756">
            <v>0</v>
          </cell>
        </row>
        <row r="2757">
          <cell r="A2757">
            <v>237732</v>
          </cell>
        </row>
        <row r="2758">
          <cell r="A2758">
            <v>237700</v>
          </cell>
          <cell r="DM2758">
            <v>0</v>
          </cell>
        </row>
        <row r="2759">
          <cell r="A2759">
            <v>241430</v>
          </cell>
          <cell r="DM2759">
            <v>35000</v>
          </cell>
        </row>
        <row r="2760">
          <cell r="A2760">
            <v>233123</v>
          </cell>
          <cell r="DM2760">
            <v>105000</v>
          </cell>
        </row>
        <row r="2761">
          <cell r="A2761">
            <v>237701</v>
          </cell>
          <cell r="DM2761">
            <v>0</v>
          </cell>
        </row>
        <row r="2762">
          <cell r="A2762">
            <v>237702</v>
          </cell>
        </row>
        <row r="2763">
          <cell r="A2763">
            <v>233123</v>
          </cell>
          <cell r="DM2763">
            <v>105000</v>
          </cell>
        </row>
        <row r="2764">
          <cell r="A2764">
            <v>237732</v>
          </cell>
          <cell r="DK2764">
            <v>360000</v>
          </cell>
        </row>
        <row r="2765">
          <cell r="A2765">
            <v>241436</v>
          </cell>
        </row>
        <row r="2766">
          <cell r="A2766">
            <v>237702</v>
          </cell>
        </row>
        <row r="2767">
          <cell r="A2767">
            <v>233123</v>
          </cell>
          <cell r="DM2767">
            <v>105000</v>
          </cell>
        </row>
        <row r="2768">
          <cell r="A2768">
            <v>237704</v>
          </cell>
        </row>
        <row r="2769">
          <cell r="A2769">
            <v>241436</v>
          </cell>
        </row>
        <row r="2770">
          <cell r="A2770">
            <v>240391</v>
          </cell>
          <cell r="DM2770">
            <v>40000</v>
          </cell>
        </row>
        <row r="2771">
          <cell r="A2771">
            <v>233124</v>
          </cell>
          <cell r="DM2771">
            <v>15500</v>
          </cell>
        </row>
        <row r="2772">
          <cell r="A2772">
            <v>237705</v>
          </cell>
          <cell r="DM2772">
            <v>0</v>
          </cell>
        </row>
        <row r="2773">
          <cell r="A2773">
            <v>244315</v>
          </cell>
          <cell r="DM2773">
            <v>0</v>
          </cell>
        </row>
        <row r="2774">
          <cell r="A2774">
            <v>241430</v>
          </cell>
          <cell r="DM2774">
            <v>35000</v>
          </cell>
        </row>
        <row r="2775">
          <cell r="A2775">
            <v>233289</v>
          </cell>
          <cell r="DM2775">
            <v>0</v>
          </cell>
        </row>
        <row r="2776">
          <cell r="A2776">
            <v>237732</v>
          </cell>
          <cell r="DK2776">
            <v>-9000</v>
          </cell>
          <cell r="DL2776">
            <v>0</v>
          </cell>
        </row>
        <row r="2777">
          <cell r="A2777">
            <v>241430</v>
          </cell>
          <cell r="DM2777">
            <v>35000</v>
          </cell>
        </row>
        <row r="2778">
          <cell r="A2778">
            <v>244315</v>
          </cell>
          <cell r="DM2778">
            <v>0</v>
          </cell>
        </row>
        <row r="2779">
          <cell r="A2779">
            <v>237732</v>
          </cell>
        </row>
        <row r="2780">
          <cell r="A2780">
            <v>233289</v>
          </cell>
          <cell r="DM2780">
            <v>0</v>
          </cell>
        </row>
        <row r="2781">
          <cell r="A2781">
            <v>241432</v>
          </cell>
          <cell r="DM2781">
            <v>0</v>
          </cell>
        </row>
        <row r="2782">
          <cell r="A2782">
            <v>245021</v>
          </cell>
          <cell r="DM2782">
            <v>0</v>
          </cell>
        </row>
        <row r="2783">
          <cell r="A2783">
            <v>241430</v>
          </cell>
          <cell r="DM2783">
            <v>35000</v>
          </cell>
        </row>
        <row r="2784">
          <cell r="A2784">
            <v>233289</v>
          </cell>
          <cell r="DM2784">
            <v>0</v>
          </cell>
        </row>
        <row r="2785">
          <cell r="A2785">
            <v>245029</v>
          </cell>
          <cell r="DM2785">
            <v>0</v>
          </cell>
        </row>
        <row r="2786">
          <cell r="A2786">
            <v>241432</v>
          </cell>
          <cell r="DM2786">
            <v>0</v>
          </cell>
        </row>
        <row r="2787">
          <cell r="A2787">
            <v>245049</v>
          </cell>
          <cell r="DM2787">
            <v>0</v>
          </cell>
        </row>
        <row r="2788">
          <cell r="A2788">
            <v>241430</v>
          </cell>
          <cell r="DM2788">
            <v>35000</v>
          </cell>
        </row>
        <row r="2789">
          <cell r="A2789">
            <v>241432</v>
          </cell>
          <cell r="DM2789">
            <v>0</v>
          </cell>
        </row>
        <row r="2790">
          <cell r="A2790">
            <v>233306</v>
          </cell>
        </row>
        <row r="2791">
          <cell r="A2791">
            <v>245057</v>
          </cell>
          <cell r="DM2791">
            <v>0</v>
          </cell>
        </row>
        <row r="2792">
          <cell r="A2792">
            <v>233549</v>
          </cell>
        </row>
        <row r="2793">
          <cell r="A2793">
            <v>241430</v>
          </cell>
          <cell r="DJ2793">
            <v>1767000</v>
          </cell>
          <cell r="DM2793">
            <v>35000</v>
          </cell>
        </row>
        <row r="2794">
          <cell r="A2794">
            <v>241432</v>
          </cell>
          <cell r="DM2794">
            <v>0</v>
          </cell>
        </row>
        <row r="2795">
          <cell r="A2795">
            <v>245066</v>
          </cell>
        </row>
        <row r="2796">
          <cell r="A2796">
            <v>241430</v>
          </cell>
          <cell r="DM2796">
            <v>35000</v>
          </cell>
        </row>
        <row r="2797">
          <cell r="A2797">
            <v>233550</v>
          </cell>
          <cell r="DM2797">
            <v>668952.95131999999</v>
          </cell>
        </row>
        <row r="2798">
          <cell r="A2798">
            <v>241436</v>
          </cell>
        </row>
        <row r="2799">
          <cell r="A2799">
            <v>245069</v>
          </cell>
        </row>
        <row r="2800">
          <cell r="A2800">
            <v>233553</v>
          </cell>
          <cell r="DM2800">
            <v>0</v>
          </cell>
        </row>
        <row r="2801">
          <cell r="A2801">
            <v>241432</v>
          </cell>
          <cell r="DM2801">
            <v>0</v>
          </cell>
        </row>
        <row r="2802">
          <cell r="A2802">
            <v>244315</v>
          </cell>
          <cell r="DM2802">
            <v>0</v>
          </cell>
        </row>
        <row r="2803">
          <cell r="A2803">
            <v>245069</v>
          </cell>
        </row>
        <row r="2804">
          <cell r="A2804">
            <v>241432</v>
          </cell>
          <cell r="DM2804">
            <v>0</v>
          </cell>
        </row>
        <row r="2805">
          <cell r="A2805">
            <v>233553</v>
          </cell>
          <cell r="DM2805">
            <v>0</v>
          </cell>
        </row>
        <row r="2806">
          <cell r="A2806">
            <v>245238</v>
          </cell>
        </row>
        <row r="2807">
          <cell r="A2807">
            <v>244826</v>
          </cell>
        </row>
        <row r="2808">
          <cell r="A2808">
            <v>241433</v>
          </cell>
          <cell r="DM2808">
            <v>0</v>
          </cell>
        </row>
        <row r="2809">
          <cell r="A2809">
            <v>233553</v>
          </cell>
          <cell r="DM2809">
            <v>0</v>
          </cell>
        </row>
        <row r="2810">
          <cell r="A2810">
            <v>245239</v>
          </cell>
        </row>
        <row r="2811">
          <cell r="A2811">
            <v>244826</v>
          </cell>
        </row>
        <row r="2812">
          <cell r="A2812">
            <v>244315</v>
          </cell>
          <cell r="DM2812">
            <v>0</v>
          </cell>
        </row>
        <row r="2813">
          <cell r="A2813">
            <v>233558</v>
          </cell>
          <cell r="DM2813">
            <v>0</v>
          </cell>
        </row>
        <row r="2814">
          <cell r="A2814">
            <v>248052</v>
          </cell>
          <cell r="DM2814">
            <v>77597.966660000006</v>
          </cell>
        </row>
        <row r="2815">
          <cell r="A2815">
            <v>244315</v>
          </cell>
          <cell r="DM2815">
            <v>0</v>
          </cell>
        </row>
        <row r="2816">
          <cell r="A2816">
            <v>248052</v>
          </cell>
          <cell r="DM2816">
            <v>77597.966660000006</v>
          </cell>
        </row>
        <row r="2817">
          <cell r="A2817">
            <v>236697</v>
          </cell>
        </row>
        <row r="2818">
          <cell r="A2818">
            <v>245047</v>
          </cell>
        </row>
        <row r="2819">
          <cell r="A2819">
            <v>253339</v>
          </cell>
        </row>
        <row r="2820">
          <cell r="A2820">
            <v>244315</v>
          </cell>
          <cell r="DM2820">
            <v>0</v>
          </cell>
        </row>
        <row r="2821">
          <cell r="A2821">
            <v>236697</v>
          </cell>
        </row>
        <row r="2822">
          <cell r="A2822">
            <v>245057</v>
          </cell>
          <cell r="DM2822">
            <v>0</v>
          </cell>
        </row>
        <row r="2823">
          <cell r="A2823">
            <v>256821</v>
          </cell>
          <cell r="DM2823">
            <v>884628.10681000003</v>
          </cell>
        </row>
        <row r="2824">
          <cell r="A2824">
            <v>244826</v>
          </cell>
        </row>
        <row r="2825">
          <cell r="A2825">
            <v>245057</v>
          </cell>
          <cell r="DM2825">
            <v>0</v>
          </cell>
        </row>
        <row r="2826">
          <cell r="A2826">
            <v>237188</v>
          </cell>
        </row>
        <row r="2827">
          <cell r="A2827">
            <v>256821</v>
          </cell>
          <cell r="DM2827">
            <v>884628.10681000003</v>
          </cell>
        </row>
        <row r="2828">
          <cell r="A2828">
            <v>245029</v>
          </cell>
          <cell r="DM2828">
            <v>0</v>
          </cell>
        </row>
        <row r="2829">
          <cell r="A2829">
            <v>245239</v>
          </cell>
        </row>
        <row r="2830">
          <cell r="A2830">
            <v>256821</v>
          </cell>
          <cell r="DM2830">
            <v>884628.10681000003</v>
          </cell>
        </row>
        <row r="2831">
          <cell r="A2831">
            <v>237188</v>
          </cell>
        </row>
        <row r="2832">
          <cell r="A2832">
            <v>245049</v>
          </cell>
          <cell r="DM2832">
            <v>0</v>
          </cell>
        </row>
        <row r="2833">
          <cell r="A2833">
            <v>237367</v>
          </cell>
        </row>
        <row r="2834">
          <cell r="A2834">
            <v>256821</v>
          </cell>
          <cell r="DM2834">
            <v>884628.10681000003</v>
          </cell>
        </row>
        <row r="2835">
          <cell r="A2835">
            <v>245239</v>
          </cell>
        </row>
        <row r="2836">
          <cell r="A2836">
            <v>245057</v>
          </cell>
          <cell r="DM2836">
            <v>0</v>
          </cell>
        </row>
        <row r="2837">
          <cell r="A2837">
            <v>256830</v>
          </cell>
          <cell r="DM2837">
            <v>111190.27903000001</v>
          </cell>
        </row>
        <row r="2838">
          <cell r="A2838">
            <v>245239</v>
          </cell>
        </row>
        <row r="2839">
          <cell r="A2839">
            <v>237367</v>
          </cell>
        </row>
        <row r="2840">
          <cell r="A2840">
            <v>245069</v>
          </cell>
        </row>
        <row r="2841">
          <cell r="A2841">
            <v>256830</v>
          </cell>
          <cell r="DM2841">
            <v>111190.27903000001</v>
          </cell>
        </row>
        <row r="2842">
          <cell r="A2842">
            <v>245239</v>
          </cell>
        </row>
        <row r="2843">
          <cell r="A2843">
            <v>237368</v>
          </cell>
        </row>
        <row r="2844">
          <cell r="A2844">
            <v>245238</v>
          </cell>
        </row>
        <row r="2845">
          <cell r="A2845">
            <v>245312</v>
          </cell>
        </row>
        <row r="2846">
          <cell r="A2846">
            <v>256830</v>
          </cell>
          <cell r="DM2846">
            <v>111190.27903000001</v>
          </cell>
        </row>
        <row r="2847">
          <cell r="A2847">
            <v>248070</v>
          </cell>
        </row>
        <row r="2848">
          <cell r="A2848">
            <v>237441</v>
          </cell>
          <cell r="DM2848">
            <v>577109.26846000005</v>
          </cell>
        </row>
        <row r="2849">
          <cell r="A2849">
            <v>256830</v>
          </cell>
          <cell r="DM2849">
            <v>111190.27903000001</v>
          </cell>
        </row>
        <row r="2850">
          <cell r="A2850">
            <v>248078</v>
          </cell>
        </row>
        <row r="2851">
          <cell r="A2851">
            <v>237441</v>
          </cell>
          <cell r="DM2851">
            <v>577109.26846000005</v>
          </cell>
        </row>
        <row r="2852">
          <cell r="A2852">
            <v>248052</v>
          </cell>
          <cell r="DM2852">
            <v>77597.966660000006</v>
          </cell>
        </row>
        <row r="2853">
          <cell r="A2853">
            <v>256821</v>
          </cell>
          <cell r="DM2853">
            <v>884628.10681000003</v>
          </cell>
        </row>
        <row r="2854">
          <cell r="A2854">
            <v>237696</v>
          </cell>
          <cell r="DM2854">
            <v>0</v>
          </cell>
        </row>
        <row r="2855">
          <cell r="A2855">
            <v>257033</v>
          </cell>
          <cell r="DJ2855">
            <v>46954</v>
          </cell>
        </row>
        <row r="2856">
          <cell r="A2856">
            <v>248070</v>
          </cell>
        </row>
        <row r="2857">
          <cell r="A2857">
            <v>256821</v>
          </cell>
          <cell r="DM2857">
            <v>884628.10681000003</v>
          </cell>
        </row>
        <row r="2858">
          <cell r="A2858">
            <v>237698</v>
          </cell>
          <cell r="DJ2858">
            <v>145000</v>
          </cell>
          <cell r="DM2858">
            <v>4682405.3297499996</v>
          </cell>
        </row>
        <row r="2859">
          <cell r="A2859">
            <v>257480</v>
          </cell>
          <cell r="DM2859">
            <v>9641111.2004499994</v>
          </cell>
        </row>
        <row r="2860">
          <cell r="A2860">
            <v>256821</v>
          </cell>
          <cell r="DM2860">
            <v>884628.10681000003</v>
          </cell>
        </row>
        <row r="2861">
          <cell r="A2861">
            <v>237698</v>
          </cell>
          <cell r="DM2861">
            <v>4682405.3297499996</v>
          </cell>
        </row>
        <row r="2862">
          <cell r="A2862">
            <v>248070</v>
          </cell>
        </row>
        <row r="2863">
          <cell r="A2863">
            <v>257480</v>
          </cell>
          <cell r="DM2863">
            <v>9641111.2004499994</v>
          </cell>
        </row>
        <row r="2864">
          <cell r="A2864">
            <v>256830</v>
          </cell>
          <cell r="DM2864">
            <v>111190.27903000001</v>
          </cell>
        </row>
        <row r="2865">
          <cell r="A2865">
            <v>253339</v>
          </cell>
        </row>
        <row r="2866">
          <cell r="A2866">
            <v>237699</v>
          </cell>
          <cell r="DJ2866">
            <v>160000</v>
          </cell>
          <cell r="DM2866">
            <v>65683.116859999995</v>
          </cell>
        </row>
        <row r="2867">
          <cell r="A2867">
            <v>257480</v>
          </cell>
          <cell r="DM2867">
            <v>9641111.2004499994</v>
          </cell>
        </row>
        <row r="2868">
          <cell r="A2868">
            <v>256830</v>
          </cell>
          <cell r="DM2868">
            <v>111190.27903000001</v>
          </cell>
        </row>
        <row r="2869">
          <cell r="A2869">
            <v>253339</v>
          </cell>
        </row>
        <row r="2870">
          <cell r="A2870">
            <v>257033</v>
          </cell>
        </row>
        <row r="2871">
          <cell r="A2871">
            <v>237701</v>
          </cell>
          <cell r="DM2871">
            <v>0</v>
          </cell>
        </row>
        <row r="2872">
          <cell r="A2872">
            <v>257480</v>
          </cell>
          <cell r="DM2872">
            <v>9641111.2004499994</v>
          </cell>
        </row>
        <row r="2873">
          <cell r="A2873">
            <v>257481</v>
          </cell>
        </row>
        <row r="2874">
          <cell r="A2874">
            <v>253339</v>
          </cell>
          <cell r="DJ2874">
            <v>70795.98</v>
          </cell>
        </row>
        <row r="2875">
          <cell r="A2875">
            <v>256821</v>
          </cell>
          <cell r="DM2875">
            <v>884628.10681000003</v>
          </cell>
        </row>
        <row r="2876">
          <cell r="A2876">
            <v>257481</v>
          </cell>
        </row>
        <row r="2877">
          <cell r="A2877">
            <v>237704</v>
          </cell>
        </row>
        <row r="2878">
          <cell r="A2878">
            <v>257576</v>
          </cell>
        </row>
        <row r="2879">
          <cell r="A2879">
            <v>257621</v>
          </cell>
          <cell r="DM2879">
            <v>0</v>
          </cell>
        </row>
        <row r="2880">
          <cell r="A2880">
            <v>256821</v>
          </cell>
          <cell r="DM2880">
            <v>884628.10681000003</v>
          </cell>
        </row>
        <row r="2881">
          <cell r="A2881">
            <v>257596</v>
          </cell>
        </row>
        <row r="2882">
          <cell r="A2882">
            <v>256821</v>
          </cell>
          <cell r="DM2882">
            <v>884628.10681000003</v>
          </cell>
        </row>
        <row r="2883">
          <cell r="A2883">
            <v>240495</v>
          </cell>
        </row>
        <row r="2884">
          <cell r="A2884">
            <v>257621</v>
          </cell>
          <cell r="DM2884">
            <v>0</v>
          </cell>
        </row>
        <row r="2885">
          <cell r="A2885">
            <v>257621</v>
          </cell>
          <cell r="DM2885">
            <v>0</v>
          </cell>
        </row>
        <row r="2886">
          <cell r="A2886">
            <v>256821</v>
          </cell>
          <cell r="DM2886">
            <v>884628.10681000003</v>
          </cell>
        </row>
        <row r="2887">
          <cell r="A2887">
            <v>257621</v>
          </cell>
          <cell r="DM2887">
            <v>0</v>
          </cell>
        </row>
        <row r="2888">
          <cell r="A2888">
            <v>256821</v>
          </cell>
          <cell r="DM2888">
            <v>884628.10681000003</v>
          </cell>
        </row>
        <row r="2889">
          <cell r="A2889">
            <v>241432</v>
          </cell>
          <cell r="DM2889">
            <v>0</v>
          </cell>
        </row>
        <row r="2890">
          <cell r="A2890">
            <v>257621</v>
          </cell>
          <cell r="DM2890">
            <v>0</v>
          </cell>
        </row>
        <row r="2891">
          <cell r="A2891">
            <v>257176</v>
          </cell>
        </row>
        <row r="2892">
          <cell r="A2892">
            <v>257621</v>
          </cell>
          <cell r="DM2892">
            <v>0</v>
          </cell>
        </row>
        <row r="2893">
          <cell r="A2893">
            <v>257697</v>
          </cell>
          <cell r="DM2893">
            <v>0</v>
          </cell>
        </row>
        <row r="2894">
          <cell r="A2894">
            <v>241433</v>
          </cell>
          <cell r="DM2894">
            <v>0</v>
          </cell>
        </row>
        <row r="2895">
          <cell r="A2895">
            <v>257621</v>
          </cell>
          <cell r="DM2895">
            <v>0</v>
          </cell>
        </row>
        <row r="2896">
          <cell r="A2896">
            <v>257176</v>
          </cell>
        </row>
        <row r="2897">
          <cell r="A2897">
            <v>244315</v>
          </cell>
          <cell r="DM2897">
            <v>0</v>
          </cell>
        </row>
        <row r="2898">
          <cell r="A2898">
            <v>257889</v>
          </cell>
          <cell r="DI2898">
            <v>14436000</v>
          </cell>
          <cell r="DL2898">
            <v>65967000</v>
          </cell>
          <cell r="DM2898">
            <v>3605272.55748</v>
          </cell>
        </row>
        <row r="2899">
          <cell r="A2899">
            <v>257480</v>
          </cell>
          <cell r="DM2899">
            <v>9641111.2004499994</v>
          </cell>
        </row>
        <row r="2900">
          <cell r="A2900">
            <v>257621</v>
          </cell>
          <cell r="DM2900">
            <v>0</v>
          </cell>
        </row>
        <row r="2901">
          <cell r="A2901">
            <v>257889</v>
          </cell>
          <cell r="DI2901">
            <v>31000</v>
          </cell>
          <cell r="DK2901">
            <v>312000</v>
          </cell>
          <cell r="DM2901">
            <v>3605272.55748</v>
          </cell>
        </row>
        <row r="2902">
          <cell r="A2902">
            <v>244317</v>
          </cell>
        </row>
        <row r="2903">
          <cell r="A2903">
            <v>257679</v>
          </cell>
          <cell r="DM2903">
            <v>0</v>
          </cell>
        </row>
        <row r="2904">
          <cell r="A2904">
            <v>257889</v>
          </cell>
          <cell r="DI2904">
            <v>13289000</v>
          </cell>
          <cell r="DL2904">
            <v>66758000</v>
          </cell>
          <cell r="DM2904">
            <v>3605272.55748</v>
          </cell>
        </row>
        <row r="2905">
          <cell r="A2905">
            <v>257480</v>
          </cell>
          <cell r="DM2905">
            <v>9641111.2004499994</v>
          </cell>
        </row>
        <row r="2906">
          <cell r="A2906">
            <v>257890</v>
          </cell>
        </row>
        <row r="2907">
          <cell r="A2907">
            <v>245029</v>
          </cell>
          <cell r="DM2907">
            <v>0</v>
          </cell>
        </row>
        <row r="2908">
          <cell r="A2908">
            <v>257697</v>
          </cell>
          <cell r="DM2908">
            <v>0</v>
          </cell>
        </row>
        <row r="2909">
          <cell r="A2909">
            <v>257481</v>
          </cell>
        </row>
        <row r="2910">
          <cell r="A2910">
            <v>257927</v>
          </cell>
        </row>
        <row r="2911">
          <cell r="A2911">
            <v>245047</v>
          </cell>
        </row>
        <row r="2912">
          <cell r="A2912">
            <v>257603</v>
          </cell>
          <cell r="DI2912">
            <v>80</v>
          </cell>
          <cell r="DL2912">
            <v>623</v>
          </cell>
        </row>
        <row r="2913">
          <cell r="A2913">
            <v>257697</v>
          </cell>
          <cell r="DM2913">
            <v>0</v>
          </cell>
        </row>
        <row r="2914">
          <cell r="A2914">
            <v>257927</v>
          </cell>
        </row>
        <row r="2915">
          <cell r="A2915">
            <v>257621</v>
          </cell>
          <cell r="DM2915">
            <v>0</v>
          </cell>
        </row>
        <row r="2916">
          <cell r="A2916">
            <v>245057</v>
          </cell>
          <cell r="DM2916">
            <v>0</v>
          </cell>
        </row>
        <row r="2917">
          <cell r="A2917">
            <v>257889</v>
          </cell>
          <cell r="DI2917">
            <v>14265000</v>
          </cell>
          <cell r="DL2917">
            <v>51388000</v>
          </cell>
          <cell r="DM2917">
            <v>3605272.55748</v>
          </cell>
        </row>
        <row r="2918">
          <cell r="A2918">
            <v>257927</v>
          </cell>
        </row>
        <row r="2919">
          <cell r="A2919">
            <v>245066</v>
          </cell>
        </row>
        <row r="2920">
          <cell r="A2920">
            <v>257889</v>
          </cell>
          <cell r="DI2920">
            <v>36000</v>
          </cell>
          <cell r="DK2920">
            <v>1082000</v>
          </cell>
          <cell r="DL2920">
            <v>31000</v>
          </cell>
          <cell r="DM2920">
            <v>3605272.55748</v>
          </cell>
        </row>
        <row r="2921">
          <cell r="A2921">
            <v>257621</v>
          </cell>
          <cell r="DM2921">
            <v>0</v>
          </cell>
        </row>
        <row r="2922">
          <cell r="A2922">
            <v>257890</v>
          </cell>
        </row>
        <row r="2923">
          <cell r="A2923">
            <v>257621</v>
          </cell>
          <cell r="DM2923">
            <v>0</v>
          </cell>
        </row>
        <row r="2924">
          <cell r="A2924">
            <v>258001</v>
          </cell>
          <cell r="DK2924">
            <v>1983000</v>
          </cell>
        </row>
        <row r="2925">
          <cell r="A2925">
            <v>245069</v>
          </cell>
        </row>
        <row r="2926">
          <cell r="A2926">
            <v>258001</v>
          </cell>
          <cell r="DK2926">
            <v>1799000</v>
          </cell>
        </row>
        <row r="2927">
          <cell r="A2927">
            <v>257679</v>
          </cell>
          <cell r="DM2927">
            <v>0</v>
          </cell>
        </row>
        <row r="2928">
          <cell r="A2928">
            <v>245069</v>
          </cell>
        </row>
        <row r="2929">
          <cell r="A2929">
            <v>259027</v>
          </cell>
          <cell r="DM2929">
            <v>0</v>
          </cell>
        </row>
        <row r="2930">
          <cell r="A2930">
            <v>257697</v>
          </cell>
          <cell r="DM2930">
            <v>0</v>
          </cell>
        </row>
        <row r="2931">
          <cell r="A2931">
            <v>258001</v>
          </cell>
          <cell r="DK2931">
            <v>2297000</v>
          </cell>
        </row>
        <row r="2932">
          <cell r="A2932">
            <v>245239</v>
          </cell>
        </row>
        <row r="2933">
          <cell r="A2933">
            <v>257697</v>
          </cell>
          <cell r="DM2933">
            <v>0</v>
          </cell>
        </row>
        <row r="2934">
          <cell r="A2934">
            <v>259027</v>
          </cell>
          <cell r="DM2934">
            <v>0</v>
          </cell>
        </row>
        <row r="2935">
          <cell r="A2935">
            <v>245312</v>
          </cell>
        </row>
        <row r="2936">
          <cell r="A2936">
            <v>258111</v>
          </cell>
          <cell r="DM2936">
            <v>26521.413690000001</v>
          </cell>
        </row>
        <row r="2937">
          <cell r="A2937">
            <v>257890</v>
          </cell>
        </row>
        <row r="2938">
          <cell r="A2938">
            <v>259204</v>
          </cell>
          <cell r="DM2938">
            <v>683948.24381999997</v>
          </cell>
        </row>
        <row r="2939">
          <cell r="A2939">
            <v>248052</v>
          </cell>
          <cell r="DJ2939">
            <v>67395</v>
          </cell>
          <cell r="DM2939">
            <v>77597.966660000006</v>
          </cell>
        </row>
        <row r="2940">
          <cell r="A2940">
            <v>258111</v>
          </cell>
          <cell r="DM2940">
            <v>26521.413690000001</v>
          </cell>
        </row>
        <row r="2941">
          <cell r="A2941">
            <v>257891</v>
          </cell>
        </row>
        <row r="2942">
          <cell r="A2942">
            <v>259204</v>
          </cell>
          <cell r="DM2942">
            <v>683948.24381999997</v>
          </cell>
        </row>
        <row r="2943">
          <cell r="A2943">
            <v>257997</v>
          </cell>
          <cell r="DM2943">
            <v>0</v>
          </cell>
        </row>
        <row r="2944">
          <cell r="A2944">
            <v>248070</v>
          </cell>
        </row>
        <row r="2945">
          <cell r="A2945">
            <v>259225</v>
          </cell>
          <cell r="DM2945">
            <v>0</v>
          </cell>
        </row>
        <row r="2946">
          <cell r="A2946">
            <v>259225</v>
          </cell>
          <cell r="DM2946">
            <v>0</v>
          </cell>
        </row>
        <row r="2947">
          <cell r="A2947">
            <v>253339</v>
          </cell>
        </row>
        <row r="2948">
          <cell r="A2948">
            <v>259027</v>
          </cell>
          <cell r="DM2948">
            <v>0</v>
          </cell>
        </row>
        <row r="2949">
          <cell r="A2949">
            <v>259225</v>
          </cell>
          <cell r="DM2949">
            <v>0</v>
          </cell>
        </row>
        <row r="2950">
          <cell r="A2950">
            <v>259233</v>
          </cell>
          <cell r="DM2950">
            <v>7121933.4451200003</v>
          </cell>
        </row>
        <row r="2951">
          <cell r="A2951">
            <v>253339</v>
          </cell>
        </row>
        <row r="2952">
          <cell r="A2952">
            <v>259225</v>
          </cell>
          <cell r="DM2952">
            <v>0</v>
          </cell>
        </row>
        <row r="2953">
          <cell r="A2953">
            <v>259233</v>
          </cell>
          <cell r="DM2953">
            <v>7121933.4451200003</v>
          </cell>
        </row>
        <row r="2954">
          <cell r="A2954">
            <v>253339</v>
          </cell>
        </row>
        <row r="2955">
          <cell r="A2955">
            <v>259302</v>
          </cell>
        </row>
        <row r="2956">
          <cell r="A2956">
            <v>259233</v>
          </cell>
          <cell r="DM2956">
            <v>7121933.4451200003</v>
          </cell>
        </row>
        <row r="2957">
          <cell r="A2957">
            <v>256821</v>
          </cell>
          <cell r="DM2957">
            <v>884628.10681000003</v>
          </cell>
        </row>
        <row r="2958">
          <cell r="A2958">
            <v>259282</v>
          </cell>
        </row>
        <row r="2959">
          <cell r="A2959">
            <v>259233</v>
          </cell>
          <cell r="DM2959">
            <v>7121933.4451200003</v>
          </cell>
        </row>
        <row r="2960">
          <cell r="A2960">
            <v>259302</v>
          </cell>
        </row>
        <row r="2961">
          <cell r="A2961">
            <v>256821</v>
          </cell>
          <cell r="DM2961">
            <v>884628.10681000003</v>
          </cell>
        </row>
        <row r="2962">
          <cell r="A2962">
            <v>259302</v>
          </cell>
        </row>
        <row r="2963">
          <cell r="A2963">
            <v>259282</v>
          </cell>
        </row>
        <row r="2964">
          <cell r="A2964">
            <v>259328</v>
          </cell>
          <cell r="DM2964">
            <v>2437758.6819099998</v>
          </cell>
        </row>
        <row r="2965">
          <cell r="A2965">
            <v>256821</v>
          </cell>
          <cell r="DM2965">
            <v>884628.10681000003</v>
          </cell>
        </row>
        <row r="2966">
          <cell r="A2966">
            <v>259302</v>
          </cell>
        </row>
        <row r="2967">
          <cell r="A2967">
            <v>259302</v>
          </cell>
        </row>
        <row r="2968">
          <cell r="A2968">
            <v>256821</v>
          </cell>
          <cell r="DM2968">
            <v>884628.10681000003</v>
          </cell>
        </row>
        <row r="2969">
          <cell r="A2969">
            <v>259328</v>
          </cell>
          <cell r="DJ2969">
            <v>11000</v>
          </cell>
          <cell r="DM2969">
            <v>2437758.6819099998</v>
          </cell>
        </row>
        <row r="2970">
          <cell r="A2970">
            <v>259302</v>
          </cell>
        </row>
        <row r="2971">
          <cell r="A2971">
            <v>259336</v>
          </cell>
        </row>
        <row r="2972">
          <cell r="A2972">
            <v>259328</v>
          </cell>
          <cell r="DJ2972">
            <v>0</v>
          </cell>
          <cell r="DM2972">
            <v>2437758.6819099998</v>
          </cell>
        </row>
        <row r="2973">
          <cell r="A2973">
            <v>256830</v>
          </cell>
          <cell r="DM2973">
            <v>111190.27903000001</v>
          </cell>
        </row>
        <row r="2974">
          <cell r="A2974">
            <v>256830</v>
          </cell>
          <cell r="DM2974">
            <v>111190.27903000001</v>
          </cell>
        </row>
        <row r="2975">
          <cell r="A2975">
            <v>259302</v>
          </cell>
        </row>
        <row r="2976">
          <cell r="A2976">
            <v>259328</v>
          </cell>
          <cell r="DJ2976">
            <v>249777</v>
          </cell>
          <cell r="DM2976">
            <v>2437758.6819099998</v>
          </cell>
        </row>
        <row r="2977">
          <cell r="A2977">
            <v>259339</v>
          </cell>
          <cell r="DM2977">
            <v>0</v>
          </cell>
        </row>
        <row r="2978">
          <cell r="A2978">
            <v>256830</v>
          </cell>
          <cell r="DM2978">
            <v>111190.27903000001</v>
          </cell>
        </row>
        <row r="2979">
          <cell r="A2979">
            <v>259339</v>
          </cell>
          <cell r="DM2979">
            <v>0</v>
          </cell>
        </row>
        <row r="2980">
          <cell r="A2980">
            <v>259328</v>
          </cell>
          <cell r="DM2980">
            <v>2437758.6819099998</v>
          </cell>
        </row>
        <row r="2981">
          <cell r="A2981">
            <v>259328</v>
          </cell>
          <cell r="DM2981">
            <v>2437758.6819099998</v>
          </cell>
        </row>
        <row r="2982">
          <cell r="A2982">
            <v>256830</v>
          </cell>
          <cell r="DM2982">
            <v>111190.27903000001</v>
          </cell>
        </row>
        <row r="2983">
          <cell r="A2983">
            <v>259353</v>
          </cell>
        </row>
        <row r="2984">
          <cell r="A2984">
            <v>259328</v>
          </cell>
          <cell r="DM2984">
            <v>2437758.6819099998</v>
          </cell>
        </row>
        <row r="2985">
          <cell r="A2985">
            <v>259328</v>
          </cell>
          <cell r="DM2985">
            <v>2437758.6819099998</v>
          </cell>
        </row>
        <row r="2986">
          <cell r="A2986">
            <v>256830</v>
          </cell>
          <cell r="DM2986">
            <v>111190.27903000001</v>
          </cell>
        </row>
        <row r="2987">
          <cell r="A2987">
            <v>259339</v>
          </cell>
          <cell r="DM2987">
            <v>0</v>
          </cell>
        </row>
        <row r="2988">
          <cell r="A2988">
            <v>259336</v>
          </cell>
        </row>
        <row r="2989">
          <cell r="A2989">
            <v>259412</v>
          </cell>
        </row>
        <row r="2990">
          <cell r="A2990">
            <v>256843</v>
          </cell>
          <cell r="DK2990">
            <v>3303000</v>
          </cell>
        </row>
        <row r="2991">
          <cell r="A2991">
            <v>259336</v>
          </cell>
        </row>
        <row r="2992">
          <cell r="A2992">
            <v>259382</v>
          </cell>
          <cell r="DM2992">
            <v>0</v>
          </cell>
        </row>
        <row r="2993">
          <cell r="A2993">
            <v>259412</v>
          </cell>
        </row>
        <row r="2994">
          <cell r="A2994">
            <v>257480</v>
          </cell>
          <cell r="DM2994">
            <v>9641111.2004499994</v>
          </cell>
        </row>
        <row r="2995">
          <cell r="A2995">
            <v>259336</v>
          </cell>
        </row>
        <row r="2996">
          <cell r="A2996">
            <v>259443</v>
          </cell>
          <cell r="DJ2996">
            <v>53000</v>
          </cell>
          <cell r="DM2996">
            <v>8301.3698600000007</v>
          </cell>
        </row>
        <row r="2997">
          <cell r="A2997">
            <v>259443</v>
          </cell>
          <cell r="DM2997">
            <v>8301.3698600000007</v>
          </cell>
        </row>
        <row r="2998">
          <cell r="A2998">
            <v>259353</v>
          </cell>
        </row>
        <row r="2999">
          <cell r="A2999">
            <v>259443</v>
          </cell>
          <cell r="DJ2999">
            <v>53000</v>
          </cell>
          <cell r="DK2999">
            <v>30000</v>
          </cell>
          <cell r="DM2999">
            <v>8301.3698600000007</v>
          </cell>
        </row>
        <row r="3000">
          <cell r="A3000">
            <v>257480</v>
          </cell>
          <cell r="DM3000">
            <v>9641111.2004499994</v>
          </cell>
        </row>
        <row r="3001">
          <cell r="A3001">
            <v>259382</v>
          </cell>
          <cell r="DM3001">
            <v>0</v>
          </cell>
        </row>
        <row r="3002">
          <cell r="A3002">
            <v>259486</v>
          </cell>
          <cell r="DM3002">
            <v>0</v>
          </cell>
        </row>
        <row r="3003">
          <cell r="A3003">
            <v>259443</v>
          </cell>
          <cell r="DM3003">
            <v>8301.3698600000007</v>
          </cell>
        </row>
        <row r="3004">
          <cell r="A3004">
            <v>259443</v>
          </cell>
          <cell r="DM3004">
            <v>8301.3698600000007</v>
          </cell>
        </row>
        <row r="3005">
          <cell r="A3005">
            <v>257481</v>
          </cell>
        </row>
        <row r="3006">
          <cell r="A3006">
            <v>259486</v>
          </cell>
          <cell r="DM3006">
            <v>0</v>
          </cell>
        </row>
        <row r="3007">
          <cell r="A3007">
            <v>259443</v>
          </cell>
          <cell r="DM3007">
            <v>8301.3698600000007</v>
          </cell>
        </row>
        <row r="3008">
          <cell r="A3008">
            <v>259443</v>
          </cell>
          <cell r="DM3008">
            <v>8301.3698600000007</v>
          </cell>
        </row>
        <row r="3009">
          <cell r="A3009">
            <v>257481</v>
          </cell>
        </row>
        <row r="3010">
          <cell r="A3010">
            <v>259458</v>
          </cell>
          <cell r="DM3010">
            <v>2610560.6083499999</v>
          </cell>
        </row>
        <row r="3011">
          <cell r="A3011">
            <v>259458</v>
          </cell>
          <cell r="DM3011">
            <v>2610560.6083499999</v>
          </cell>
        </row>
        <row r="3012">
          <cell r="A3012">
            <v>259502</v>
          </cell>
          <cell r="DM3012">
            <v>1536861.5945900001</v>
          </cell>
        </row>
        <row r="3013">
          <cell r="A3013">
            <v>257576</v>
          </cell>
        </row>
        <row r="3014">
          <cell r="A3014">
            <v>259536</v>
          </cell>
        </row>
        <row r="3015">
          <cell r="A3015">
            <v>259486</v>
          </cell>
          <cell r="DM3015">
            <v>0</v>
          </cell>
        </row>
        <row r="3016">
          <cell r="A3016">
            <v>259458</v>
          </cell>
          <cell r="DK3016">
            <v>1265000</v>
          </cell>
          <cell r="DM3016">
            <v>2610560.6083499999</v>
          </cell>
        </row>
        <row r="3017">
          <cell r="A3017">
            <v>257576</v>
          </cell>
        </row>
        <row r="3018">
          <cell r="A3018">
            <v>259598</v>
          </cell>
        </row>
        <row r="3019">
          <cell r="A3019">
            <v>259502</v>
          </cell>
          <cell r="DM3019">
            <v>1536861.5945900001</v>
          </cell>
        </row>
        <row r="3020">
          <cell r="A3020">
            <v>257576</v>
          </cell>
        </row>
        <row r="3021">
          <cell r="A3021">
            <v>259486</v>
          </cell>
          <cell r="DM3021">
            <v>0</v>
          </cell>
        </row>
        <row r="3022">
          <cell r="A3022">
            <v>259598</v>
          </cell>
        </row>
        <row r="3023">
          <cell r="A3023">
            <v>259613</v>
          </cell>
          <cell r="DM3023">
            <v>0</v>
          </cell>
        </row>
        <row r="3024">
          <cell r="A3024">
            <v>259502</v>
          </cell>
          <cell r="DM3024">
            <v>1536861.5945900001</v>
          </cell>
        </row>
        <row r="3025">
          <cell r="A3025">
            <v>257621</v>
          </cell>
          <cell r="DM3025">
            <v>0</v>
          </cell>
        </row>
        <row r="3026">
          <cell r="A3026">
            <v>259486</v>
          </cell>
          <cell r="DM3026">
            <v>0</v>
          </cell>
        </row>
        <row r="3027">
          <cell r="A3027">
            <v>259616</v>
          </cell>
        </row>
        <row r="3028">
          <cell r="A3028">
            <v>259578</v>
          </cell>
        </row>
        <row r="3029">
          <cell r="A3029">
            <v>257679</v>
          </cell>
          <cell r="DM3029">
            <v>0</v>
          </cell>
        </row>
        <row r="3030">
          <cell r="A3030">
            <v>259502</v>
          </cell>
          <cell r="DM3030">
            <v>1536861.5945900001</v>
          </cell>
        </row>
        <row r="3031">
          <cell r="A3031">
            <v>259598</v>
          </cell>
          <cell r="DI3031">
            <v>4852000</v>
          </cell>
        </row>
        <row r="3032">
          <cell r="A3032">
            <v>257697</v>
          </cell>
          <cell r="DM3032">
            <v>0</v>
          </cell>
        </row>
        <row r="3033">
          <cell r="A3033">
            <v>259616</v>
          </cell>
        </row>
        <row r="3034">
          <cell r="A3034">
            <v>259569</v>
          </cell>
        </row>
        <row r="3035">
          <cell r="A3035">
            <v>259708</v>
          </cell>
        </row>
        <row r="3036">
          <cell r="A3036">
            <v>259598</v>
          </cell>
        </row>
        <row r="3037">
          <cell r="A3037">
            <v>257889</v>
          </cell>
          <cell r="DI3037">
            <v>13998000</v>
          </cell>
          <cell r="DL3037">
            <v>69832000</v>
          </cell>
          <cell r="DM3037">
            <v>3605272.55748</v>
          </cell>
        </row>
        <row r="3038">
          <cell r="A3038">
            <v>259613</v>
          </cell>
          <cell r="DM3038">
            <v>0</v>
          </cell>
        </row>
        <row r="3039">
          <cell r="A3039">
            <v>259616</v>
          </cell>
        </row>
        <row r="3040">
          <cell r="A3040">
            <v>259708</v>
          </cell>
        </row>
        <row r="3041">
          <cell r="A3041">
            <v>259708</v>
          </cell>
        </row>
        <row r="3042">
          <cell r="A3042">
            <v>259598</v>
          </cell>
          <cell r="DI3042">
            <v>5109000</v>
          </cell>
        </row>
        <row r="3043">
          <cell r="A3043">
            <v>257889</v>
          </cell>
          <cell r="DI3043">
            <v>13990000</v>
          </cell>
          <cell r="DL3043">
            <v>58193000</v>
          </cell>
          <cell r="DM3043">
            <v>3605272.55748</v>
          </cell>
        </row>
        <row r="3044">
          <cell r="A3044">
            <v>259754</v>
          </cell>
        </row>
        <row r="3045">
          <cell r="A3045">
            <v>259613</v>
          </cell>
          <cell r="DM3045">
            <v>0</v>
          </cell>
        </row>
        <row r="3046">
          <cell r="A3046">
            <v>259708</v>
          </cell>
        </row>
        <row r="3047">
          <cell r="A3047">
            <v>257889</v>
          </cell>
          <cell r="DI3047">
            <v>14099000</v>
          </cell>
          <cell r="DL3047">
            <v>57729000</v>
          </cell>
          <cell r="DM3047">
            <v>3605272.55748</v>
          </cell>
        </row>
        <row r="3048">
          <cell r="A3048">
            <v>259613</v>
          </cell>
          <cell r="DM3048">
            <v>0</v>
          </cell>
        </row>
        <row r="3049">
          <cell r="A3049">
            <v>259708</v>
          </cell>
        </row>
        <row r="3050">
          <cell r="A3050">
            <v>259899</v>
          </cell>
          <cell r="DM3050">
            <v>0</v>
          </cell>
        </row>
        <row r="3051">
          <cell r="A3051">
            <v>259616</v>
          </cell>
        </row>
        <row r="3052">
          <cell r="A3052">
            <v>259708</v>
          </cell>
        </row>
        <row r="3053">
          <cell r="A3053">
            <v>259899</v>
          </cell>
          <cell r="DM3053">
            <v>0</v>
          </cell>
        </row>
        <row r="3054">
          <cell r="A3054">
            <v>257997</v>
          </cell>
          <cell r="DM3054">
            <v>0</v>
          </cell>
        </row>
        <row r="3055">
          <cell r="A3055">
            <v>258111</v>
          </cell>
          <cell r="DM3055">
            <v>26521.413690000001</v>
          </cell>
        </row>
        <row r="3056">
          <cell r="A3056">
            <v>259708</v>
          </cell>
        </row>
        <row r="3057">
          <cell r="A3057">
            <v>259708</v>
          </cell>
        </row>
        <row r="3058">
          <cell r="A3058">
            <v>258111</v>
          </cell>
          <cell r="DM3058">
            <v>26521.413690000001</v>
          </cell>
        </row>
        <row r="3059">
          <cell r="A3059">
            <v>259775</v>
          </cell>
        </row>
        <row r="3060">
          <cell r="A3060">
            <v>259708</v>
          </cell>
        </row>
        <row r="3061">
          <cell r="A3061">
            <v>259910</v>
          </cell>
          <cell r="DK3061">
            <v>197000</v>
          </cell>
          <cell r="DM3061">
            <v>81146.341050000003</v>
          </cell>
        </row>
        <row r="3062">
          <cell r="A3062">
            <v>259204</v>
          </cell>
          <cell r="DM3062">
            <v>683948.24381999997</v>
          </cell>
        </row>
        <row r="3063">
          <cell r="A3063">
            <v>259708</v>
          </cell>
        </row>
        <row r="3064">
          <cell r="A3064">
            <v>259899</v>
          </cell>
          <cell r="DJ3064">
            <v>10000</v>
          </cell>
          <cell r="DM3064">
            <v>0</v>
          </cell>
        </row>
        <row r="3065">
          <cell r="A3065">
            <v>259910</v>
          </cell>
          <cell r="DK3065">
            <v>157000</v>
          </cell>
          <cell r="DM3065">
            <v>81146.341050000003</v>
          </cell>
        </row>
        <row r="3066">
          <cell r="A3066">
            <v>259225</v>
          </cell>
          <cell r="DM3066">
            <v>0</v>
          </cell>
        </row>
        <row r="3067">
          <cell r="A3067">
            <v>259775</v>
          </cell>
        </row>
        <row r="3068">
          <cell r="A3068">
            <v>259910</v>
          </cell>
          <cell r="DM3068">
            <v>81146.341050000003</v>
          </cell>
        </row>
        <row r="3069">
          <cell r="A3069">
            <v>259910</v>
          </cell>
          <cell r="DK3069">
            <v>111000</v>
          </cell>
          <cell r="DM3069">
            <v>81146.341050000003</v>
          </cell>
        </row>
        <row r="3070">
          <cell r="A3070">
            <v>259775</v>
          </cell>
        </row>
        <row r="3071">
          <cell r="A3071">
            <v>259910</v>
          </cell>
          <cell r="DK3071">
            <v>317000</v>
          </cell>
          <cell r="DM3071">
            <v>81146.341050000003</v>
          </cell>
        </row>
        <row r="3072">
          <cell r="A3072">
            <v>259225</v>
          </cell>
          <cell r="DJ3072">
            <v>58000</v>
          </cell>
          <cell r="DK3072">
            <v>6000</v>
          </cell>
          <cell r="DM3072">
            <v>0</v>
          </cell>
        </row>
        <row r="3073">
          <cell r="A3073">
            <v>259910</v>
          </cell>
          <cell r="DI3073">
            <v>83000</v>
          </cell>
          <cell r="DK3073">
            <v>155000</v>
          </cell>
          <cell r="DM3073">
            <v>81146.341050000003</v>
          </cell>
        </row>
        <row r="3074">
          <cell r="A3074">
            <v>259850</v>
          </cell>
        </row>
        <row r="3075">
          <cell r="A3075">
            <v>259233</v>
          </cell>
          <cell r="DM3075">
            <v>7121933.4451200003</v>
          </cell>
        </row>
        <row r="3076">
          <cell r="A3076">
            <v>259910</v>
          </cell>
          <cell r="DM3076">
            <v>81146.341050000003</v>
          </cell>
        </row>
        <row r="3077">
          <cell r="A3077">
            <v>259850</v>
          </cell>
        </row>
        <row r="3078">
          <cell r="A3078">
            <v>259910</v>
          </cell>
          <cell r="DM3078">
            <v>81146.341050000003</v>
          </cell>
        </row>
        <row r="3079">
          <cell r="A3079">
            <v>259233</v>
          </cell>
          <cell r="DM3079">
            <v>7121933.4451200003</v>
          </cell>
        </row>
        <row r="3080">
          <cell r="A3080">
            <v>259899</v>
          </cell>
          <cell r="DM3080">
            <v>0</v>
          </cell>
        </row>
        <row r="3081">
          <cell r="A3081">
            <v>259918</v>
          </cell>
          <cell r="DM3081">
            <v>451963.74452000001</v>
          </cell>
        </row>
        <row r="3082">
          <cell r="A3082">
            <v>259910</v>
          </cell>
          <cell r="DK3082">
            <v>86000</v>
          </cell>
          <cell r="DM3082">
            <v>81146.341050000003</v>
          </cell>
        </row>
        <row r="3083">
          <cell r="A3083">
            <v>259264</v>
          </cell>
          <cell r="DM3083">
            <v>4000</v>
          </cell>
        </row>
        <row r="3084">
          <cell r="A3084">
            <v>259910</v>
          </cell>
          <cell r="DM3084">
            <v>81146.341050000003</v>
          </cell>
        </row>
        <row r="3085">
          <cell r="A3085">
            <v>259910</v>
          </cell>
          <cell r="DM3085">
            <v>81146.341050000003</v>
          </cell>
        </row>
        <row r="3086">
          <cell r="A3086">
            <v>259302</v>
          </cell>
        </row>
        <row r="3087">
          <cell r="A3087">
            <v>259918</v>
          </cell>
          <cell r="DM3087">
            <v>451963.74452000001</v>
          </cell>
        </row>
        <row r="3088">
          <cell r="A3088">
            <v>259941</v>
          </cell>
          <cell r="DM3088">
            <v>4021718.3506</v>
          </cell>
        </row>
        <row r="3089">
          <cell r="A3089">
            <v>259918</v>
          </cell>
          <cell r="DM3089">
            <v>451963.74452000001</v>
          </cell>
        </row>
        <row r="3090">
          <cell r="A3090">
            <v>259328</v>
          </cell>
          <cell r="DJ3090">
            <v>827000</v>
          </cell>
          <cell r="DM3090">
            <v>2437758.6819099998</v>
          </cell>
        </row>
        <row r="3091">
          <cell r="A3091">
            <v>259941</v>
          </cell>
          <cell r="DM3091">
            <v>4021718.3506</v>
          </cell>
        </row>
        <row r="3092">
          <cell r="A3092">
            <v>259941</v>
          </cell>
          <cell r="DM3092">
            <v>4021718.3506</v>
          </cell>
        </row>
        <row r="3093">
          <cell r="A3093">
            <v>259339</v>
          </cell>
          <cell r="DM3093">
            <v>0</v>
          </cell>
        </row>
        <row r="3094">
          <cell r="A3094">
            <v>259918</v>
          </cell>
          <cell r="DM3094">
            <v>451963.74452000001</v>
          </cell>
        </row>
        <row r="3095">
          <cell r="A3095">
            <v>259998</v>
          </cell>
        </row>
        <row r="3096">
          <cell r="A3096">
            <v>260041</v>
          </cell>
        </row>
        <row r="3097">
          <cell r="A3097">
            <v>259339</v>
          </cell>
          <cell r="DM3097">
            <v>0</v>
          </cell>
        </row>
        <row r="3098">
          <cell r="A3098">
            <v>260003</v>
          </cell>
        </row>
        <row r="3099">
          <cell r="A3099">
            <v>259918</v>
          </cell>
          <cell r="DM3099">
            <v>451963.74452000001</v>
          </cell>
        </row>
        <row r="3100">
          <cell r="A3100">
            <v>260079</v>
          </cell>
        </row>
        <row r="3101">
          <cell r="A3101">
            <v>259339</v>
          </cell>
          <cell r="DM3101">
            <v>0</v>
          </cell>
        </row>
        <row r="3102">
          <cell r="A3102">
            <v>260079</v>
          </cell>
        </row>
        <row r="3103">
          <cell r="A3103">
            <v>260051</v>
          </cell>
          <cell r="DJ3103">
            <v>75000</v>
          </cell>
        </row>
        <row r="3104">
          <cell r="A3104">
            <v>259941</v>
          </cell>
          <cell r="DM3104">
            <v>4021718.3506</v>
          </cell>
        </row>
        <row r="3105">
          <cell r="A3105">
            <v>259458</v>
          </cell>
          <cell r="DK3105">
            <v>269500</v>
          </cell>
          <cell r="DM3105">
            <v>2610560.6083499999</v>
          </cell>
        </row>
        <row r="3106">
          <cell r="A3106">
            <v>260086</v>
          </cell>
          <cell r="DM3106">
            <v>0</v>
          </cell>
        </row>
        <row r="3107">
          <cell r="A3107">
            <v>259998</v>
          </cell>
        </row>
        <row r="3108">
          <cell r="A3108">
            <v>260086</v>
          </cell>
          <cell r="DM3108">
            <v>0</v>
          </cell>
        </row>
        <row r="3109">
          <cell r="A3109">
            <v>259458</v>
          </cell>
          <cell r="DM3109">
            <v>2610560.6083499999</v>
          </cell>
        </row>
        <row r="3110">
          <cell r="A3110">
            <v>260003</v>
          </cell>
        </row>
        <row r="3111">
          <cell r="A3111">
            <v>260086</v>
          </cell>
          <cell r="DM3111">
            <v>0</v>
          </cell>
        </row>
        <row r="3112">
          <cell r="A3112">
            <v>260090</v>
          </cell>
        </row>
        <row r="3113">
          <cell r="A3113">
            <v>260064</v>
          </cell>
          <cell r="DI3113">
            <v>1118000</v>
          </cell>
          <cell r="DK3113">
            <v>1376000</v>
          </cell>
        </row>
        <row r="3114">
          <cell r="A3114">
            <v>260086</v>
          </cell>
          <cell r="DK3114">
            <v>454000</v>
          </cell>
          <cell r="DM3114">
            <v>0</v>
          </cell>
        </row>
        <row r="3115">
          <cell r="A3115">
            <v>259486</v>
          </cell>
          <cell r="DM3115">
            <v>0</v>
          </cell>
        </row>
        <row r="3116">
          <cell r="A3116">
            <v>260090</v>
          </cell>
        </row>
        <row r="3117">
          <cell r="A3117">
            <v>260250</v>
          </cell>
          <cell r="DM3117">
            <v>81833.432400000005</v>
          </cell>
        </row>
        <row r="3118">
          <cell r="A3118">
            <v>260064</v>
          </cell>
          <cell r="DI3118">
            <v>1675000</v>
          </cell>
          <cell r="DK3118">
            <v>2559000</v>
          </cell>
        </row>
        <row r="3119">
          <cell r="A3119">
            <v>259486</v>
          </cell>
          <cell r="DM3119">
            <v>0</v>
          </cell>
        </row>
        <row r="3120">
          <cell r="A3120">
            <v>260250</v>
          </cell>
          <cell r="DM3120">
            <v>81833.432400000005</v>
          </cell>
        </row>
        <row r="3121">
          <cell r="A3121">
            <v>260250</v>
          </cell>
          <cell r="DK3121">
            <v>74</v>
          </cell>
          <cell r="DM3121">
            <v>81833.432400000005</v>
          </cell>
        </row>
        <row r="3122">
          <cell r="A3122">
            <v>260086</v>
          </cell>
          <cell r="DK3122">
            <v>425000</v>
          </cell>
          <cell r="DM3122">
            <v>0</v>
          </cell>
        </row>
        <row r="3123">
          <cell r="A3123">
            <v>259502</v>
          </cell>
          <cell r="DM3123">
            <v>1536861.5945900001</v>
          </cell>
        </row>
        <row r="3124">
          <cell r="A3124">
            <v>260250</v>
          </cell>
          <cell r="DM3124">
            <v>81833.432400000005</v>
          </cell>
        </row>
        <row r="3125">
          <cell r="A3125">
            <v>260250</v>
          </cell>
          <cell r="DK3125">
            <v>12000</v>
          </cell>
          <cell r="DM3125">
            <v>81833.432400000005</v>
          </cell>
        </row>
        <row r="3126">
          <cell r="A3126">
            <v>260086</v>
          </cell>
          <cell r="DM3126">
            <v>0</v>
          </cell>
        </row>
        <row r="3127">
          <cell r="A3127">
            <v>259502</v>
          </cell>
          <cell r="DM3127">
            <v>1536861.5945900001</v>
          </cell>
        </row>
        <row r="3128">
          <cell r="A3128">
            <v>260336</v>
          </cell>
        </row>
        <row r="3129">
          <cell r="A3129">
            <v>260344</v>
          </cell>
          <cell r="DM3129">
            <v>0</v>
          </cell>
        </row>
        <row r="3130">
          <cell r="A3130">
            <v>260086</v>
          </cell>
          <cell r="DM3130">
            <v>0</v>
          </cell>
        </row>
        <row r="3131">
          <cell r="A3131">
            <v>260374</v>
          </cell>
          <cell r="DM3131">
            <v>23232845.82167</v>
          </cell>
        </row>
        <row r="3132">
          <cell r="A3132">
            <v>259536</v>
          </cell>
        </row>
        <row r="3133">
          <cell r="A3133">
            <v>260336</v>
          </cell>
        </row>
        <row r="3134">
          <cell r="A3134">
            <v>260086</v>
          </cell>
          <cell r="DM3134">
            <v>0</v>
          </cell>
        </row>
        <row r="3135">
          <cell r="A3135">
            <v>259569</v>
          </cell>
        </row>
        <row r="3136">
          <cell r="A3136">
            <v>260401</v>
          </cell>
          <cell r="DM3136">
            <v>0</v>
          </cell>
        </row>
        <row r="3137">
          <cell r="A3137">
            <v>260343</v>
          </cell>
          <cell r="DM3137">
            <v>0</v>
          </cell>
        </row>
        <row r="3138">
          <cell r="A3138">
            <v>260086</v>
          </cell>
          <cell r="DM3138">
            <v>0</v>
          </cell>
        </row>
        <row r="3139">
          <cell r="A3139">
            <v>260343</v>
          </cell>
          <cell r="DM3139">
            <v>0</v>
          </cell>
        </row>
        <row r="3140">
          <cell r="A3140">
            <v>260401</v>
          </cell>
          <cell r="DL3140">
            <v>25969000</v>
          </cell>
          <cell r="DM3140">
            <v>0</v>
          </cell>
        </row>
        <row r="3141">
          <cell r="A3141">
            <v>259569</v>
          </cell>
        </row>
        <row r="3142">
          <cell r="A3142">
            <v>260090</v>
          </cell>
        </row>
        <row r="3143">
          <cell r="A3143">
            <v>260472</v>
          </cell>
          <cell r="DM3143">
            <v>180896.96517000001</v>
          </cell>
        </row>
        <row r="3144">
          <cell r="A3144">
            <v>259598</v>
          </cell>
          <cell r="DJ3144">
            <v>4652</v>
          </cell>
        </row>
        <row r="3145">
          <cell r="A3145">
            <v>260344</v>
          </cell>
          <cell r="DM3145">
            <v>0</v>
          </cell>
        </row>
        <row r="3146">
          <cell r="A3146">
            <v>260163</v>
          </cell>
        </row>
        <row r="3147">
          <cell r="A3147">
            <v>259598</v>
          </cell>
          <cell r="DI3147">
            <v>5317000</v>
          </cell>
        </row>
        <row r="3148">
          <cell r="A3148">
            <v>260472</v>
          </cell>
          <cell r="DJ3148">
            <v>465000</v>
          </cell>
          <cell r="DM3148">
            <v>180896.96517000001</v>
          </cell>
        </row>
        <row r="3149">
          <cell r="A3149">
            <v>260374</v>
          </cell>
          <cell r="DK3149">
            <v>18000</v>
          </cell>
          <cell r="DM3149">
            <v>23232845.82167</v>
          </cell>
        </row>
        <row r="3150">
          <cell r="A3150">
            <v>259613</v>
          </cell>
          <cell r="DM3150">
            <v>0</v>
          </cell>
        </row>
        <row r="3151">
          <cell r="A3151">
            <v>260511</v>
          </cell>
        </row>
        <row r="3152">
          <cell r="A3152">
            <v>260336</v>
          </cell>
        </row>
        <row r="3153">
          <cell r="A3153">
            <v>259613</v>
          </cell>
          <cell r="DM3153">
            <v>0</v>
          </cell>
        </row>
        <row r="3154">
          <cell r="A3154">
            <v>260511</v>
          </cell>
        </row>
        <row r="3155">
          <cell r="A3155">
            <v>260374</v>
          </cell>
          <cell r="DI3155">
            <v>6000</v>
          </cell>
          <cell r="DK3155">
            <v>13000</v>
          </cell>
          <cell r="DM3155">
            <v>23232845.82167</v>
          </cell>
        </row>
        <row r="3156">
          <cell r="A3156">
            <v>260336</v>
          </cell>
        </row>
        <row r="3157">
          <cell r="A3157">
            <v>259613</v>
          </cell>
          <cell r="DM3157">
            <v>0</v>
          </cell>
        </row>
        <row r="3158">
          <cell r="A3158">
            <v>260336</v>
          </cell>
        </row>
        <row r="3159">
          <cell r="A3159">
            <v>260511</v>
          </cell>
        </row>
        <row r="3160">
          <cell r="A3160">
            <v>259775</v>
          </cell>
          <cell r="DJ3160">
            <v>101000</v>
          </cell>
        </row>
        <row r="3161">
          <cell r="A3161">
            <v>260401</v>
          </cell>
          <cell r="DL3161">
            <v>11954000</v>
          </cell>
          <cell r="DM3161">
            <v>0</v>
          </cell>
        </row>
        <row r="3162">
          <cell r="A3162">
            <v>259775</v>
          </cell>
        </row>
        <row r="3163">
          <cell r="A3163">
            <v>260697</v>
          </cell>
        </row>
        <row r="3164">
          <cell r="A3164">
            <v>260336</v>
          </cell>
        </row>
        <row r="3165">
          <cell r="A3165">
            <v>259899</v>
          </cell>
          <cell r="DM3165">
            <v>0</v>
          </cell>
        </row>
        <row r="3166">
          <cell r="A3166">
            <v>260401</v>
          </cell>
          <cell r="DL3166">
            <v>30445000</v>
          </cell>
          <cell r="DM3166">
            <v>0</v>
          </cell>
        </row>
        <row r="3167">
          <cell r="A3167">
            <v>260753</v>
          </cell>
          <cell r="DM3167">
            <v>2489086.7193200001</v>
          </cell>
        </row>
        <row r="3168">
          <cell r="A3168">
            <v>260343</v>
          </cell>
          <cell r="DM3168">
            <v>0</v>
          </cell>
        </row>
        <row r="3169">
          <cell r="A3169">
            <v>259899</v>
          </cell>
          <cell r="DM3169">
            <v>0</v>
          </cell>
        </row>
        <row r="3170">
          <cell r="A3170">
            <v>260472</v>
          </cell>
          <cell r="DM3170">
            <v>180896.96517000001</v>
          </cell>
        </row>
        <row r="3171">
          <cell r="A3171">
            <v>260753</v>
          </cell>
          <cell r="DM3171">
            <v>2489086.7193200001</v>
          </cell>
        </row>
        <row r="3172">
          <cell r="A3172">
            <v>260344</v>
          </cell>
          <cell r="DM3172">
            <v>0</v>
          </cell>
        </row>
        <row r="3173">
          <cell r="A3173">
            <v>259910</v>
          </cell>
          <cell r="DM3173">
            <v>81146.341050000003</v>
          </cell>
        </row>
        <row r="3174">
          <cell r="A3174">
            <v>260546</v>
          </cell>
          <cell r="DM3174">
            <v>0</v>
          </cell>
        </row>
        <row r="3175">
          <cell r="A3175">
            <v>260753</v>
          </cell>
          <cell r="DM3175">
            <v>2489086.7193200001</v>
          </cell>
        </row>
        <row r="3176">
          <cell r="A3176">
            <v>259910</v>
          </cell>
          <cell r="DK3176">
            <v>79000</v>
          </cell>
          <cell r="DM3176">
            <v>81146.341050000003</v>
          </cell>
        </row>
        <row r="3177">
          <cell r="A3177">
            <v>260374</v>
          </cell>
          <cell r="DM3177">
            <v>23232845.82167</v>
          </cell>
        </row>
        <row r="3178">
          <cell r="A3178">
            <v>260546</v>
          </cell>
          <cell r="DM3178">
            <v>0</v>
          </cell>
        </row>
        <row r="3179">
          <cell r="A3179">
            <v>260697</v>
          </cell>
        </row>
        <row r="3180">
          <cell r="A3180">
            <v>259918</v>
          </cell>
          <cell r="DM3180">
            <v>451963.74452000001</v>
          </cell>
        </row>
        <row r="3181">
          <cell r="A3181">
            <v>260401</v>
          </cell>
          <cell r="DM3181">
            <v>0</v>
          </cell>
        </row>
        <row r="3182">
          <cell r="A3182">
            <v>260808</v>
          </cell>
        </row>
        <row r="3183">
          <cell r="A3183">
            <v>259918</v>
          </cell>
          <cell r="DM3183">
            <v>451963.74452000001</v>
          </cell>
        </row>
        <row r="3184">
          <cell r="A3184">
            <v>260753</v>
          </cell>
          <cell r="DM3184">
            <v>2489086.7193200001</v>
          </cell>
        </row>
        <row r="3185">
          <cell r="A3185">
            <v>260401</v>
          </cell>
          <cell r="DM3185">
            <v>0</v>
          </cell>
        </row>
        <row r="3186">
          <cell r="A3186">
            <v>260808</v>
          </cell>
        </row>
        <row r="3187">
          <cell r="A3187">
            <v>259918</v>
          </cell>
          <cell r="DM3187">
            <v>451963.74452000001</v>
          </cell>
        </row>
        <row r="3188">
          <cell r="A3188">
            <v>260786</v>
          </cell>
          <cell r="DM3188">
            <v>0</v>
          </cell>
        </row>
        <row r="3189">
          <cell r="A3189">
            <v>260401</v>
          </cell>
          <cell r="DK3189">
            <v>6305000</v>
          </cell>
          <cell r="DM3189">
            <v>0</v>
          </cell>
        </row>
        <row r="3190">
          <cell r="A3190">
            <v>260810</v>
          </cell>
        </row>
        <row r="3191">
          <cell r="A3191">
            <v>259918</v>
          </cell>
          <cell r="DM3191">
            <v>451963.74452000001</v>
          </cell>
        </row>
        <row r="3192">
          <cell r="A3192">
            <v>259941</v>
          </cell>
          <cell r="DM3192">
            <v>4021718.3506</v>
          </cell>
        </row>
        <row r="3193">
          <cell r="A3193">
            <v>260401</v>
          </cell>
          <cell r="DL3193">
            <v>29160000</v>
          </cell>
          <cell r="DM3193">
            <v>0</v>
          </cell>
        </row>
        <row r="3194">
          <cell r="A3194">
            <v>260826</v>
          </cell>
          <cell r="DJ3194">
            <v>2014000</v>
          </cell>
          <cell r="DM3194">
            <v>2314287.70921</v>
          </cell>
        </row>
        <row r="3195">
          <cell r="A3195">
            <v>260786</v>
          </cell>
          <cell r="DM3195">
            <v>0</v>
          </cell>
        </row>
        <row r="3196">
          <cell r="A3196">
            <v>260485</v>
          </cell>
        </row>
        <row r="3197">
          <cell r="A3197">
            <v>259941</v>
          </cell>
          <cell r="DM3197">
            <v>4021718.3506</v>
          </cell>
        </row>
        <row r="3198">
          <cell r="A3198">
            <v>260826</v>
          </cell>
          <cell r="DJ3198">
            <v>2101000</v>
          </cell>
          <cell r="DM3198">
            <v>2314287.70921</v>
          </cell>
        </row>
        <row r="3199">
          <cell r="A3199">
            <v>260808</v>
          </cell>
        </row>
        <row r="3200">
          <cell r="A3200">
            <v>260511</v>
          </cell>
        </row>
        <row r="3201">
          <cell r="A3201">
            <v>260810</v>
          </cell>
        </row>
        <row r="3202">
          <cell r="A3202">
            <v>259998</v>
          </cell>
        </row>
        <row r="3203">
          <cell r="A3203">
            <v>260826</v>
          </cell>
          <cell r="DJ3203">
            <v>2451000</v>
          </cell>
          <cell r="DM3203">
            <v>2314287.70921</v>
          </cell>
        </row>
        <row r="3204">
          <cell r="A3204">
            <v>260546</v>
          </cell>
          <cell r="DM3204">
            <v>0</v>
          </cell>
        </row>
        <row r="3205">
          <cell r="A3205">
            <v>260041</v>
          </cell>
          <cell r="DK3205">
            <v>600000</v>
          </cell>
        </row>
        <row r="3206">
          <cell r="A3206">
            <v>260866</v>
          </cell>
          <cell r="DM3206">
            <v>0</v>
          </cell>
        </row>
        <row r="3207">
          <cell r="A3207">
            <v>260546</v>
          </cell>
          <cell r="DM3207">
            <v>0</v>
          </cell>
        </row>
        <row r="3208">
          <cell r="A3208">
            <v>260826</v>
          </cell>
          <cell r="DK3208">
            <v>7000</v>
          </cell>
          <cell r="DM3208">
            <v>2314287.70921</v>
          </cell>
        </row>
        <row r="3209">
          <cell r="A3209">
            <v>260931</v>
          </cell>
        </row>
        <row r="3210">
          <cell r="A3210">
            <v>260041</v>
          </cell>
          <cell r="DJ3210">
            <v>216000</v>
          </cell>
        </row>
        <row r="3211">
          <cell r="A3211">
            <v>260826</v>
          </cell>
          <cell r="DM3211">
            <v>2314287.70921</v>
          </cell>
        </row>
        <row r="3212">
          <cell r="A3212">
            <v>260740</v>
          </cell>
          <cell r="DM3212">
            <v>6681013.9831499998</v>
          </cell>
        </row>
        <row r="3213">
          <cell r="A3213">
            <v>260931</v>
          </cell>
        </row>
        <row r="3214">
          <cell r="A3214">
            <v>260826</v>
          </cell>
          <cell r="DK3214">
            <v>60000</v>
          </cell>
          <cell r="DM3214">
            <v>2314287.70921</v>
          </cell>
        </row>
        <row r="3215">
          <cell r="A3215">
            <v>260041</v>
          </cell>
        </row>
        <row r="3216">
          <cell r="A3216">
            <v>260753</v>
          </cell>
          <cell r="DM3216">
            <v>2489086.7193200001</v>
          </cell>
        </row>
        <row r="3217">
          <cell r="A3217">
            <v>261013</v>
          </cell>
        </row>
        <row r="3218">
          <cell r="A3218">
            <v>260866</v>
          </cell>
          <cell r="DM3218">
            <v>0</v>
          </cell>
        </row>
        <row r="3219">
          <cell r="A3219">
            <v>260041</v>
          </cell>
          <cell r="DK3219">
            <v>654000</v>
          </cell>
        </row>
        <row r="3220">
          <cell r="A3220">
            <v>260753</v>
          </cell>
          <cell r="DM3220">
            <v>2489086.7193200001</v>
          </cell>
        </row>
        <row r="3221">
          <cell r="A3221">
            <v>261021</v>
          </cell>
          <cell r="DM3221">
            <v>15368937.28541</v>
          </cell>
        </row>
        <row r="3222">
          <cell r="A3222">
            <v>260932</v>
          </cell>
          <cell r="DJ3222">
            <v>2846000</v>
          </cell>
          <cell r="DK3222">
            <v>29164000</v>
          </cell>
        </row>
        <row r="3223">
          <cell r="A3223">
            <v>260051</v>
          </cell>
          <cell r="DJ3223">
            <v>412000</v>
          </cell>
        </row>
        <row r="3224">
          <cell r="A3224">
            <v>260753</v>
          </cell>
          <cell r="DM3224">
            <v>2489086.7193200001</v>
          </cell>
        </row>
        <row r="3225">
          <cell r="A3225">
            <v>261021</v>
          </cell>
          <cell r="DM3225">
            <v>15368937.28541</v>
          </cell>
        </row>
        <row r="3226">
          <cell r="A3226">
            <v>260932</v>
          </cell>
          <cell r="DJ3226">
            <v>3058000</v>
          </cell>
        </row>
        <row r="3227">
          <cell r="A3227">
            <v>260051</v>
          </cell>
          <cell r="DJ3227">
            <v>137000</v>
          </cell>
        </row>
        <row r="3228">
          <cell r="A3228">
            <v>260826</v>
          </cell>
          <cell r="DJ3228">
            <v>2775000</v>
          </cell>
          <cell r="DM3228">
            <v>2314287.70921</v>
          </cell>
        </row>
        <row r="3229">
          <cell r="A3229">
            <v>260064</v>
          </cell>
          <cell r="DI3229">
            <v>1507000</v>
          </cell>
          <cell r="DK3229">
            <v>2030000</v>
          </cell>
        </row>
        <row r="3230">
          <cell r="A3230">
            <v>261021</v>
          </cell>
          <cell r="DM3230">
            <v>15368937.28541</v>
          </cell>
        </row>
        <row r="3231">
          <cell r="A3231">
            <v>260826</v>
          </cell>
          <cell r="DJ3231">
            <v>3004000</v>
          </cell>
          <cell r="DM3231">
            <v>2314287.70921</v>
          </cell>
        </row>
        <row r="3232">
          <cell r="A3232">
            <v>261021</v>
          </cell>
          <cell r="DM3232">
            <v>15368937.28541</v>
          </cell>
        </row>
        <row r="3233">
          <cell r="A3233">
            <v>260086</v>
          </cell>
          <cell r="DM3233">
            <v>0</v>
          </cell>
        </row>
        <row r="3234">
          <cell r="A3234">
            <v>261088</v>
          </cell>
        </row>
        <row r="3235">
          <cell r="A3235">
            <v>260086</v>
          </cell>
          <cell r="DI3235">
            <v>93000</v>
          </cell>
          <cell r="DK3235">
            <v>346000</v>
          </cell>
          <cell r="DM3235">
            <v>0</v>
          </cell>
        </row>
        <row r="3236">
          <cell r="A3236">
            <v>261013</v>
          </cell>
        </row>
        <row r="3237">
          <cell r="A3237">
            <v>261021</v>
          </cell>
          <cell r="DM3237">
            <v>15368937.28541</v>
          </cell>
        </row>
        <row r="3238">
          <cell r="A3238">
            <v>261130</v>
          </cell>
          <cell r="DM3238">
            <v>3404248.3465100001</v>
          </cell>
        </row>
        <row r="3239">
          <cell r="A3239">
            <v>260090</v>
          </cell>
        </row>
        <row r="3240">
          <cell r="A3240">
            <v>261021</v>
          </cell>
          <cell r="DM3240">
            <v>15368937.28541</v>
          </cell>
        </row>
        <row r="3241">
          <cell r="A3241">
            <v>261063</v>
          </cell>
          <cell r="DM3241">
            <v>12802517.270330001</v>
          </cell>
        </row>
        <row r="3242">
          <cell r="A3242">
            <v>260095</v>
          </cell>
        </row>
        <row r="3243">
          <cell r="A3243">
            <v>261021</v>
          </cell>
          <cell r="DM3243">
            <v>15368937.28541</v>
          </cell>
        </row>
        <row r="3244">
          <cell r="A3244">
            <v>261063</v>
          </cell>
          <cell r="DM3244">
            <v>12802517.270330001</v>
          </cell>
        </row>
        <row r="3245">
          <cell r="A3245">
            <v>261130</v>
          </cell>
          <cell r="DM3245">
            <v>3404248.3465100001</v>
          </cell>
        </row>
        <row r="3246">
          <cell r="A3246">
            <v>261131</v>
          </cell>
          <cell r="DJ3246">
            <v>19439000</v>
          </cell>
          <cell r="DM3246">
            <v>2125120.1981299999</v>
          </cell>
        </row>
        <row r="3247">
          <cell r="A3247">
            <v>261021</v>
          </cell>
          <cell r="DM3247">
            <v>15368937.28541</v>
          </cell>
        </row>
        <row r="3248">
          <cell r="A3248">
            <v>261063</v>
          </cell>
          <cell r="DM3248">
            <v>12802517.270330001</v>
          </cell>
        </row>
        <row r="3249">
          <cell r="A3249">
            <v>260250</v>
          </cell>
          <cell r="DM3249">
            <v>81833.432400000005</v>
          </cell>
        </row>
        <row r="3250">
          <cell r="A3250">
            <v>261139</v>
          </cell>
          <cell r="DM3250">
            <v>540513.79856000002</v>
          </cell>
        </row>
        <row r="3251">
          <cell r="A3251">
            <v>260250</v>
          </cell>
          <cell r="DK3251">
            <v>74</v>
          </cell>
          <cell r="DM3251">
            <v>81833.432400000005</v>
          </cell>
        </row>
        <row r="3252">
          <cell r="A3252">
            <v>261063</v>
          </cell>
          <cell r="DM3252">
            <v>12802517.270330001</v>
          </cell>
        </row>
        <row r="3253">
          <cell r="A3253">
            <v>261021</v>
          </cell>
          <cell r="DM3253">
            <v>15368937.28541</v>
          </cell>
        </row>
        <row r="3254">
          <cell r="A3254">
            <v>261180</v>
          </cell>
          <cell r="DK3254">
            <v>81000</v>
          </cell>
        </row>
        <row r="3255">
          <cell r="A3255">
            <v>260250</v>
          </cell>
          <cell r="DM3255">
            <v>81833.432400000005</v>
          </cell>
        </row>
        <row r="3256">
          <cell r="A3256">
            <v>261063</v>
          </cell>
          <cell r="DM3256">
            <v>12802517.270330001</v>
          </cell>
        </row>
        <row r="3257">
          <cell r="A3257">
            <v>261021</v>
          </cell>
          <cell r="DM3257">
            <v>15368937.28541</v>
          </cell>
        </row>
        <row r="3258">
          <cell r="A3258">
            <v>261063</v>
          </cell>
          <cell r="DM3258">
            <v>12802517.270330001</v>
          </cell>
        </row>
        <row r="3259">
          <cell r="A3259">
            <v>260250</v>
          </cell>
          <cell r="DM3259">
            <v>81833.432400000005</v>
          </cell>
        </row>
        <row r="3260">
          <cell r="A3260">
            <v>261021</v>
          </cell>
          <cell r="DM3260">
            <v>15368937.28541</v>
          </cell>
        </row>
        <row r="3261">
          <cell r="A3261">
            <v>261239</v>
          </cell>
          <cell r="DM3261">
            <v>272651.70593</v>
          </cell>
        </row>
        <row r="3262">
          <cell r="A3262">
            <v>260336</v>
          </cell>
        </row>
        <row r="3263">
          <cell r="A3263">
            <v>261088</v>
          </cell>
        </row>
        <row r="3264">
          <cell r="A3264">
            <v>261239</v>
          </cell>
          <cell r="DM3264">
            <v>272651.70593</v>
          </cell>
        </row>
        <row r="3265">
          <cell r="A3265">
            <v>261021</v>
          </cell>
          <cell r="DM3265">
            <v>15368937.28541</v>
          </cell>
        </row>
        <row r="3266">
          <cell r="A3266">
            <v>260336</v>
          </cell>
        </row>
        <row r="3267">
          <cell r="A3267">
            <v>261063</v>
          </cell>
          <cell r="DM3267">
            <v>12802517.270330001</v>
          </cell>
        </row>
        <row r="3268">
          <cell r="A3268">
            <v>261239</v>
          </cell>
          <cell r="DM3268">
            <v>272651.70593</v>
          </cell>
        </row>
        <row r="3269">
          <cell r="A3269">
            <v>261088</v>
          </cell>
        </row>
        <row r="3270">
          <cell r="A3270">
            <v>261088</v>
          </cell>
        </row>
        <row r="3271">
          <cell r="A3271">
            <v>260344</v>
          </cell>
          <cell r="DM3271">
            <v>0</v>
          </cell>
        </row>
        <row r="3272">
          <cell r="A3272">
            <v>261239</v>
          </cell>
          <cell r="DK3272">
            <v>20000</v>
          </cell>
          <cell r="DM3272">
            <v>272651.70593</v>
          </cell>
        </row>
        <row r="3273">
          <cell r="A3273">
            <v>261130</v>
          </cell>
          <cell r="DJ3273">
            <v>11000</v>
          </cell>
          <cell r="DM3273">
            <v>3404248.3465100001</v>
          </cell>
        </row>
        <row r="3274">
          <cell r="A3274">
            <v>260344</v>
          </cell>
          <cell r="DJ3274">
            <v>10000</v>
          </cell>
          <cell r="DM3274">
            <v>0</v>
          </cell>
        </row>
        <row r="3275">
          <cell r="A3275">
            <v>261116</v>
          </cell>
        </row>
        <row r="3276">
          <cell r="A3276">
            <v>261130</v>
          </cell>
          <cell r="DJ3276">
            <v>0</v>
          </cell>
          <cell r="DM3276">
            <v>3404248.3465100001</v>
          </cell>
        </row>
        <row r="3277">
          <cell r="A3277">
            <v>261243</v>
          </cell>
        </row>
        <row r="3278">
          <cell r="A3278">
            <v>261139</v>
          </cell>
          <cell r="DM3278">
            <v>540513.79856000002</v>
          </cell>
        </row>
        <row r="3279">
          <cell r="A3279">
            <v>261130</v>
          </cell>
          <cell r="DM3279">
            <v>3404248.3465100001</v>
          </cell>
        </row>
        <row r="3280">
          <cell r="A3280">
            <v>260374</v>
          </cell>
          <cell r="DK3280">
            <v>3000</v>
          </cell>
          <cell r="DM3280">
            <v>23232845.82167</v>
          </cell>
        </row>
        <row r="3281">
          <cell r="A3281">
            <v>261243</v>
          </cell>
          <cell r="DJ3281">
            <v>190000</v>
          </cell>
          <cell r="DK3281">
            <v>99000</v>
          </cell>
        </row>
        <row r="3282">
          <cell r="A3282">
            <v>261139</v>
          </cell>
          <cell r="DM3282">
            <v>540513.79856000002</v>
          </cell>
        </row>
        <row r="3283">
          <cell r="A3283">
            <v>261130</v>
          </cell>
          <cell r="DJ3283">
            <v>115000</v>
          </cell>
          <cell r="DM3283">
            <v>3404248.3465100001</v>
          </cell>
        </row>
        <row r="3284">
          <cell r="A3284">
            <v>260374</v>
          </cell>
          <cell r="DI3284">
            <v>6000</v>
          </cell>
          <cell r="DK3284">
            <v>11000</v>
          </cell>
          <cell r="DM3284">
            <v>23232845.82167</v>
          </cell>
        </row>
        <row r="3285">
          <cell r="A3285">
            <v>261131</v>
          </cell>
          <cell r="DJ3285">
            <v>6177000</v>
          </cell>
          <cell r="DM3285">
            <v>2125120.1981299999</v>
          </cell>
        </row>
        <row r="3286">
          <cell r="A3286">
            <v>261139</v>
          </cell>
          <cell r="DK3286">
            <v>47000</v>
          </cell>
          <cell r="DM3286">
            <v>540513.79856000002</v>
          </cell>
        </row>
        <row r="3287">
          <cell r="A3287">
            <v>261310</v>
          </cell>
        </row>
        <row r="3288">
          <cell r="A3288">
            <v>260374</v>
          </cell>
          <cell r="DM3288">
            <v>23232845.82167</v>
          </cell>
        </row>
        <row r="3289">
          <cell r="A3289">
            <v>261202</v>
          </cell>
        </row>
        <row r="3290">
          <cell r="A3290">
            <v>261139</v>
          </cell>
          <cell r="DM3290">
            <v>540513.79856000002</v>
          </cell>
        </row>
        <row r="3291">
          <cell r="A3291">
            <v>261429</v>
          </cell>
          <cell r="DK3291">
            <v>3486000</v>
          </cell>
        </row>
        <row r="3292">
          <cell r="A3292">
            <v>260401</v>
          </cell>
          <cell r="DM3292">
            <v>0</v>
          </cell>
        </row>
        <row r="3293">
          <cell r="A3293">
            <v>261139</v>
          </cell>
          <cell r="DM3293">
            <v>540513.79856000002</v>
          </cell>
        </row>
        <row r="3294">
          <cell r="A3294">
            <v>261239</v>
          </cell>
          <cell r="DM3294">
            <v>272651.70593</v>
          </cell>
        </row>
        <row r="3295">
          <cell r="A3295">
            <v>261239</v>
          </cell>
          <cell r="DM3295">
            <v>272651.70593</v>
          </cell>
        </row>
        <row r="3296">
          <cell r="A3296">
            <v>260472</v>
          </cell>
          <cell r="DL3296">
            <v>2097000</v>
          </cell>
          <cell r="DM3296">
            <v>180896.96517000001</v>
          </cell>
        </row>
        <row r="3297">
          <cell r="A3297">
            <v>261239</v>
          </cell>
          <cell r="DM3297">
            <v>272651.70593</v>
          </cell>
        </row>
        <row r="3298">
          <cell r="A3298">
            <v>261431</v>
          </cell>
        </row>
        <row r="3299">
          <cell r="A3299">
            <v>261310</v>
          </cell>
        </row>
        <row r="3300">
          <cell r="A3300">
            <v>260472</v>
          </cell>
          <cell r="DM3300">
            <v>180896.96517000001</v>
          </cell>
        </row>
        <row r="3301">
          <cell r="A3301">
            <v>261239</v>
          </cell>
          <cell r="DK3301">
            <v>23000</v>
          </cell>
          <cell r="DM3301">
            <v>272651.70593</v>
          </cell>
        </row>
        <row r="3302">
          <cell r="A3302">
            <v>261451</v>
          </cell>
        </row>
        <row r="3303">
          <cell r="A3303">
            <v>261310</v>
          </cell>
        </row>
        <row r="3304">
          <cell r="A3304">
            <v>260546</v>
          </cell>
          <cell r="DM3304">
            <v>0</v>
          </cell>
        </row>
        <row r="3305">
          <cell r="A3305">
            <v>261457</v>
          </cell>
          <cell r="DM3305">
            <v>1887345.1420799999</v>
          </cell>
        </row>
        <row r="3306">
          <cell r="A3306">
            <v>261452</v>
          </cell>
          <cell r="DM3306">
            <v>40058.58397</v>
          </cell>
        </row>
        <row r="3307">
          <cell r="A3307">
            <v>261310</v>
          </cell>
        </row>
        <row r="3308">
          <cell r="A3308">
            <v>261503</v>
          </cell>
        </row>
        <row r="3309">
          <cell r="A3309">
            <v>260607</v>
          </cell>
        </row>
        <row r="3310">
          <cell r="A3310">
            <v>261464</v>
          </cell>
        </row>
        <row r="3311">
          <cell r="A3311">
            <v>261431</v>
          </cell>
        </row>
        <row r="3312">
          <cell r="A3312">
            <v>260607</v>
          </cell>
        </row>
        <row r="3313">
          <cell r="A3313">
            <v>261503</v>
          </cell>
          <cell r="DK3313">
            <v>66</v>
          </cell>
        </row>
        <row r="3314">
          <cell r="A3314">
            <v>261503</v>
          </cell>
        </row>
        <row r="3315">
          <cell r="A3315">
            <v>261431</v>
          </cell>
        </row>
        <row r="3316">
          <cell r="A3316">
            <v>260697</v>
          </cell>
        </row>
        <row r="3317">
          <cell r="A3317">
            <v>261514</v>
          </cell>
          <cell r="DM3317">
            <v>0</v>
          </cell>
        </row>
        <row r="3318">
          <cell r="A3318">
            <v>260786</v>
          </cell>
          <cell r="DJ3318">
            <v>685295</v>
          </cell>
          <cell r="DM3318">
            <v>0</v>
          </cell>
        </row>
        <row r="3319">
          <cell r="A3319">
            <v>261443</v>
          </cell>
          <cell r="DJ3319">
            <v>44</v>
          </cell>
        </row>
        <row r="3320">
          <cell r="A3320">
            <v>261514</v>
          </cell>
          <cell r="DM3320">
            <v>0</v>
          </cell>
        </row>
        <row r="3321">
          <cell r="A3321">
            <v>261514</v>
          </cell>
          <cell r="DM3321">
            <v>0</v>
          </cell>
        </row>
        <row r="3322">
          <cell r="A3322">
            <v>261452</v>
          </cell>
          <cell r="DM3322">
            <v>40058.58397</v>
          </cell>
        </row>
        <row r="3323">
          <cell r="A3323">
            <v>263311</v>
          </cell>
        </row>
        <row r="3324">
          <cell r="A3324">
            <v>260826</v>
          </cell>
          <cell r="DM3324">
            <v>2314287.70921</v>
          </cell>
        </row>
        <row r="3325">
          <cell r="A3325">
            <v>261514</v>
          </cell>
          <cell r="DM3325">
            <v>0</v>
          </cell>
        </row>
        <row r="3326">
          <cell r="A3326">
            <v>260866</v>
          </cell>
          <cell r="DM3326">
            <v>0</v>
          </cell>
        </row>
        <row r="3327">
          <cell r="A3327">
            <v>263925</v>
          </cell>
        </row>
        <row r="3328">
          <cell r="A3328">
            <v>261452</v>
          </cell>
          <cell r="DM3328">
            <v>40058.58397</v>
          </cell>
        </row>
        <row r="3329">
          <cell r="A3329">
            <v>263311</v>
          </cell>
        </row>
        <row r="3330">
          <cell r="A3330">
            <v>266976</v>
          </cell>
          <cell r="DM3330">
            <v>620184.08319999999</v>
          </cell>
        </row>
        <row r="3331">
          <cell r="A3331">
            <v>260931</v>
          </cell>
        </row>
        <row r="3332">
          <cell r="A3332">
            <v>261457</v>
          </cell>
          <cell r="DM3332">
            <v>1887345.1420799999</v>
          </cell>
        </row>
        <row r="3333">
          <cell r="A3333">
            <v>263311</v>
          </cell>
        </row>
        <row r="3334">
          <cell r="A3334">
            <v>260931</v>
          </cell>
        </row>
        <row r="3335">
          <cell r="A3335">
            <v>266976</v>
          </cell>
          <cell r="DM3335">
            <v>620184.08319999999</v>
          </cell>
        </row>
        <row r="3336">
          <cell r="A3336">
            <v>261457</v>
          </cell>
          <cell r="DM3336">
            <v>1887345.1420799999</v>
          </cell>
        </row>
        <row r="3337">
          <cell r="A3337">
            <v>267287</v>
          </cell>
          <cell r="DM3337">
            <v>80000</v>
          </cell>
        </row>
        <row r="3338">
          <cell r="A3338">
            <v>260931</v>
          </cell>
        </row>
        <row r="3339">
          <cell r="A3339">
            <v>261503</v>
          </cell>
        </row>
        <row r="3340">
          <cell r="A3340">
            <v>264642</v>
          </cell>
        </row>
        <row r="3341">
          <cell r="A3341">
            <v>261503</v>
          </cell>
          <cell r="DK3341">
            <v>118</v>
          </cell>
        </row>
        <row r="3342">
          <cell r="A3342">
            <v>261013</v>
          </cell>
        </row>
        <row r="3343">
          <cell r="A3343">
            <v>271406</v>
          </cell>
          <cell r="DM3343">
            <v>166986.30131000001</v>
          </cell>
        </row>
        <row r="3344">
          <cell r="A3344">
            <v>264642</v>
          </cell>
          <cell r="DJ3344">
            <v>246953</v>
          </cell>
        </row>
        <row r="3345">
          <cell r="A3345">
            <v>264827</v>
          </cell>
        </row>
        <row r="3346">
          <cell r="A3346">
            <v>276843</v>
          </cell>
          <cell r="DM3346">
            <v>35611.968000000001</v>
          </cell>
        </row>
        <row r="3347">
          <cell r="A3347">
            <v>261021</v>
          </cell>
          <cell r="DM3347">
            <v>15368937.28541</v>
          </cell>
        </row>
        <row r="3348">
          <cell r="A3348">
            <v>261503</v>
          </cell>
        </row>
        <row r="3349">
          <cell r="A3349">
            <v>276843</v>
          </cell>
          <cell r="DM3349">
            <v>35611.968000000001</v>
          </cell>
        </row>
        <row r="3350">
          <cell r="A3350">
            <v>277921</v>
          </cell>
        </row>
        <row r="3351">
          <cell r="A3351">
            <v>261021</v>
          </cell>
          <cell r="DM3351">
            <v>15368937.28541</v>
          </cell>
        </row>
        <row r="3352">
          <cell r="A3352">
            <v>261503</v>
          </cell>
        </row>
        <row r="3353">
          <cell r="A3353">
            <v>276843</v>
          </cell>
          <cell r="DM3353">
            <v>35611.968000000001</v>
          </cell>
        </row>
        <row r="3354">
          <cell r="A3354">
            <v>278808</v>
          </cell>
          <cell r="DM3354">
            <v>54658.586280000003</v>
          </cell>
        </row>
        <row r="3355">
          <cell r="A3355">
            <v>261514</v>
          </cell>
          <cell r="DM3355">
            <v>0</v>
          </cell>
        </row>
        <row r="3356">
          <cell r="A3356">
            <v>261021</v>
          </cell>
          <cell r="DM3356">
            <v>15368937.28541</v>
          </cell>
        </row>
        <row r="3357">
          <cell r="A3357">
            <v>277921</v>
          </cell>
        </row>
        <row r="3358">
          <cell r="A3358">
            <v>279263</v>
          </cell>
          <cell r="DM3358">
            <v>343896.10388000001</v>
          </cell>
        </row>
        <row r="3359">
          <cell r="A3359">
            <v>261514</v>
          </cell>
          <cell r="DM3359">
            <v>0</v>
          </cell>
        </row>
        <row r="3360">
          <cell r="A3360">
            <v>261063</v>
          </cell>
          <cell r="DM3360">
            <v>12802517.270330001</v>
          </cell>
        </row>
        <row r="3361">
          <cell r="A3361">
            <v>278277</v>
          </cell>
          <cell r="DM3361">
            <v>449789.20545000001</v>
          </cell>
        </row>
        <row r="3362">
          <cell r="A3362">
            <v>281150</v>
          </cell>
          <cell r="DJ3362">
            <v>23892</v>
          </cell>
          <cell r="DM3362">
            <v>452616.6666</v>
          </cell>
        </row>
        <row r="3363">
          <cell r="A3363">
            <v>265530</v>
          </cell>
        </row>
        <row r="3364">
          <cell r="A3364">
            <v>261063</v>
          </cell>
          <cell r="DM3364">
            <v>12802517.270330001</v>
          </cell>
        </row>
        <row r="3365">
          <cell r="A3365">
            <v>271259</v>
          </cell>
          <cell r="DM3365">
            <v>0</v>
          </cell>
        </row>
        <row r="3366">
          <cell r="A3366">
            <v>281382</v>
          </cell>
          <cell r="DJ3366">
            <v>206250</v>
          </cell>
        </row>
        <row r="3367">
          <cell r="A3367">
            <v>278277</v>
          </cell>
          <cell r="DM3367">
            <v>449789.20545000001</v>
          </cell>
        </row>
        <row r="3368">
          <cell r="A3368">
            <v>271259</v>
          </cell>
          <cell r="DM3368">
            <v>0</v>
          </cell>
        </row>
        <row r="3369">
          <cell r="A3369">
            <v>261063</v>
          </cell>
          <cell r="DM3369">
            <v>12802517.270330001</v>
          </cell>
        </row>
        <row r="3370">
          <cell r="A3370">
            <v>281382</v>
          </cell>
        </row>
        <row r="3371">
          <cell r="A3371">
            <v>278808</v>
          </cell>
          <cell r="DM3371">
            <v>54658.586280000003</v>
          </cell>
        </row>
        <row r="3372">
          <cell r="A3372">
            <v>261063</v>
          </cell>
          <cell r="DM3372">
            <v>12802517.270330001</v>
          </cell>
        </row>
        <row r="3373">
          <cell r="A3373">
            <v>278808</v>
          </cell>
          <cell r="DM3373">
            <v>54658.586280000003</v>
          </cell>
        </row>
        <row r="3374">
          <cell r="A3374">
            <v>271406</v>
          </cell>
          <cell r="DJ3374">
            <v>5351000</v>
          </cell>
          <cell r="DM3374">
            <v>166986.30131000001</v>
          </cell>
        </row>
        <row r="3375">
          <cell r="A3375">
            <v>281560</v>
          </cell>
        </row>
        <row r="3376">
          <cell r="A3376">
            <v>261063</v>
          </cell>
          <cell r="DM3376">
            <v>12802517.270330001</v>
          </cell>
        </row>
        <row r="3377">
          <cell r="A3377">
            <v>274945</v>
          </cell>
        </row>
        <row r="3378">
          <cell r="A3378">
            <v>281128</v>
          </cell>
          <cell r="DM3378">
            <v>0</v>
          </cell>
        </row>
        <row r="3379">
          <cell r="A3379">
            <v>281596</v>
          </cell>
        </row>
        <row r="3380">
          <cell r="A3380">
            <v>276843</v>
          </cell>
          <cell r="DM3380">
            <v>35611.968000000001</v>
          </cell>
        </row>
        <row r="3381">
          <cell r="A3381">
            <v>281150</v>
          </cell>
          <cell r="DM3381">
            <v>452616.6666</v>
          </cell>
        </row>
        <row r="3382">
          <cell r="A3382">
            <v>261088</v>
          </cell>
        </row>
        <row r="3383">
          <cell r="A3383">
            <v>278277</v>
          </cell>
          <cell r="DM3383">
            <v>449789.20545000001</v>
          </cell>
        </row>
        <row r="3384">
          <cell r="A3384">
            <v>281599</v>
          </cell>
        </row>
        <row r="3385">
          <cell r="A3385">
            <v>281177</v>
          </cell>
          <cell r="DJ3385">
            <v>104000</v>
          </cell>
          <cell r="DM3385">
            <v>0</v>
          </cell>
        </row>
        <row r="3386">
          <cell r="A3386">
            <v>278808</v>
          </cell>
          <cell r="DM3386">
            <v>54658.586280000003</v>
          </cell>
        </row>
        <row r="3387">
          <cell r="A3387">
            <v>281616</v>
          </cell>
          <cell r="DJ3387">
            <v>259000</v>
          </cell>
          <cell r="DM3387">
            <v>0</v>
          </cell>
        </row>
        <row r="3388">
          <cell r="A3388">
            <v>261088</v>
          </cell>
        </row>
        <row r="3389">
          <cell r="A3389">
            <v>281266</v>
          </cell>
          <cell r="DM3389">
            <v>0</v>
          </cell>
        </row>
        <row r="3390">
          <cell r="A3390">
            <v>278808</v>
          </cell>
          <cell r="DM3390">
            <v>54658.586280000003</v>
          </cell>
        </row>
        <row r="3391">
          <cell r="A3391">
            <v>281616</v>
          </cell>
          <cell r="DJ3391">
            <v>260000</v>
          </cell>
          <cell r="DM3391">
            <v>0</v>
          </cell>
        </row>
        <row r="3392">
          <cell r="A3392">
            <v>281266</v>
          </cell>
          <cell r="DM3392">
            <v>0</v>
          </cell>
        </row>
        <row r="3393">
          <cell r="A3393">
            <v>261088</v>
          </cell>
        </row>
        <row r="3394">
          <cell r="A3394">
            <v>281674</v>
          </cell>
        </row>
        <row r="3395">
          <cell r="A3395">
            <v>281675</v>
          </cell>
        </row>
        <row r="3396">
          <cell r="A3396">
            <v>280999</v>
          </cell>
          <cell r="DM3396">
            <v>59609.910069999998</v>
          </cell>
        </row>
        <row r="3397">
          <cell r="A3397">
            <v>281846</v>
          </cell>
          <cell r="DJ3397">
            <v>0</v>
          </cell>
        </row>
        <row r="3398">
          <cell r="A3398">
            <v>261116</v>
          </cell>
        </row>
        <row r="3399">
          <cell r="A3399">
            <v>281177</v>
          </cell>
          <cell r="DJ3399">
            <v>147000</v>
          </cell>
          <cell r="DM3399">
            <v>0</v>
          </cell>
        </row>
        <row r="3400">
          <cell r="A3400">
            <v>281278</v>
          </cell>
          <cell r="DJ3400">
            <v>32000</v>
          </cell>
        </row>
        <row r="3401">
          <cell r="A3401">
            <v>281177</v>
          </cell>
          <cell r="DM3401">
            <v>0</v>
          </cell>
        </row>
        <row r="3402">
          <cell r="A3402">
            <v>281846</v>
          </cell>
          <cell r="DJ3402">
            <v>242000</v>
          </cell>
          <cell r="DK3402">
            <v>598000</v>
          </cell>
        </row>
        <row r="3403">
          <cell r="A3403">
            <v>261116</v>
          </cell>
        </row>
        <row r="3404">
          <cell r="A3404">
            <v>281394</v>
          </cell>
        </row>
        <row r="3405">
          <cell r="A3405">
            <v>282010</v>
          </cell>
          <cell r="DM3405">
            <v>2441626.1101099998</v>
          </cell>
        </row>
        <row r="3406">
          <cell r="A3406">
            <v>281266</v>
          </cell>
          <cell r="DM3406">
            <v>0</v>
          </cell>
        </row>
        <row r="3407">
          <cell r="A3407">
            <v>281477</v>
          </cell>
          <cell r="DJ3407">
            <v>150000</v>
          </cell>
        </row>
        <row r="3408">
          <cell r="A3408">
            <v>261130</v>
          </cell>
          <cell r="DM3408">
            <v>3404248.3465100001</v>
          </cell>
        </row>
        <row r="3409">
          <cell r="A3409">
            <v>282010</v>
          </cell>
          <cell r="DM3409">
            <v>2441626.1101099998</v>
          </cell>
        </row>
        <row r="3410">
          <cell r="A3410">
            <v>281560</v>
          </cell>
        </row>
        <row r="3411">
          <cell r="A3411">
            <v>281477</v>
          </cell>
          <cell r="DJ3411">
            <v>276600</v>
          </cell>
        </row>
        <row r="3412">
          <cell r="A3412">
            <v>261130</v>
          </cell>
          <cell r="DM3412">
            <v>3404248.3465100001</v>
          </cell>
        </row>
        <row r="3413">
          <cell r="A3413">
            <v>281560</v>
          </cell>
        </row>
        <row r="3414">
          <cell r="A3414">
            <v>282086</v>
          </cell>
          <cell r="DK3414">
            <v>18000</v>
          </cell>
        </row>
        <row r="3415">
          <cell r="A3415">
            <v>281578</v>
          </cell>
        </row>
        <row r="3416">
          <cell r="A3416">
            <v>261130</v>
          </cell>
          <cell r="DM3416">
            <v>3404248.3465100001</v>
          </cell>
        </row>
        <row r="3417">
          <cell r="A3417">
            <v>281599</v>
          </cell>
        </row>
        <row r="3418">
          <cell r="A3418">
            <v>282108</v>
          </cell>
        </row>
        <row r="3419">
          <cell r="A3419">
            <v>281596</v>
          </cell>
        </row>
        <row r="3420">
          <cell r="A3420">
            <v>261139</v>
          </cell>
          <cell r="DM3420">
            <v>540513.79856000002</v>
          </cell>
        </row>
        <row r="3421">
          <cell r="A3421">
            <v>281599</v>
          </cell>
        </row>
        <row r="3422">
          <cell r="A3422">
            <v>282109</v>
          </cell>
          <cell r="DK3422">
            <v>310</v>
          </cell>
          <cell r="DM3422">
            <v>682420.93643999996</v>
          </cell>
        </row>
        <row r="3423">
          <cell r="A3423">
            <v>261180</v>
          </cell>
          <cell r="DK3423">
            <v>42000</v>
          </cell>
        </row>
        <row r="3424">
          <cell r="A3424">
            <v>281596</v>
          </cell>
        </row>
        <row r="3425">
          <cell r="A3425">
            <v>281616</v>
          </cell>
          <cell r="DJ3425">
            <v>157000</v>
          </cell>
          <cell r="DK3425">
            <v>130000</v>
          </cell>
          <cell r="DM3425">
            <v>0</v>
          </cell>
        </row>
        <row r="3426">
          <cell r="A3426">
            <v>282109</v>
          </cell>
          <cell r="DK3426">
            <v>248</v>
          </cell>
          <cell r="DM3426">
            <v>682420.93643999996</v>
          </cell>
        </row>
        <row r="3427">
          <cell r="A3427">
            <v>281616</v>
          </cell>
          <cell r="DM3427">
            <v>0</v>
          </cell>
        </row>
        <row r="3428">
          <cell r="A3428">
            <v>261202</v>
          </cell>
        </row>
        <row r="3429">
          <cell r="A3429">
            <v>281599</v>
          </cell>
        </row>
        <row r="3430">
          <cell r="A3430">
            <v>261216</v>
          </cell>
        </row>
        <row r="3431">
          <cell r="A3431">
            <v>282130</v>
          </cell>
          <cell r="DK3431">
            <v>1380</v>
          </cell>
        </row>
        <row r="3432">
          <cell r="A3432">
            <v>281617</v>
          </cell>
          <cell r="DK3432">
            <v>5050000</v>
          </cell>
        </row>
        <row r="3433">
          <cell r="A3433">
            <v>282137</v>
          </cell>
          <cell r="DM3433">
            <v>0</v>
          </cell>
        </row>
        <row r="3434">
          <cell r="A3434">
            <v>261239</v>
          </cell>
          <cell r="DK3434">
            <v>73</v>
          </cell>
          <cell r="DM3434">
            <v>272651.70593</v>
          </cell>
        </row>
        <row r="3435">
          <cell r="A3435">
            <v>281617</v>
          </cell>
          <cell r="DK3435">
            <v>7951000</v>
          </cell>
        </row>
        <row r="3436">
          <cell r="A3436">
            <v>281675</v>
          </cell>
        </row>
        <row r="3437">
          <cell r="A3437">
            <v>281835</v>
          </cell>
          <cell r="DM3437">
            <v>2224363.2000000002</v>
          </cell>
        </row>
        <row r="3438">
          <cell r="A3438">
            <v>282243</v>
          </cell>
        </row>
        <row r="3439">
          <cell r="A3439">
            <v>282010</v>
          </cell>
          <cell r="DM3439">
            <v>2441626.1101099998</v>
          </cell>
        </row>
        <row r="3440">
          <cell r="A3440">
            <v>281617</v>
          </cell>
          <cell r="DK3440">
            <v>4402000</v>
          </cell>
        </row>
        <row r="3441">
          <cell r="A3441">
            <v>261239</v>
          </cell>
          <cell r="DM3441">
            <v>272651.70593</v>
          </cell>
        </row>
        <row r="3442">
          <cell r="A3442">
            <v>282010</v>
          </cell>
          <cell r="DM3442">
            <v>2441626.1101099998</v>
          </cell>
        </row>
        <row r="3443">
          <cell r="A3443">
            <v>281661</v>
          </cell>
          <cell r="DM3443">
            <v>0</v>
          </cell>
        </row>
        <row r="3444">
          <cell r="A3444">
            <v>261243</v>
          </cell>
          <cell r="DK3444">
            <v>40498</v>
          </cell>
        </row>
        <row r="3445">
          <cell r="A3445">
            <v>282259</v>
          </cell>
          <cell r="DM3445">
            <v>0</v>
          </cell>
        </row>
        <row r="3446">
          <cell r="A3446">
            <v>282082</v>
          </cell>
        </row>
        <row r="3447">
          <cell r="A3447">
            <v>282082</v>
          </cell>
        </row>
        <row r="3448">
          <cell r="A3448">
            <v>281685</v>
          </cell>
        </row>
        <row r="3449">
          <cell r="A3449">
            <v>261243</v>
          </cell>
          <cell r="DK3449">
            <v>147730</v>
          </cell>
        </row>
        <row r="3450">
          <cell r="A3450">
            <v>282271</v>
          </cell>
          <cell r="DK3450">
            <v>37000</v>
          </cell>
          <cell r="DM3450">
            <v>7916.7161999999998</v>
          </cell>
        </row>
        <row r="3451">
          <cell r="A3451">
            <v>261243</v>
          </cell>
          <cell r="DK3451">
            <v>134000</v>
          </cell>
        </row>
        <row r="3452">
          <cell r="A3452">
            <v>281822</v>
          </cell>
          <cell r="DK3452">
            <v>141</v>
          </cell>
        </row>
        <row r="3453">
          <cell r="A3453">
            <v>282109</v>
          </cell>
          <cell r="DK3453">
            <v>166</v>
          </cell>
          <cell r="DM3453">
            <v>682420.93643999996</v>
          </cell>
        </row>
        <row r="3454">
          <cell r="A3454">
            <v>261310</v>
          </cell>
        </row>
        <row r="3455">
          <cell r="A3455">
            <v>281846</v>
          </cell>
        </row>
        <row r="3456">
          <cell r="A3456">
            <v>282300</v>
          </cell>
        </row>
        <row r="3457">
          <cell r="A3457">
            <v>282109</v>
          </cell>
          <cell r="DK3457">
            <v>222</v>
          </cell>
          <cell r="DM3457">
            <v>682420.93643999996</v>
          </cell>
        </row>
        <row r="3458">
          <cell r="A3458">
            <v>282065</v>
          </cell>
          <cell r="DM3458">
            <v>0</v>
          </cell>
        </row>
        <row r="3459">
          <cell r="A3459">
            <v>261443</v>
          </cell>
          <cell r="DJ3459">
            <v>44</v>
          </cell>
        </row>
        <row r="3460">
          <cell r="A3460">
            <v>282122</v>
          </cell>
        </row>
        <row r="3461">
          <cell r="A3461">
            <v>282300</v>
          </cell>
        </row>
        <row r="3462">
          <cell r="A3462">
            <v>282066</v>
          </cell>
        </row>
        <row r="3463">
          <cell r="A3463">
            <v>261451</v>
          </cell>
        </row>
        <row r="3464">
          <cell r="A3464">
            <v>282137</v>
          </cell>
          <cell r="DM3464">
            <v>0</v>
          </cell>
        </row>
        <row r="3465">
          <cell r="A3465">
            <v>282300</v>
          </cell>
        </row>
        <row r="3466">
          <cell r="A3466">
            <v>282082</v>
          </cell>
        </row>
        <row r="3467">
          <cell r="A3467">
            <v>261547</v>
          </cell>
          <cell r="DJ3467">
            <v>285000</v>
          </cell>
        </row>
        <row r="3468">
          <cell r="A3468">
            <v>282172</v>
          </cell>
        </row>
        <row r="3469">
          <cell r="A3469">
            <v>282300</v>
          </cell>
        </row>
        <row r="3470">
          <cell r="A3470">
            <v>263925</v>
          </cell>
          <cell r="DJ3470">
            <v>0</v>
          </cell>
        </row>
        <row r="3471">
          <cell r="A3471">
            <v>282108</v>
          </cell>
        </row>
        <row r="3472">
          <cell r="A3472">
            <v>282187</v>
          </cell>
        </row>
        <row r="3473">
          <cell r="A3473">
            <v>282312</v>
          </cell>
          <cell r="DM3473">
            <v>0</v>
          </cell>
        </row>
        <row r="3474">
          <cell r="A3474">
            <v>282130</v>
          </cell>
        </row>
        <row r="3475">
          <cell r="A3475">
            <v>282312</v>
          </cell>
          <cell r="DM3475">
            <v>0</v>
          </cell>
        </row>
        <row r="3476">
          <cell r="A3476">
            <v>263925</v>
          </cell>
        </row>
        <row r="3477">
          <cell r="A3477">
            <v>282243</v>
          </cell>
        </row>
        <row r="3478">
          <cell r="A3478">
            <v>282130</v>
          </cell>
        </row>
        <row r="3479">
          <cell r="A3479">
            <v>264642</v>
          </cell>
        </row>
        <row r="3480">
          <cell r="A3480">
            <v>282389</v>
          </cell>
          <cell r="DM3480">
            <v>2307778.5851500002</v>
          </cell>
        </row>
        <row r="3481">
          <cell r="A3481">
            <v>282259</v>
          </cell>
          <cell r="DM3481">
            <v>0</v>
          </cell>
        </row>
        <row r="3482">
          <cell r="A3482">
            <v>282137</v>
          </cell>
          <cell r="DM3482">
            <v>0</v>
          </cell>
        </row>
        <row r="3483">
          <cell r="A3483">
            <v>282435</v>
          </cell>
        </row>
        <row r="3484">
          <cell r="A3484">
            <v>265530</v>
          </cell>
        </row>
        <row r="3485">
          <cell r="A3485">
            <v>282482</v>
          </cell>
          <cell r="DM3485">
            <v>1218990.37365</v>
          </cell>
        </row>
        <row r="3486">
          <cell r="A3486">
            <v>271259</v>
          </cell>
          <cell r="DM3486">
            <v>0</v>
          </cell>
        </row>
        <row r="3487">
          <cell r="A3487">
            <v>282144</v>
          </cell>
          <cell r="DM3487">
            <v>0</v>
          </cell>
        </row>
        <row r="3488">
          <cell r="A3488">
            <v>282259</v>
          </cell>
          <cell r="DM3488">
            <v>0</v>
          </cell>
        </row>
        <row r="3489">
          <cell r="A3489">
            <v>282486</v>
          </cell>
        </row>
        <row r="3490">
          <cell r="A3490">
            <v>282271</v>
          </cell>
          <cell r="DM3490">
            <v>7916.7161999999998</v>
          </cell>
        </row>
        <row r="3491">
          <cell r="A3491">
            <v>271406</v>
          </cell>
          <cell r="DJ3491">
            <v>31000</v>
          </cell>
          <cell r="DM3491">
            <v>166986.30131000001</v>
          </cell>
        </row>
        <row r="3492">
          <cell r="A3492">
            <v>282259</v>
          </cell>
          <cell r="DM3492">
            <v>0</v>
          </cell>
        </row>
        <row r="3493">
          <cell r="A3493">
            <v>282271</v>
          </cell>
          <cell r="DM3493">
            <v>7916.7161999999998</v>
          </cell>
        </row>
        <row r="3494">
          <cell r="A3494">
            <v>282486</v>
          </cell>
        </row>
        <row r="3495">
          <cell r="A3495">
            <v>276843</v>
          </cell>
          <cell r="DJ3495">
            <v>149000</v>
          </cell>
          <cell r="DM3495">
            <v>35611.968000000001</v>
          </cell>
        </row>
        <row r="3496">
          <cell r="A3496">
            <v>282259</v>
          </cell>
          <cell r="DM3496">
            <v>0</v>
          </cell>
        </row>
        <row r="3497">
          <cell r="A3497">
            <v>282581</v>
          </cell>
        </row>
        <row r="3498">
          <cell r="A3498">
            <v>282300</v>
          </cell>
        </row>
        <row r="3499">
          <cell r="A3499">
            <v>277921</v>
          </cell>
        </row>
        <row r="3500">
          <cell r="A3500">
            <v>282259</v>
          </cell>
          <cell r="DM3500">
            <v>0</v>
          </cell>
        </row>
        <row r="3501">
          <cell r="A3501">
            <v>282642</v>
          </cell>
          <cell r="DJ3501">
            <v>0</v>
          </cell>
        </row>
        <row r="3502">
          <cell r="A3502">
            <v>277921</v>
          </cell>
        </row>
        <row r="3503">
          <cell r="A3503">
            <v>282662</v>
          </cell>
          <cell r="DM3503">
            <v>2354287.9073999999</v>
          </cell>
        </row>
        <row r="3504">
          <cell r="A3504">
            <v>282300</v>
          </cell>
        </row>
        <row r="3505">
          <cell r="A3505">
            <v>282300</v>
          </cell>
        </row>
        <row r="3506">
          <cell r="A3506">
            <v>277921</v>
          </cell>
        </row>
        <row r="3507">
          <cell r="A3507">
            <v>282312</v>
          </cell>
          <cell r="DM3507">
            <v>0</v>
          </cell>
        </row>
        <row r="3508">
          <cell r="A3508">
            <v>282662</v>
          </cell>
          <cell r="DM3508">
            <v>2354287.9073999999</v>
          </cell>
        </row>
        <row r="3509">
          <cell r="A3509">
            <v>278808</v>
          </cell>
          <cell r="DM3509">
            <v>54658.586280000003</v>
          </cell>
        </row>
        <row r="3510">
          <cell r="A3510">
            <v>282300</v>
          </cell>
        </row>
        <row r="3511">
          <cell r="A3511">
            <v>282389</v>
          </cell>
          <cell r="DM3511">
            <v>2307778.5851500002</v>
          </cell>
        </row>
        <row r="3512">
          <cell r="A3512">
            <v>278808</v>
          </cell>
          <cell r="DM3512">
            <v>54658.586280000003</v>
          </cell>
        </row>
        <row r="3513">
          <cell r="A3513">
            <v>282300</v>
          </cell>
        </row>
        <row r="3514">
          <cell r="A3514">
            <v>282662</v>
          </cell>
          <cell r="DM3514">
            <v>2354287.9073999999</v>
          </cell>
        </row>
        <row r="3515">
          <cell r="A3515">
            <v>282482</v>
          </cell>
          <cell r="DM3515">
            <v>1218990.37365</v>
          </cell>
        </row>
        <row r="3516">
          <cell r="A3516">
            <v>279263</v>
          </cell>
          <cell r="DM3516">
            <v>343896.10388000001</v>
          </cell>
        </row>
        <row r="3517">
          <cell r="A3517">
            <v>282949</v>
          </cell>
        </row>
        <row r="3518">
          <cell r="A3518">
            <v>282312</v>
          </cell>
          <cell r="DM3518">
            <v>0</v>
          </cell>
        </row>
        <row r="3519">
          <cell r="A3519">
            <v>282949</v>
          </cell>
        </row>
        <row r="3520">
          <cell r="A3520">
            <v>282482</v>
          </cell>
          <cell r="DM3520">
            <v>1218990.37365</v>
          </cell>
        </row>
        <row r="3521">
          <cell r="A3521">
            <v>280991</v>
          </cell>
          <cell r="DM3521">
            <v>0</v>
          </cell>
        </row>
        <row r="3522">
          <cell r="A3522">
            <v>282325</v>
          </cell>
          <cell r="DM3522">
            <v>0</v>
          </cell>
        </row>
        <row r="3523">
          <cell r="A3523">
            <v>282478</v>
          </cell>
        </row>
        <row r="3524">
          <cell r="A3524">
            <v>281150</v>
          </cell>
          <cell r="DM3524">
            <v>452616.6666</v>
          </cell>
        </row>
        <row r="3525">
          <cell r="A3525">
            <v>282482</v>
          </cell>
          <cell r="DM3525">
            <v>1218990.37365</v>
          </cell>
        </row>
        <row r="3526">
          <cell r="A3526">
            <v>282956</v>
          </cell>
        </row>
        <row r="3527">
          <cell r="A3527">
            <v>281177</v>
          </cell>
          <cell r="DJ3527">
            <v>66000</v>
          </cell>
          <cell r="DM3527">
            <v>0</v>
          </cell>
        </row>
        <row r="3528">
          <cell r="A3528">
            <v>282482</v>
          </cell>
          <cell r="DM3528">
            <v>1218990.37365</v>
          </cell>
        </row>
        <row r="3529">
          <cell r="A3529">
            <v>282482</v>
          </cell>
          <cell r="DK3529">
            <v>185000</v>
          </cell>
          <cell r="DM3529">
            <v>1218990.37365</v>
          </cell>
        </row>
        <row r="3530">
          <cell r="A3530">
            <v>282987</v>
          </cell>
        </row>
        <row r="3531">
          <cell r="A3531">
            <v>281266</v>
          </cell>
          <cell r="DM3531">
            <v>0</v>
          </cell>
        </row>
        <row r="3532">
          <cell r="A3532">
            <v>282482</v>
          </cell>
          <cell r="DM3532">
            <v>1218990.37365</v>
          </cell>
        </row>
        <row r="3533">
          <cell r="A3533">
            <v>282592</v>
          </cell>
          <cell r="DJ3533">
            <v>314458</v>
          </cell>
          <cell r="DM3533">
            <v>0</v>
          </cell>
        </row>
        <row r="3534">
          <cell r="A3534">
            <v>281278</v>
          </cell>
        </row>
        <row r="3535">
          <cell r="A3535">
            <v>282486</v>
          </cell>
        </row>
        <row r="3536">
          <cell r="A3536">
            <v>283048</v>
          </cell>
        </row>
        <row r="3537">
          <cell r="A3537">
            <v>281382</v>
          </cell>
        </row>
        <row r="3538">
          <cell r="A3538">
            <v>282662</v>
          </cell>
          <cell r="DM3538">
            <v>2354287.9073999999</v>
          </cell>
        </row>
        <row r="3539">
          <cell r="A3539">
            <v>283048</v>
          </cell>
        </row>
        <row r="3540">
          <cell r="A3540">
            <v>282592</v>
          </cell>
          <cell r="DM3540">
            <v>0</v>
          </cell>
        </row>
        <row r="3541">
          <cell r="A3541">
            <v>282592</v>
          </cell>
          <cell r="DM3541">
            <v>0</v>
          </cell>
        </row>
        <row r="3542">
          <cell r="A3542">
            <v>281599</v>
          </cell>
        </row>
        <row r="3543">
          <cell r="A3543">
            <v>282804</v>
          </cell>
          <cell r="DI3543">
            <v>225000</v>
          </cell>
          <cell r="DK3543">
            <v>119000</v>
          </cell>
          <cell r="DM3543">
            <v>116375.72814000001</v>
          </cell>
        </row>
        <row r="3544">
          <cell r="A3544">
            <v>283144</v>
          </cell>
          <cell r="DM3544">
            <v>969401.89868999994</v>
          </cell>
        </row>
        <row r="3545">
          <cell r="A3545">
            <v>282662</v>
          </cell>
          <cell r="DM3545">
            <v>2354287.9073999999</v>
          </cell>
        </row>
        <row r="3546">
          <cell r="A3546">
            <v>281599</v>
          </cell>
        </row>
        <row r="3547">
          <cell r="A3547">
            <v>282804</v>
          </cell>
          <cell r="DL3547">
            <v>66000</v>
          </cell>
          <cell r="DM3547">
            <v>116375.72814000001</v>
          </cell>
        </row>
        <row r="3548">
          <cell r="A3548">
            <v>283144</v>
          </cell>
          <cell r="DM3548">
            <v>969401.89868999994</v>
          </cell>
        </row>
        <row r="3549">
          <cell r="A3549">
            <v>282662</v>
          </cell>
          <cell r="DM3549">
            <v>2354287.9073999999</v>
          </cell>
        </row>
        <row r="3550">
          <cell r="A3550">
            <v>281616</v>
          </cell>
          <cell r="DJ3550">
            <v>142000</v>
          </cell>
          <cell r="DK3550">
            <v>330000</v>
          </cell>
          <cell r="DM3550">
            <v>0</v>
          </cell>
        </row>
        <row r="3551">
          <cell r="A3551">
            <v>282949</v>
          </cell>
        </row>
        <row r="3552">
          <cell r="A3552">
            <v>283174</v>
          </cell>
          <cell r="DM3552">
            <v>0</v>
          </cell>
        </row>
        <row r="3553">
          <cell r="A3553">
            <v>282662</v>
          </cell>
          <cell r="DM3553">
            <v>2354287.9073999999</v>
          </cell>
        </row>
        <row r="3554">
          <cell r="A3554">
            <v>281616</v>
          </cell>
          <cell r="DM3554">
            <v>0</v>
          </cell>
        </row>
        <row r="3555">
          <cell r="A3555">
            <v>283174</v>
          </cell>
          <cell r="DM3555">
            <v>0</v>
          </cell>
        </row>
        <row r="3556">
          <cell r="A3556">
            <v>282956</v>
          </cell>
        </row>
        <row r="3557">
          <cell r="A3557">
            <v>281661</v>
          </cell>
          <cell r="DM3557">
            <v>0</v>
          </cell>
        </row>
        <row r="3558">
          <cell r="A3558">
            <v>282987</v>
          </cell>
        </row>
        <row r="3559">
          <cell r="A3559">
            <v>283187</v>
          </cell>
          <cell r="DM3559">
            <v>0</v>
          </cell>
        </row>
        <row r="3560">
          <cell r="A3560">
            <v>282804</v>
          </cell>
          <cell r="DL3560">
            <v>108000</v>
          </cell>
          <cell r="DM3560">
            <v>116375.72814000001</v>
          </cell>
        </row>
        <row r="3561">
          <cell r="A3561">
            <v>281685</v>
          </cell>
        </row>
        <row r="3562">
          <cell r="A3562">
            <v>282804</v>
          </cell>
          <cell r="DJ3562">
            <v>10000</v>
          </cell>
          <cell r="DL3562">
            <v>108000</v>
          </cell>
          <cell r="DM3562">
            <v>116375.72814000001</v>
          </cell>
        </row>
        <row r="3563">
          <cell r="A3563">
            <v>282987</v>
          </cell>
        </row>
        <row r="3564">
          <cell r="A3564">
            <v>283187</v>
          </cell>
          <cell r="DM3564">
            <v>0</v>
          </cell>
        </row>
        <row r="3565">
          <cell r="A3565">
            <v>281822</v>
          </cell>
        </row>
        <row r="3566">
          <cell r="A3566">
            <v>283011</v>
          </cell>
        </row>
        <row r="3567">
          <cell r="A3567">
            <v>281822</v>
          </cell>
          <cell r="DK3567">
            <v>142</v>
          </cell>
        </row>
        <row r="3568">
          <cell r="A3568">
            <v>283200</v>
          </cell>
        </row>
        <row r="3569">
          <cell r="A3569">
            <v>282828</v>
          </cell>
        </row>
        <row r="3570">
          <cell r="A3570">
            <v>283011</v>
          </cell>
        </row>
        <row r="3571">
          <cell r="A3571">
            <v>283279</v>
          </cell>
          <cell r="DM3571">
            <v>0</v>
          </cell>
        </row>
        <row r="3572">
          <cell r="A3572">
            <v>283301</v>
          </cell>
        </row>
        <row r="3573">
          <cell r="A3573">
            <v>281846</v>
          </cell>
        </row>
        <row r="3574">
          <cell r="A3574">
            <v>282828</v>
          </cell>
        </row>
        <row r="3575">
          <cell r="A3575">
            <v>283144</v>
          </cell>
          <cell r="DM3575">
            <v>969401.89868999994</v>
          </cell>
        </row>
        <row r="3576">
          <cell r="A3576">
            <v>282949</v>
          </cell>
        </row>
        <row r="3577">
          <cell r="A3577">
            <v>282065</v>
          </cell>
          <cell r="DM3577">
            <v>0</v>
          </cell>
        </row>
        <row r="3578">
          <cell r="A3578">
            <v>283315</v>
          </cell>
          <cell r="DK3578">
            <v>348000</v>
          </cell>
        </row>
        <row r="3579">
          <cell r="A3579">
            <v>283174</v>
          </cell>
          <cell r="DM3579">
            <v>0</v>
          </cell>
        </row>
        <row r="3580">
          <cell r="A3580">
            <v>282108</v>
          </cell>
        </row>
        <row r="3581">
          <cell r="A3581">
            <v>282956</v>
          </cell>
        </row>
        <row r="3582">
          <cell r="A3582">
            <v>283315</v>
          </cell>
          <cell r="DK3582">
            <v>565000</v>
          </cell>
        </row>
        <row r="3583">
          <cell r="A3583">
            <v>282123</v>
          </cell>
          <cell r="DM3583">
            <v>0</v>
          </cell>
        </row>
        <row r="3584">
          <cell r="A3584">
            <v>283174</v>
          </cell>
          <cell r="DM3584">
            <v>0</v>
          </cell>
        </row>
        <row r="3585">
          <cell r="A3585">
            <v>282978</v>
          </cell>
        </row>
        <row r="3586">
          <cell r="A3586">
            <v>283436</v>
          </cell>
          <cell r="DK3586">
            <v>376000</v>
          </cell>
        </row>
        <row r="3587">
          <cell r="A3587">
            <v>282123</v>
          </cell>
          <cell r="DM3587">
            <v>0</v>
          </cell>
        </row>
        <row r="3588">
          <cell r="A3588">
            <v>283200</v>
          </cell>
          <cell r="DL3588">
            <v>356000</v>
          </cell>
        </row>
        <row r="3589">
          <cell r="A3589">
            <v>282130</v>
          </cell>
          <cell r="DK3589">
            <v>781</v>
          </cell>
        </row>
        <row r="3590">
          <cell r="A3590">
            <v>283436</v>
          </cell>
          <cell r="DK3590">
            <v>417000</v>
          </cell>
        </row>
        <row r="3591">
          <cell r="A3591">
            <v>283224</v>
          </cell>
        </row>
        <row r="3592">
          <cell r="A3592">
            <v>282130</v>
          </cell>
          <cell r="DK3592">
            <v>1909</v>
          </cell>
        </row>
        <row r="3593">
          <cell r="A3593">
            <v>282987</v>
          </cell>
        </row>
        <row r="3594">
          <cell r="A3594">
            <v>282137</v>
          </cell>
          <cell r="DM3594">
            <v>0</v>
          </cell>
        </row>
        <row r="3595">
          <cell r="A3595">
            <v>283233</v>
          </cell>
          <cell r="DM3595">
            <v>0</v>
          </cell>
        </row>
        <row r="3596">
          <cell r="A3596">
            <v>282144</v>
          </cell>
          <cell r="DM3596">
            <v>0</v>
          </cell>
        </row>
        <row r="3597">
          <cell r="A3597">
            <v>283464</v>
          </cell>
          <cell r="DM3597">
            <v>25000</v>
          </cell>
        </row>
        <row r="3598">
          <cell r="A3598">
            <v>283067</v>
          </cell>
          <cell r="DM3598">
            <v>1266143.77618</v>
          </cell>
        </row>
        <row r="3599">
          <cell r="A3599">
            <v>283464</v>
          </cell>
          <cell r="DJ3599">
            <v>17663000</v>
          </cell>
          <cell r="DM3599">
            <v>25000</v>
          </cell>
        </row>
        <row r="3600">
          <cell r="A3600">
            <v>282144</v>
          </cell>
          <cell r="DM3600">
            <v>0</v>
          </cell>
        </row>
        <row r="3601">
          <cell r="A3601">
            <v>283067</v>
          </cell>
          <cell r="DM3601">
            <v>1266143.77618</v>
          </cell>
        </row>
        <row r="3602">
          <cell r="A3602">
            <v>283348</v>
          </cell>
        </row>
        <row r="3603">
          <cell r="A3603">
            <v>283469</v>
          </cell>
          <cell r="DM3603">
            <v>1991276.1824099999</v>
          </cell>
        </row>
        <row r="3604">
          <cell r="A3604">
            <v>282172</v>
          </cell>
        </row>
        <row r="3605">
          <cell r="A3605">
            <v>283136</v>
          </cell>
          <cell r="DM3605">
            <v>0</v>
          </cell>
        </row>
        <row r="3606">
          <cell r="A3606">
            <v>283136</v>
          </cell>
          <cell r="DM3606">
            <v>0</v>
          </cell>
        </row>
        <row r="3607">
          <cell r="A3607">
            <v>283386</v>
          </cell>
          <cell r="DM3607">
            <v>206296.14949000001</v>
          </cell>
        </row>
        <row r="3608">
          <cell r="A3608">
            <v>283469</v>
          </cell>
          <cell r="DM3608">
            <v>1991276.1824099999</v>
          </cell>
        </row>
        <row r="3609">
          <cell r="A3609">
            <v>282172</v>
          </cell>
        </row>
        <row r="3610">
          <cell r="A3610">
            <v>283436</v>
          </cell>
          <cell r="DK3610">
            <v>425000</v>
          </cell>
        </row>
        <row r="3611">
          <cell r="A3611">
            <v>283136</v>
          </cell>
          <cell r="DM3611">
            <v>0</v>
          </cell>
        </row>
        <row r="3612">
          <cell r="A3612">
            <v>283469</v>
          </cell>
          <cell r="DJ3612">
            <v>28726</v>
          </cell>
          <cell r="DM3612">
            <v>1991276.1824099999</v>
          </cell>
        </row>
        <row r="3613">
          <cell r="A3613">
            <v>282271</v>
          </cell>
          <cell r="DK3613">
            <v>50000</v>
          </cell>
          <cell r="DM3613">
            <v>7916.7161999999998</v>
          </cell>
        </row>
        <row r="3614">
          <cell r="A3614">
            <v>283436</v>
          </cell>
          <cell r="DK3614">
            <v>100000</v>
          </cell>
        </row>
        <row r="3615">
          <cell r="A3615">
            <v>283136</v>
          </cell>
          <cell r="DM3615">
            <v>0</v>
          </cell>
        </row>
        <row r="3616">
          <cell r="A3616">
            <v>283469</v>
          </cell>
          <cell r="DM3616">
            <v>1991276.1824099999</v>
          </cell>
        </row>
        <row r="3617">
          <cell r="A3617">
            <v>283174</v>
          </cell>
          <cell r="DM3617">
            <v>0</v>
          </cell>
        </row>
        <row r="3618">
          <cell r="A3618">
            <v>282271</v>
          </cell>
          <cell r="DM3618">
            <v>7916.7161999999998</v>
          </cell>
        </row>
        <row r="3619">
          <cell r="A3619">
            <v>283469</v>
          </cell>
          <cell r="DM3619">
            <v>1991276.1824099999</v>
          </cell>
        </row>
        <row r="3620">
          <cell r="A3620">
            <v>283469</v>
          </cell>
          <cell r="DM3620">
            <v>1991276.1824099999</v>
          </cell>
        </row>
        <row r="3621">
          <cell r="A3621">
            <v>282300</v>
          </cell>
        </row>
        <row r="3622">
          <cell r="A3622">
            <v>283178</v>
          </cell>
          <cell r="DK3622">
            <v>72000</v>
          </cell>
          <cell r="DM3622">
            <v>0</v>
          </cell>
        </row>
        <row r="3623">
          <cell r="A3623">
            <v>283469</v>
          </cell>
          <cell r="DM3623">
            <v>1991276.1824099999</v>
          </cell>
        </row>
        <row r="3624">
          <cell r="A3624">
            <v>282300</v>
          </cell>
        </row>
        <row r="3625">
          <cell r="A3625">
            <v>283469</v>
          </cell>
          <cell r="DM3625">
            <v>1991276.1824099999</v>
          </cell>
        </row>
        <row r="3626">
          <cell r="A3626">
            <v>283469</v>
          </cell>
          <cell r="DJ3626">
            <v>6000</v>
          </cell>
          <cell r="DM3626">
            <v>1991276.1824099999</v>
          </cell>
        </row>
        <row r="3627">
          <cell r="A3627">
            <v>283178</v>
          </cell>
          <cell r="DK3627">
            <v>149000</v>
          </cell>
          <cell r="DM3627">
            <v>0</v>
          </cell>
        </row>
        <row r="3628">
          <cell r="A3628">
            <v>283469</v>
          </cell>
          <cell r="DM3628">
            <v>1991276.1824099999</v>
          </cell>
        </row>
        <row r="3629">
          <cell r="A3629">
            <v>283469</v>
          </cell>
          <cell r="DM3629">
            <v>1991276.1824099999</v>
          </cell>
        </row>
        <row r="3630">
          <cell r="A3630">
            <v>282312</v>
          </cell>
          <cell r="DM3630">
            <v>0</v>
          </cell>
        </row>
        <row r="3631">
          <cell r="A3631">
            <v>283187</v>
          </cell>
          <cell r="DM3631">
            <v>0</v>
          </cell>
        </row>
        <row r="3632">
          <cell r="A3632">
            <v>283469</v>
          </cell>
          <cell r="DM3632">
            <v>1991276.1824099999</v>
          </cell>
        </row>
        <row r="3633">
          <cell r="A3633">
            <v>283469</v>
          </cell>
          <cell r="DM3633">
            <v>1991276.1824099999</v>
          </cell>
        </row>
        <row r="3634">
          <cell r="A3634">
            <v>282435</v>
          </cell>
        </row>
        <row r="3635">
          <cell r="A3635">
            <v>283469</v>
          </cell>
          <cell r="DJ3635">
            <v>6000</v>
          </cell>
          <cell r="DM3635">
            <v>1991276.1824099999</v>
          </cell>
        </row>
        <row r="3636">
          <cell r="A3636">
            <v>282435</v>
          </cell>
          <cell r="DK3636">
            <v>17</v>
          </cell>
        </row>
        <row r="3637">
          <cell r="A3637">
            <v>283469</v>
          </cell>
          <cell r="DM3637">
            <v>1991276.1824099999</v>
          </cell>
        </row>
        <row r="3638">
          <cell r="A3638">
            <v>283224</v>
          </cell>
        </row>
        <row r="3639">
          <cell r="A3639">
            <v>283469</v>
          </cell>
          <cell r="DM3639">
            <v>1991276.1824099999</v>
          </cell>
        </row>
        <row r="3640">
          <cell r="A3640">
            <v>283585</v>
          </cell>
          <cell r="DM3640">
            <v>0</v>
          </cell>
        </row>
        <row r="3641">
          <cell r="A3641">
            <v>283279</v>
          </cell>
          <cell r="DM3641">
            <v>0</v>
          </cell>
        </row>
        <row r="3642">
          <cell r="A3642">
            <v>282482</v>
          </cell>
          <cell r="DK3642">
            <v>220000</v>
          </cell>
          <cell r="DM3642">
            <v>1218990.37365</v>
          </cell>
        </row>
        <row r="3643">
          <cell r="A3643">
            <v>283607</v>
          </cell>
        </row>
        <row r="3644">
          <cell r="A3644">
            <v>283569</v>
          </cell>
          <cell r="DM3644">
            <v>1607714.0670700001</v>
          </cell>
        </row>
        <row r="3645">
          <cell r="A3645">
            <v>283315</v>
          </cell>
          <cell r="DK3645">
            <v>494000</v>
          </cell>
        </row>
        <row r="3646">
          <cell r="A3646">
            <v>282486</v>
          </cell>
        </row>
        <row r="3647">
          <cell r="A3647">
            <v>283613</v>
          </cell>
          <cell r="DM3647">
            <v>31666.864799999999</v>
          </cell>
        </row>
        <row r="3648">
          <cell r="A3648">
            <v>283569</v>
          </cell>
          <cell r="DM3648">
            <v>1607714.0670700001</v>
          </cell>
        </row>
        <row r="3649">
          <cell r="A3649">
            <v>282486</v>
          </cell>
        </row>
        <row r="3650">
          <cell r="A3650">
            <v>283348</v>
          </cell>
        </row>
        <row r="3651">
          <cell r="A3651">
            <v>282592</v>
          </cell>
          <cell r="DM3651">
            <v>0</v>
          </cell>
        </row>
        <row r="3652">
          <cell r="A3652">
            <v>283613</v>
          </cell>
          <cell r="DM3652">
            <v>31666.864799999999</v>
          </cell>
        </row>
        <row r="3653">
          <cell r="A3653">
            <v>283436</v>
          </cell>
          <cell r="DK3653">
            <v>479000</v>
          </cell>
        </row>
        <row r="3654">
          <cell r="A3654">
            <v>283569</v>
          </cell>
          <cell r="DM3654">
            <v>1607714.0670700001</v>
          </cell>
        </row>
        <row r="3655">
          <cell r="A3655">
            <v>283436</v>
          </cell>
          <cell r="DK3655">
            <v>437000</v>
          </cell>
        </row>
        <row r="3656">
          <cell r="A3656">
            <v>283569</v>
          </cell>
          <cell r="DM3656">
            <v>1607714.0670700001</v>
          </cell>
        </row>
        <row r="3657">
          <cell r="A3657">
            <v>282642</v>
          </cell>
        </row>
        <row r="3658">
          <cell r="A3658">
            <v>283569</v>
          </cell>
          <cell r="DM3658">
            <v>1607714.0670700001</v>
          </cell>
        </row>
        <row r="3659">
          <cell r="A3659">
            <v>283613</v>
          </cell>
          <cell r="DM3659">
            <v>31666.864799999999</v>
          </cell>
        </row>
        <row r="3660">
          <cell r="A3660">
            <v>282642</v>
          </cell>
        </row>
        <row r="3661">
          <cell r="A3661">
            <v>283436</v>
          </cell>
          <cell r="DJ3661">
            <v>319000</v>
          </cell>
        </row>
        <row r="3662">
          <cell r="A3662">
            <v>283636</v>
          </cell>
          <cell r="DM3662">
            <v>0</v>
          </cell>
        </row>
        <row r="3663">
          <cell r="A3663">
            <v>283613</v>
          </cell>
          <cell r="DM3663">
            <v>31666.864799999999</v>
          </cell>
        </row>
        <row r="3664">
          <cell r="A3664">
            <v>283469</v>
          </cell>
          <cell r="DJ3664">
            <v>6000</v>
          </cell>
          <cell r="DM3664">
            <v>1991276.1824099999</v>
          </cell>
        </row>
        <row r="3665">
          <cell r="A3665">
            <v>282642</v>
          </cell>
        </row>
        <row r="3666">
          <cell r="A3666">
            <v>283469</v>
          </cell>
          <cell r="DM3666">
            <v>1991276.1824099999</v>
          </cell>
        </row>
        <row r="3667">
          <cell r="A3667">
            <v>282642</v>
          </cell>
        </row>
        <row r="3668">
          <cell r="A3668">
            <v>283469</v>
          </cell>
          <cell r="DM3668">
            <v>1991276.1824099999</v>
          </cell>
        </row>
        <row r="3669">
          <cell r="A3669">
            <v>283636</v>
          </cell>
          <cell r="DM3669">
            <v>0</v>
          </cell>
        </row>
        <row r="3670">
          <cell r="A3670">
            <v>283636</v>
          </cell>
          <cell r="DM3670">
            <v>0</v>
          </cell>
        </row>
        <row r="3671">
          <cell r="A3671">
            <v>282642</v>
          </cell>
          <cell r="DJ3671">
            <v>266537</v>
          </cell>
        </row>
        <row r="3672">
          <cell r="A3672">
            <v>283469</v>
          </cell>
          <cell r="DJ3672">
            <v>-201353</v>
          </cell>
          <cell r="DM3672">
            <v>1991276.1824099999</v>
          </cell>
        </row>
        <row r="3673">
          <cell r="A3673">
            <v>282662</v>
          </cell>
          <cell r="DM3673">
            <v>2354287.9073999999</v>
          </cell>
        </row>
        <row r="3674">
          <cell r="A3674">
            <v>283662</v>
          </cell>
          <cell r="DM3674">
            <v>7916.7161999999998</v>
          </cell>
        </row>
        <row r="3675">
          <cell r="A3675">
            <v>283665</v>
          </cell>
          <cell r="DJ3675">
            <v>1372</v>
          </cell>
          <cell r="DK3675">
            <v>612</v>
          </cell>
        </row>
        <row r="3676">
          <cell r="A3676">
            <v>283469</v>
          </cell>
          <cell r="DM3676">
            <v>1991276.1824099999</v>
          </cell>
        </row>
        <row r="3677">
          <cell r="A3677">
            <v>282662</v>
          </cell>
          <cell r="DM3677">
            <v>2354287.9073999999</v>
          </cell>
        </row>
        <row r="3678">
          <cell r="A3678">
            <v>283662</v>
          </cell>
          <cell r="DM3678">
            <v>7916.7161999999998</v>
          </cell>
        </row>
        <row r="3679">
          <cell r="A3679">
            <v>283685</v>
          </cell>
          <cell r="DK3679">
            <v>71000</v>
          </cell>
          <cell r="DM3679">
            <v>146035927.05135</v>
          </cell>
        </row>
        <row r="3680">
          <cell r="A3680">
            <v>283469</v>
          </cell>
          <cell r="DM3680">
            <v>1991276.1824099999</v>
          </cell>
        </row>
        <row r="3681">
          <cell r="A3681">
            <v>282804</v>
          </cell>
          <cell r="DL3681">
            <v>73000</v>
          </cell>
          <cell r="DM3681">
            <v>116375.72814000001</v>
          </cell>
        </row>
        <row r="3682">
          <cell r="A3682">
            <v>283469</v>
          </cell>
          <cell r="DM3682">
            <v>1991276.1824099999</v>
          </cell>
        </row>
        <row r="3683">
          <cell r="A3683">
            <v>283685</v>
          </cell>
          <cell r="DM3683">
            <v>146035927.05135</v>
          </cell>
        </row>
        <row r="3684">
          <cell r="A3684">
            <v>283685</v>
          </cell>
          <cell r="DK3684">
            <v>137000</v>
          </cell>
          <cell r="DM3684">
            <v>146035927.05135</v>
          </cell>
        </row>
        <row r="3685">
          <cell r="A3685">
            <v>282828</v>
          </cell>
        </row>
        <row r="3686">
          <cell r="A3686">
            <v>283469</v>
          </cell>
          <cell r="DI3686">
            <v>-40000</v>
          </cell>
          <cell r="DM3686">
            <v>1991276.1824099999</v>
          </cell>
        </row>
        <row r="3687">
          <cell r="A3687">
            <v>283469</v>
          </cell>
          <cell r="DM3687">
            <v>1991276.1824099999</v>
          </cell>
        </row>
        <row r="3688">
          <cell r="A3688">
            <v>283685</v>
          </cell>
          <cell r="DK3688">
            <v>86000</v>
          </cell>
          <cell r="DM3688">
            <v>146035927.05135</v>
          </cell>
        </row>
        <row r="3689">
          <cell r="A3689">
            <v>283685</v>
          </cell>
          <cell r="DK3689">
            <v>144000</v>
          </cell>
          <cell r="DM3689">
            <v>146035927.05135</v>
          </cell>
        </row>
        <row r="3690">
          <cell r="A3690">
            <v>282828</v>
          </cell>
        </row>
        <row r="3691">
          <cell r="A3691">
            <v>283469</v>
          </cell>
          <cell r="DM3691">
            <v>1991276.1824099999</v>
          </cell>
        </row>
        <row r="3692">
          <cell r="A3692">
            <v>283469</v>
          </cell>
          <cell r="DM3692">
            <v>1991276.1824099999</v>
          </cell>
        </row>
        <row r="3693">
          <cell r="A3693">
            <v>282978</v>
          </cell>
        </row>
        <row r="3694">
          <cell r="A3694">
            <v>283685</v>
          </cell>
          <cell r="DM3694">
            <v>146035927.05135</v>
          </cell>
        </row>
        <row r="3695">
          <cell r="A3695">
            <v>283728</v>
          </cell>
          <cell r="DK3695">
            <v>170</v>
          </cell>
        </row>
        <row r="3696">
          <cell r="A3696">
            <v>283503</v>
          </cell>
        </row>
        <row r="3697">
          <cell r="A3697">
            <v>283503</v>
          </cell>
        </row>
        <row r="3698">
          <cell r="A3698">
            <v>282987</v>
          </cell>
        </row>
        <row r="3699">
          <cell r="A3699">
            <v>283818</v>
          </cell>
          <cell r="DM3699">
            <v>0</v>
          </cell>
        </row>
        <row r="3700">
          <cell r="A3700">
            <v>282987</v>
          </cell>
        </row>
        <row r="3701">
          <cell r="A3701">
            <v>283685</v>
          </cell>
          <cell r="DM3701">
            <v>146035927.05135</v>
          </cell>
        </row>
        <row r="3702">
          <cell r="A3702">
            <v>283507</v>
          </cell>
        </row>
        <row r="3703">
          <cell r="A3703">
            <v>283724</v>
          </cell>
        </row>
        <row r="3704">
          <cell r="A3704">
            <v>283818</v>
          </cell>
          <cell r="DM3704">
            <v>0</v>
          </cell>
        </row>
        <row r="3705">
          <cell r="A3705">
            <v>282987</v>
          </cell>
        </row>
        <row r="3706">
          <cell r="A3706">
            <v>283724</v>
          </cell>
        </row>
        <row r="3707">
          <cell r="A3707">
            <v>283569</v>
          </cell>
          <cell r="DM3707">
            <v>1607714.0670700001</v>
          </cell>
        </row>
        <row r="3708">
          <cell r="A3708">
            <v>283790</v>
          </cell>
        </row>
        <row r="3709">
          <cell r="A3709">
            <v>283067</v>
          </cell>
          <cell r="DM3709">
            <v>1266143.77618</v>
          </cell>
        </row>
        <row r="3710">
          <cell r="A3710">
            <v>283830</v>
          </cell>
        </row>
        <row r="3711">
          <cell r="A3711">
            <v>283790</v>
          </cell>
        </row>
        <row r="3712">
          <cell r="A3712">
            <v>283569</v>
          </cell>
          <cell r="DM3712">
            <v>1607714.0670700001</v>
          </cell>
        </row>
        <row r="3713">
          <cell r="A3713">
            <v>283837</v>
          </cell>
          <cell r="DK3713">
            <v>633000</v>
          </cell>
          <cell r="DM3713">
            <v>0</v>
          </cell>
        </row>
        <row r="3714">
          <cell r="A3714">
            <v>283067</v>
          </cell>
          <cell r="DM3714">
            <v>1266143.77618</v>
          </cell>
        </row>
        <row r="3715">
          <cell r="A3715">
            <v>283818</v>
          </cell>
          <cell r="DM3715">
            <v>0</v>
          </cell>
        </row>
        <row r="3716">
          <cell r="A3716">
            <v>283136</v>
          </cell>
          <cell r="DM3716">
            <v>0</v>
          </cell>
        </row>
        <row r="3717">
          <cell r="A3717">
            <v>283875</v>
          </cell>
          <cell r="DM3717">
            <v>0</v>
          </cell>
        </row>
        <row r="3718">
          <cell r="A3718">
            <v>283607</v>
          </cell>
        </row>
        <row r="3719">
          <cell r="A3719">
            <v>283818</v>
          </cell>
          <cell r="DM3719">
            <v>0</v>
          </cell>
        </row>
        <row r="3720">
          <cell r="A3720">
            <v>283875</v>
          </cell>
          <cell r="DM3720">
            <v>0</v>
          </cell>
        </row>
        <row r="3721">
          <cell r="A3721">
            <v>283136</v>
          </cell>
          <cell r="DM3721">
            <v>0</v>
          </cell>
        </row>
        <row r="3722">
          <cell r="A3722">
            <v>283636</v>
          </cell>
          <cell r="DM3722">
            <v>0</v>
          </cell>
        </row>
        <row r="3723">
          <cell r="A3723">
            <v>283901</v>
          </cell>
          <cell r="DK3723">
            <v>442</v>
          </cell>
          <cell r="DM3723">
            <v>0</v>
          </cell>
        </row>
        <row r="3724">
          <cell r="A3724">
            <v>283136</v>
          </cell>
          <cell r="DM3724">
            <v>0</v>
          </cell>
        </row>
        <row r="3725">
          <cell r="A3725">
            <v>283818</v>
          </cell>
          <cell r="DM3725">
            <v>0</v>
          </cell>
        </row>
        <row r="3726">
          <cell r="A3726">
            <v>283144</v>
          </cell>
          <cell r="DM3726">
            <v>969401.89868999994</v>
          </cell>
        </row>
        <row r="3727">
          <cell r="A3727">
            <v>283818</v>
          </cell>
          <cell r="DM3727">
            <v>0</v>
          </cell>
        </row>
        <row r="3728">
          <cell r="A3728">
            <v>283901</v>
          </cell>
          <cell r="DM3728">
            <v>0</v>
          </cell>
        </row>
        <row r="3729">
          <cell r="A3729">
            <v>283636</v>
          </cell>
          <cell r="DM3729">
            <v>0</v>
          </cell>
        </row>
        <row r="3730">
          <cell r="A3730">
            <v>283913</v>
          </cell>
          <cell r="DK3730">
            <v>546000</v>
          </cell>
        </row>
        <row r="3731">
          <cell r="A3731">
            <v>283830</v>
          </cell>
        </row>
        <row r="3732">
          <cell r="A3732">
            <v>283662</v>
          </cell>
          <cell r="DM3732">
            <v>7916.7161999999998</v>
          </cell>
        </row>
        <row r="3733">
          <cell r="A3733">
            <v>283144</v>
          </cell>
          <cell r="DM3733">
            <v>969401.89868999994</v>
          </cell>
        </row>
        <row r="3734">
          <cell r="A3734">
            <v>283837</v>
          </cell>
          <cell r="DK3734">
            <v>626000</v>
          </cell>
          <cell r="DM3734">
            <v>0</v>
          </cell>
        </row>
        <row r="3735">
          <cell r="A3735">
            <v>283662</v>
          </cell>
          <cell r="DM3735">
            <v>7916.7161999999998</v>
          </cell>
        </row>
        <row r="3736">
          <cell r="A3736">
            <v>283167</v>
          </cell>
          <cell r="DK3736">
            <v>30000</v>
          </cell>
        </row>
        <row r="3737">
          <cell r="A3737">
            <v>283875</v>
          </cell>
          <cell r="DM3737">
            <v>0</v>
          </cell>
        </row>
        <row r="3738">
          <cell r="A3738">
            <v>283965</v>
          </cell>
          <cell r="DK3738">
            <v>461000</v>
          </cell>
        </row>
        <row r="3739">
          <cell r="A3739">
            <v>283174</v>
          </cell>
          <cell r="DM3739">
            <v>0</v>
          </cell>
        </row>
        <row r="3740">
          <cell r="A3740">
            <v>283685</v>
          </cell>
          <cell r="DK3740">
            <v>71000</v>
          </cell>
          <cell r="DM3740">
            <v>146035927.05135</v>
          </cell>
        </row>
        <row r="3741">
          <cell r="A3741">
            <v>283875</v>
          </cell>
          <cell r="DM3741">
            <v>0</v>
          </cell>
        </row>
        <row r="3742">
          <cell r="A3742">
            <v>284015</v>
          </cell>
          <cell r="DK3742">
            <v>155</v>
          </cell>
          <cell r="DM3742">
            <v>0</v>
          </cell>
        </row>
        <row r="3743">
          <cell r="A3743">
            <v>283174</v>
          </cell>
          <cell r="DM3743">
            <v>0</v>
          </cell>
        </row>
        <row r="3744">
          <cell r="A3744">
            <v>283685</v>
          </cell>
          <cell r="DK3744">
            <v>94000</v>
          </cell>
          <cell r="DM3744">
            <v>146035927.05135</v>
          </cell>
        </row>
        <row r="3745">
          <cell r="A3745">
            <v>284033</v>
          </cell>
          <cell r="DM3745">
            <v>17830755.829999998</v>
          </cell>
        </row>
        <row r="3746">
          <cell r="A3746">
            <v>283901</v>
          </cell>
          <cell r="DK3746">
            <v>463</v>
          </cell>
          <cell r="DM3746">
            <v>0</v>
          </cell>
        </row>
        <row r="3747">
          <cell r="A3747">
            <v>283178</v>
          </cell>
          <cell r="DM3747">
            <v>0</v>
          </cell>
        </row>
        <row r="3748">
          <cell r="A3748">
            <v>283685</v>
          </cell>
          <cell r="DK3748">
            <v>47000</v>
          </cell>
          <cell r="DM3748">
            <v>146035927.05135</v>
          </cell>
        </row>
        <row r="3749">
          <cell r="A3749">
            <v>283901</v>
          </cell>
          <cell r="DK3749">
            <v>240000</v>
          </cell>
          <cell r="DM3749">
            <v>0</v>
          </cell>
        </row>
        <row r="3750">
          <cell r="A3750">
            <v>284140</v>
          </cell>
          <cell r="DK3750">
            <v>71000</v>
          </cell>
        </row>
        <row r="3751">
          <cell r="A3751">
            <v>283178</v>
          </cell>
          <cell r="DK3751">
            <v>159000</v>
          </cell>
          <cell r="DM3751">
            <v>0</v>
          </cell>
        </row>
        <row r="3752">
          <cell r="A3752">
            <v>283901</v>
          </cell>
          <cell r="DM3752">
            <v>0</v>
          </cell>
        </row>
        <row r="3753">
          <cell r="A3753">
            <v>284140</v>
          </cell>
        </row>
        <row r="3754">
          <cell r="A3754">
            <v>283187</v>
          </cell>
          <cell r="DM3754">
            <v>0</v>
          </cell>
        </row>
        <row r="3755">
          <cell r="A3755">
            <v>283685</v>
          </cell>
          <cell r="DK3755">
            <v>168000</v>
          </cell>
          <cell r="DM3755">
            <v>146035927.05135</v>
          </cell>
        </row>
        <row r="3756">
          <cell r="A3756">
            <v>283905</v>
          </cell>
        </row>
        <row r="3757">
          <cell r="A3757">
            <v>284163</v>
          </cell>
          <cell r="DK3757">
            <v>255000</v>
          </cell>
          <cell r="DM3757">
            <v>976904.82397000003</v>
          </cell>
        </row>
        <row r="3758">
          <cell r="A3758">
            <v>283187</v>
          </cell>
          <cell r="DM3758">
            <v>0</v>
          </cell>
        </row>
        <row r="3759">
          <cell r="A3759">
            <v>284163</v>
          </cell>
          <cell r="DK3759">
            <v>440000</v>
          </cell>
          <cell r="DM3759">
            <v>976904.82397000003</v>
          </cell>
        </row>
        <row r="3760">
          <cell r="A3760">
            <v>283905</v>
          </cell>
        </row>
        <row r="3761">
          <cell r="A3761">
            <v>283685</v>
          </cell>
          <cell r="DM3761">
            <v>146035927.05135</v>
          </cell>
        </row>
        <row r="3762">
          <cell r="A3762">
            <v>283200</v>
          </cell>
          <cell r="DI3762">
            <v>143000</v>
          </cell>
          <cell r="DL3762">
            <v>213000</v>
          </cell>
        </row>
        <row r="3763">
          <cell r="A3763">
            <v>284163</v>
          </cell>
          <cell r="DK3763">
            <v>415000</v>
          </cell>
          <cell r="DM3763">
            <v>976904.82397000003</v>
          </cell>
        </row>
        <row r="3764">
          <cell r="A3764">
            <v>283685</v>
          </cell>
          <cell r="DK3764">
            <v>65000</v>
          </cell>
          <cell r="DM3764">
            <v>146035927.05135</v>
          </cell>
        </row>
        <row r="3765">
          <cell r="A3765">
            <v>283905</v>
          </cell>
        </row>
        <row r="3766">
          <cell r="A3766">
            <v>283279</v>
          </cell>
          <cell r="DM3766">
            <v>0</v>
          </cell>
        </row>
        <row r="3767">
          <cell r="A3767">
            <v>284180</v>
          </cell>
          <cell r="DM3767">
            <v>3687539.7867899998</v>
          </cell>
        </row>
        <row r="3768">
          <cell r="A3768">
            <v>283348</v>
          </cell>
        </row>
        <row r="3769">
          <cell r="A3769">
            <v>283937</v>
          </cell>
        </row>
        <row r="3770">
          <cell r="A3770">
            <v>284180</v>
          </cell>
          <cell r="DM3770">
            <v>3687539.7867899998</v>
          </cell>
        </row>
        <row r="3771">
          <cell r="A3771">
            <v>283685</v>
          </cell>
          <cell r="DK3771">
            <v>142000</v>
          </cell>
          <cell r="DM3771">
            <v>146035927.05135</v>
          </cell>
        </row>
        <row r="3772">
          <cell r="A3772">
            <v>283436</v>
          </cell>
          <cell r="DK3772">
            <v>445000</v>
          </cell>
        </row>
        <row r="3773">
          <cell r="A3773">
            <v>283949</v>
          </cell>
          <cell r="DM3773">
            <v>0</v>
          </cell>
        </row>
        <row r="3774">
          <cell r="A3774">
            <v>284180</v>
          </cell>
          <cell r="DM3774">
            <v>3687539.7867899998</v>
          </cell>
        </row>
        <row r="3775">
          <cell r="A3775">
            <v>283685</v>
          </cell>
          <cell r="DK3775">
            <v>88000</v>
          </cell>
          <cell r="DM3775">
            <v>146035927.05135</v>
          </cell>
        </row>
        <row r="3776">
          <cell r="A3776">
            <v>284184</v>
          </cell>
        </row>
        <row r="3777">
          <cell r="A3777">
            <v>283949</v>
          </cell>
          <cell r="DM3777">
            <v>0</v>
          </cell>
        </row>
        <row r="3778">
          <cell r="A3778">
            <v>283464</v>
          </cell>
          <cell r="DJ3778">
            <v>27225000</v>
          </cell>
          <cell r="DM3778">
            <v>25000</v>
          </cell>
        </row>
        <row r="3779">
          <cell r="A3779">
            <v>283724</v>
          </cell>
        </row>
        <row r="3780">
          <cell r="A3780">
            <v>284219</v>
          </cell>
        </row>
        <row r="3781">
          <cell r="A3781">
            <v>284018</v>
          </cell>
          <cell r="DK3781">
            <v>512</v>
          </cell>
        </row>
        <row r="3782">
          <cell r="A3782">
            <v>283464</v>
          </cell>
          <cell r="DJ3782">
            <v>41891000</v>
          </cell>
          <cell r="DM3782">
            <v>25000</v>
          </cell>
        </row>
        <row r="3783">
          <cell r="A3783">
            <v>283724</v>
          </cell>
        </row>
        <row r="3784">
          <cell r="A3784">
            <v>283469</v>
          </cell>
          <cell r="DM3784">
            <v>1991276.1824099999</v>
          </cell>
        </row>
        <row r="3785">
          <cell r="A3785">
            <v>284219</v>
          </cell>
        </row>
        <row r="3786">
          <cell r="A3786">
            <v>284101</v>
          </cell>
          <cell r="DM3786">
            <v>0</v>
          </cell>
        </row>
        <row r="3787">
          <cell r="A3787">
            <v>283818</v>
          </cell>
          <cell r="DM3787">
            <v>0</v>
          </cell>
        </row>
        <row r="3788">
          <cell r="A3788">
            <v>283469</v>
          </cell>
          <cell r="DM3788">
            <v>1991276.1824099999</v>
          </cell>
        </row>
        <row r="3789">
          <cell r="A3789">
            <v>284219</v>
          </cell>
        </row>
        <row r="3790">
          <cell r="A3790">
            <v>283818</v>
          </cell>
          <cell r="DM3790">
            <v>0</v>
          </cell>
        </row>
        <row r="3791">
          <cell r="A3791">
            <v>284163</v>
          </cell>
          <cell r="DM3791">
            <v>976904.82397000003</v>
          </cell>
        </row>
        <row r="3792">
          <cell r="A3792">
            <v>284239</v>
          </cell>
        </row>
        <row r="3793">
          <cell r="A3793">
            <v>283469</v>
          </cell>
          <cell r="DJ3793">
            <v>-201353</v>
          </cell>
          <cell r="DM3793">
            <v>1991276.1824099999</v>
          </cell>
        </row>
        <row r="3794">
          <cell r="A3794">
            <v>284167</v>
          </cell>
        </row>
        <row r="3795">
          <cell r="A3795">
            <v>284167</v>
          </cell>
          <cell r="DJ3795">
            <v>4000</v>
          </cell>
        </row>
        <row r="3796">
          <cell r="A3796">
            <v>284273</v>
          </cell>
          <cell r="DM3796">
            <v>1075138.0035900001</v>
          </cell>
        </row>
        <row r="3797">
          <cell r="A3797">
            <v>283469</v>
          </cell>
          <cell r="DM3797">
            <v>1991276.1824099999</v>
          </cell>
        </row>
        <row r="3798">
          <cell r="A3798">
            <v>283818</v>
          </cell>
          <cell r="DM3798">
            <v>0</v>
          </cell>
        </row>
        <row r="3799">
          <cell r="A3799">
            <v>283469</v>
          </cell>
          <cell r="DM3799">
            <v>1991276.1824099999</v>
          </cell>
        </row>
        <row r="3800">
          <cell r="A3800">
            <v>284191</v>
          </cell>
          <cell r="DJ3800">
            <v>762000</v>
          </cell>
        </row>
        <row r="3801">
          <cell r="A3801">
            <v>283837</v>
          </cell>
          <cell r="DM3801">
            <v>0</v>
          </cell>
        </row>
        <row r="3802">
          <cell r="A3802">
            <v>283469</v>
          </cell>
          <cell r="DI3802">
            <v>-22000</v>
          </cell>
          <cell r="DM3802">
            <v>1991276.1824099999</v>
          </cell>
        </row>
        <row r="3803">
          <cell r="A3803">
            <v>284273</v>
          </cell>
          <cell r="DM3803">
            <v>1075138.0035900001</v>
          </cell>
        </row>
        <row r="3804">
          <cell r="A3804">
            <v>283855</v>
          </cell>
          <cell r="DM3804">
            <v>356252.22899999999</v>
          </cell>
        </row>
        <row r="3805">
          <cell r="A3805">
            <v>283469</v>
          </cell>
          <cell r="DM3805">
            <v>1991276.1824099999</v>
          </cell>
        </row>
        <row r="3806">
          <cell r="A3806">
            <v>284191</v>
          </cell>
          <cell r="DJ3806">
            <v>115000</v>
          </cell>
        </row>
        <row r="3807">
          <cell r="A3807">
            <v>284276</v>
          </cell>
          <cell r="DM3807">
            <v>0</v>
          </cell>
        </row>
        <row r="3808">
          <cell r="A3808">
            <v>283469</v>
          </cell>
          <cell r="DJ3808">
            <v>6000</v>
          </cell>
          <cell r="DM3808">
            <v>1991276.1824099999</v>
          </cell>
        </row>
        <row r="3809">
          <cell r="A3809">
            <v>283855</v>
          </cell>
          <cell r="DM3809">
            <v>356252.22899999999</v>
          </cell>
        </row>
        <row r="3810">
          <cell r="A3810">
            <v>283469</v>
          </cell>
          <cell r="DM3810">
            <v>1991276.1824099999</v>
          </cell>
        </row>
        <row r="3811">
          <cell r="A3811">
            <v>284296</v>
          </cell>
        </row>
        <row r="3812">
          <cell r="A3812">
            <v>284273</v>
          </cell>
          <cell r="DM3812">
            <v>1075138.0035900001</v>
          </cell>
        </row>
        <row r="3813">
          <cell r="A3813">
            <v>283875</v>
          </cell>
          <cell r="DK3813">
            <v>247000</v>
          </cell>
          <cell r="DM3813">
            <v>0</v>
          </cell>
        </row>
        <row r="3814">
          <cell r="A3814">
            <v>283503</v>
          </cell>
        </row>
        <row r="3815">
          <cell r="A3815">
            <v>284319</v>
          </cell>
          <cell r="DM3815">
            <v>0</v>
          </cell>
        </row>
        <row r="3816">
          <cell r="A3816">
            <v>283875</v>
          </cell>
          <cell r="DM3816">
            <v>0</v>
          </cell>
        </row>
        <row r="3817">
          <cell r="A3817">
            <v>284273</v>
          </cell>
          <cell r="DM3817">
            <v>1075138.0035900001</v>
          </cell>
        </row>
        <row r="3818">
          <cell r="A3818">
            <v>284319</v>
          </cell>
          <cell r="DM3818">
            <v>0</v>
          </cell>
        </row>
        <row r="3819">
          <cell r="A3819">
            <v>283507</v>
          </cell>
        </row>
        <row r="3820">
          <cell r="A3820">
            <v>283875</v>
          </cell>
          <cell r="DM3820">
            <v>0</v>
          </cell>
        </row>
        <row r="3821">
          <cell r="A3821">
            <v>283507</v>
          </cell>
        </row>
        <row r="3822">
          <cell r="A3822">
            <v>284273</v>
          </cell>
          <cell r="DM3822">
            <v>1075138.0035900001</v>
          </cell>
        </row>
        <row r="3823">
          <cell r="A3823">
            <v>283901</v>
          </cell>
          <cell r="DM3823">
            <v>0</v>
          </cell>
        </row>
        <row r="3824">
          <cell r="A3824">
            <v>284319</v>
          </cell>
          <cell r="DM3824">
            <v>0</v>
          </cell>
        </row>
        <row r="3825">
          <cell r="A3825">
            <v>283507</v>
          </cell>
        </row>
        <row r="3826">
          <cell r="A3826">
            <v>283913</v>
          </cell>
          <cell r="DK3826">
            <v>918000</v>
          </cell>
        </row>
        <row r="3827">
          <cell r="A3827">
            <v>284273</v>
          </cell>
          <cell r="DM3827">
            <v>1075138.0035900001</v>
          </cell>
        </row>
        <row r="3828">
          <cell r="A3828">
            <v>284325</v>
          </cell>
        </row>
        <row r="3829">
          <cell r="A3829">
            <v>283569</v>
          </cell>
          <cell r="DM3829">
            <v>1607714.0670700001</v>
          </cell>
        </row>
        <row r="3830">
          <cell r="A3830">
            <v>283937</v>
          </cell>
        </row>
        <row r="3831">
          <cell r="A3831">
            <v>284276</v>
          </cell>
          <cell r="DM3831">
            <v>0</v>
          </cell>
        </row>
        <row r="3832">
          <cell r="A3832">
            <v>284424</v>
          </cell>
        </row>
        <row r="3833">
          <cell r="A3833">
            <v>283607</v>
          </cell>
        </row>
        <row r="3834">
          <cell r="A3834">
            <v>283949</v>
          </cell>
          <cell r="DM3834">
            <v>0</v>
          </cell>
        </row>
        <row r="3835">
          <cell r="A3835">
            <v>284296</v>
          </cell>
        </row>
        <row r="3836">
          <cell r="A3836">
            <v>284432</v>
          </cell>
          <cell r="DK3836">
            <v>2088000</v>
          </cell>
          <cell r="DM3836">
            <v>0</v>
          </cell>
        </row>
        <row r="3837">
          <cell r="A3837">
            <v>283965</v>
          </cell>
          <cell r="DK3837">
            <v>373000</v>
          </cell>
        </row>
        <row r="3838">
          <cell r="A3838">
            <v>283613</v>
          </cell>
          <cell r="DM3838">
            <v>31666.864799999999</v>
          </cell>
        </row>
        <row r="3839">
          <cell r="A3839">
            <v>284325</v>
          </cell>
        </row>
        <row r="3840">
          <cell r="A3840">
            <v>284432</v>
          </cell>
          <cell r="DK3840">
            <v>2124000</v>
          </cell>
          <cell r="DM3840">
            <v>0</v>
          </cell>
        </row>
        <row r="3841">
          <cell r="A3841">
            <v>283969</v>
          </cell>
        </row>
        <row r="3842">
          <cell r="A3842">
            <v>283636</v>
          </cell>
          <cell r="DM3842">
            <v>0</v>
          </cell>
        </row>
        <row r="3843">
          <cell r="A3843">
            <v>284015</v>
          </cell>
          <cell r="DM3843">
            <v>0</v>
          </cell>
        </row>
        <row r="3844">
          <cell r="A3844">
            <v>284459</v>
          </cell>
          <cell r="DM3844">
            <v>0</v>
          </cell>
        </row>
        <row r="3845">
          <cell r="A3845">
            <v>284325</v>
          </cell>
        </row>
        <row r="3846">
          <cell r="A3846">
            <v>284053</v>
          </cell>
        </row>
        <row r="3847">
          <cell r="A3847">
            <v>284524</v>
          </cell>
        </row>
        <row r="3848">
          <cell r="A3848">
            <v>284363</v>
          </cell>
          <cell r="DJ3848">
            <v>208000</v>
          </cell>
        </row>
        <row r="3849">
          <cell r="A3849">
            <v>283636</v>
          </cell>
          <cell r="DM3849">
            <v>0</v>
          </cell>
        </row>
        <row r="3850">
          <cell r="A3850">
            <v>284528</v>
          </cell>
          <cell r="DM3850">
            <v>0</v>
          </cell>
        </row>
        <row r="3851">
          <cell r="A3851">
            <v>284101</v>
          </cell>
          <cell r="DM3851">
            <v>0</v>
          </cell>
        </row>
        <row r="3852">
          <cell r="A3852">
            <v>283790</v>
          </cell>
        </row>
        <row r="3853">
          <cell r="A3853">
            <v>284101</v>
          </cell>
          <cell r="DM3853">
            <v>0</v>
          </cell>
        </row>
        <row r="3854">
          <cell r="A3854">
            <v>284424</v>
          </cell>
        </row>
        <row r="3855">
          <cell r="A3855">
            <v>284528</v>
          </cell>
          <cell r="DM3855">
            <v>0</v>
          </cell>
        </row>
        <row r="3856">
          <cell r="A3856">
            <v>283834</v>
          </cell>
        </row>
        <row r="3857">
          <cell r="A3857">
            <v>284178</v>
          </cell>
        </row>
        <row r="3858">
          <cell r="A3858">
            <v>284424</v>
          </cell>
        </row>
        <row r="3859">
          <cell r="A3859">
            <v>284528</v>
          </cell>
          <cell r="DM3859">
            <v>0</v>
          </cell>
        </row>
        <row r="3860">
          <cell r="A3860">
            <v>283875</v>
          </cell>
          <cell r="DK3860">
            <v>90000</v>
          </cell>
          <cell r="DM3860">
            <v>0</v>
          </cell>
        </row>
        <row r="3861">
          <cell r="A3861">
            <v>284178</v>
          </cell>
        </row>
        <row r="3862">
          <cell r="A3862">
            <v>284432</v>
          </cell>
          <cell r="DM3862">
            <v>0</v>
          </cell>
        </row>
        <row r="3863">
          <cell r="A3863">
            <v>284191</v>
          </cell>
          <cell r="DJ3863">
            <v>762000</v>
          </cell>
        </row>
        <row r="3864">
          <cell r="A3864">
            <v>284528</v>
          </cell>
          <cell r="DM3864">
            <v>0</v>
          </cell>
        </row>
        <row r="3865">
          <cell r="A3865">
            <v>283875</v>
          </cell>
          <cell r="DM3865">
            <v>0</v>
          </cell>
        </row>
        <row r="3866">
          <cell r="A3866">
            <v>284476</v>
          </cell>
        </row>
        <row r="3867">
          <cell r="A3867">
            <v>284528</v>
          </cell>
          <cell r="DM3867">
            <v>0</v>
          </cell>
        </row>
        <row r="3868">
          <cell r="A3868">
            <v>283901</v>
          </cell>
          <cell r="DK3868">
            <v>405000</v>
          </cell>
          <cell r="DM3868">
            <v>0</v>
          </cell>
        </row>
        <row r="3869">
          <cell r="A3869">
            <v>284476</v>
          </cell>
          <cell r="DK3869">
            <v>333000</v>
          </cell>
        </row>
        <row r="3870">
          <cell r="A3870">
            <v>284528</v>
          </cell>
          <cell r="DM3870">
            <v>0</v>
          </cell>
        </row>
        <row r="3871">
          <cell r="A3871">
            <v>283905</v>
          </cell>
        </row>
        <row r="3872">
          <cell r="A3872">
            <v>284534</v>
          </cell>
          <cell r="DM3872">
            <v>0</v>
          </cell>
        </row>
        <row r="3873">
          <cell r="A3873">
            <v>284219</v>
          </cell>
        </row>
        <row r="3874">
          <cell r="A3874">
            <v>283913</v>
          </cell>
          <cell r="DK3874">
            <v>210000</v>
          </cell>
        </row>
        <row r="3875">
          <cell r="A3875">
            <v>284528</v>
          </cell>
          <cell r="DM3875">
            <v>0</v>
          </cell>
        </row>
        <row r="3876">
          <cell r="A3876">
            <v>284534</v>
          </cell>
          <cell r="DK3876">
            <v>180000</v>
          </cell>
          <cell r="DM3876">
            <v>0</v>
          </cell>
        </row>
        <row r="3877">
          <cell r="A3877">
            <v>284273</v>
          </cell>
          <cell r="DM3877">
            <v>1075138.0035900001</v>
          </cell>
        </row>
        <row r="3878">
          <cell r="A3878">
            <v>283969</v>
          </cell>
        </row>
        <row r="3879">
          <cell r="A3879">
            <v>284534</v>
          </cell>
          <cell r="DM3879">
            <v>0</v>
          </cell>
        </row>
        <row r="3880">
          <cell r="A3880">
            <v>284273</v>
          </cell>
          <cell r="DM3880">
            <v>1075138.0035900001</v>
          </cell>
        </row>
        <row r="3881">
          <cell r="A3881">
            <v>284572</v>
          </cell>
          <cell r="DJ3881">
            <v>542000</v>
          </cell>
        </row>
        <row r="3882">
          <cell r="A3882">
            <v>284586</v>
          </cell>
          <cell r="DI3882">
            <v>595</v>
          </cell>
          <cell r="DK3882">
            <v>1301</v>
          </cell>
        </row>
        <row r="3883">
          <cell r="A3883">
            <v>283976</v>
          </cell>
        </row>
        <row r="3884">
          <cell r="A3884">
            <v>284273</v>
          </cell>
          <cell r="DM3884">
            <v>1075138.0035900001</v>
          </cell>
        </row>
        <row r="3885">
          <cell r="A3885">
            <v>284588</v>
          </cell>
          <cell r="DM3885">
            <v>0</v>
          </cell>
        </row>
        <row r="3886">
          <cell r="A3886">
            <v>284572</v>
          </cell>
        </row>
        <row r="3887">
          <cell r="A3887">
            <v>284276</v>
          </cell>
          <cell r="DJ3887">
            <v>80000</v>
          </cell>
          <cell r="DM3887">
            <v>0</v>
          </cell>
        </row>
        <row r="3888">
          <cell r="A3888">
            <v>284033</v>
          </cell>
          <cell r="DM3888">
            <v>17830755.829999998</v>
          </cell>
        </row>
        <row r="3889">
          <cell r="A3889">
            <v>284589</v>
          </cell>
          <cell r="DM3889">
            <v>1811602.2131699999</v>
          </cell>
        </row>
        <row r="3890">
          <cell r="A3890">
            <v>284588</v>
          </cell>
          <cell r="DM3890">
            <v>0</v>
          </cell>
        </row>
        <row r="3891">
          <cell r="A3891">
            <v>284053</v>
          </cell>
        </row>
        <row r="3892">
          <cell r="A3892">
            <v>284599</v>
          </cell>
        </row>
        <row r="3893">
          <cell r="A3893">
            <v>284276</v>
          </cell>
          <cell r="DM3893">
            <v>0</v>
          </cell>
        </row>
        <row r="3894">
          <cell r="A3894">
            <v>284101</v>
          </cell>
          <cell r="DM3894">
            <v>0</v>
          </cell>
        </row>
        <row r="3895">
          <cell r="A3895">
            <v>284599</v>
          </cell>
        </row>
        <row r="3896">
          <cell r="A3896">
            <v>284588</v>
          </cell>
          <cell r="DM3896">
            <v>0</v>
          </cell>
        </row>
        <row r="3897">
          <cell r="A3897">
            <v>284319</v>
          </cell>
          <cell r="DM3897">
            <v>0</v>
          </cell>
        </row>
        <row r="3898">
          <cell r="A3898">
            <v>284101</v>
          </cell>
          <cell r="DM3898">
            <v>0</v>
          </cell>
        </row>
        <row r="3899">
          <cell r="A3899">
            <v>284599</v>
          </cell>
        </row>
        <row r="3900">
          <cell r="A3900">
            <v>284588</v>
          </cell>
          <cell r="DM3900">
            <v>0</v>
          </cell>
        </row>
        <row r="3901">
          <cell r="A3901">
            <v>284163</v>
          </cell>
          <cell r="DK3901">
            <v>389000</v>
          </cell>
          <cell r="DM3901">
            <v>976904.82397000003</v>
          </cell>
        </row>
        <row r="3902">
          <cell r="A3902">
            <v>284588</v>
          </cell>
          <cell r="DM3902">
            <v>0</v>
          </cell>
        </row>
        <row r="3903">
          <cell r="A3903">
            <v>284629</v>
          </cell>
          <cell r="DM3903">
            <v>0</v>
          </cell>
        </row>
        <row r="3904">
          <cell r="A3904">
            <v>284319</v>
          </cell>
          <cell r="DM3904">
            <v>0</v>
          </cell>
        </row>
        <row r="3905">
          <cell r="A3905">
            <v>284163</v>
          </cell>
          <cell r="DM3905">
            <v>976904.82397000003</v>
          </cell>
        </row>
        <row r="3906">
          <cell r="A3906">
            <v>284588</v>
          </cell>
          <cell r="DM3906">
            <v>0</v>
          </cell>
        </row>
        <row r="3907">
          <cell r="A3907">
            <v>284629</v>
          </cell>
          <cell r="DM3907">
            <v>0</v>
          </cell>
        </row>
        <row r="3908">
          <cell r="A3908">
            <v>284342</v>
          </cell>
          <cell r="DK3908">
            <v>603000</v>
          </cell>
        </row>
        <row r="3909">
          <cell r="A3909">
            <v>284167</v>
          </cell>
          <cell r="DJ3909">
            <v>6000</v>
          </cell>
        </row>
        <row r="3910">
          <cell r="A3910">
            <v>284589</v>
          </cell>
          <cell r="DM3910">
            <v>1811602.2131699999</v>
          </cell>
        </row>
        <row r="3911">
          <cell r="A3911">
            <v>284394</v>
          </cell>
        </row>
        <row r="3912">
          <cell r="A3912">
            <v>284629</v>
          </cell>
          <cell r="DM3912">
            <v>0</v>
          </cell>
        </row>
        <row r="3913">
          <cell r="A3913">
            <v>284178</v>
          </cell>
        </row>
        <row r="3914">
          <cell r="A3914">
            <v>284713</v>
          </cell>
          <cell r="DM3914">
            <v>0</v>
          </cell>
        </row>
        <row r="3915">
          <cell r="A3915">
            <v>284589</v>
          </cell>
          <cell r="DM3915">
            <v>1811602.2131699999</v>
          </cell>
        </row>
        <row r="3916">
          <cell r="A3916">
            <v>284420</v>
          </cell>
          <cell r="DM3916">
            <v>158334.32399999999</v>
          </cell>
        </row>
        <row r="3917">
          <cell r="A3917">
            <v>284180</v>
          </cell>
          <cell r="DM3917">
            <v>3687539.7867899998</v>
          </cell>
        </row>
        <row r="3918">
          <cell r="A3918">
            <v>284641</v>
          </cell>
        </row>
        <row r="3919">
          <cell r="A3919">
            <v>284713</v>
          </cell>
          <cell r="DM3919">
            <v>0</v>
          </cell>
        </row>
        <row r="3920">
          <cell r="A3920">
            <v>284424</v>
          </cell>
        </row>
        <row r="3921">
          <cell r="A3921">
            <v>284276</v>
          </cell>
          <cell r="DM3921">
            <v>0</v>
          </cell>
        </row>
        <row r="3922">
          <cell r="A3922">
            <v>284641</v>
          </cell>
        </row>
        <row r="3923">
          <cell r="A3923">
            <v>284459</v>
          </cell>
          <cell r="DM3923">
            <v>0</v>
          </cell>
        </row>
        <row r="3924">
          <cell r="A3924">
            <v>284733</v>
          </cell>
        </row>
        <row r="3925">
          <cell r="A3925">
            <v>284276</v>
          </cell>
          <cell r="DM3925">
            <v>0</v>
          </cell>
        </row>
        <row r="3926">
          <cell r="A3926">
            <v>284862</v>
          </cell>
          <cell r="DM3926">
            <v>1115494.6123500001</v>
          </cell>
        </row>
        <row r="3927">
          <cell r="A3927">
            <v>284713</v>
          </cell>
          <cell r="DM3927">
            <v>0</v>
          </cell>
        </row>
        <row r="3928">
          <cell r="A3928">
            <v>284586</v>
          </cell>
          <cell r="DI3928">
            <v>325</v>
          </cell>
          <cell r="DK3928">
            <v>938</v>
          </cell>
        </row>
        <row r="3929">
          <cell r="A3929">
            <v>284276</v>
          </cell>
          <cell r="DM3929">
            <v>0</v>
          </cell>
        </row>
        <row r="3930">
          <cell r="A3930">
            <v>284862</v>
          </cell>
          <cell r="DM3930">
            <v>1115494.6123500001</v>
          </cell>
        </row>
        <row r="3931">
          <cell r="A3931">
            <v>284782</v>
          </cell>
        </row>
        <row r="3932">
          <cell r="A3932">
            <v>284629</v>
          </cell>
          <cell r="DM3932">
            <v>0</v>
          </cell>
        </row>
        <row r="3933">
          <cell r="A3933">
            <v>284296</v>
          </cell>
        </row>
        <row r="3934">
          <cell r="A3934">
            <v>284884</v>
          </cell>
          <cell r="DM3934">
            <v>0</v>
          </cell>
        </row>
        <row r="3935">
          <cell r="A3935">
            <v>284862</v>
          </cell>
          <cell r="DM3935">
            <v>1115494.6123500001</v>
          </cell>
        </row>
        <row r="3936">
          <cell r="A3936">
            <v>284629</v>
          </cell>
          <cell r="DM3936">
            <v>0</v>
          </cell>
        </row>
        <row r="3937">
          <cell r="A3937">
            <v>284319</v>
          </cell>
          <cell r="DM3937">
            <v>0</v>
          </cell>
        </row>
        <row r="3938">
          <cell r="A3938">
            <v>284862</v>
          </cell>
          <cell r="DM3938">
            <v>1115494.6123500001</v>
          </cell>
        </row>
        <row r="3939">
          <cell r="A3939">
            <v>284896</v>
          </cell>
          <cell r="DM3939">
            <v>2281729.818</v>
          </cell>
        </row>
        <row r="3940">
          <cell r="A3940">
            <v>284641</v>
          </cell>
        </row>
        <row r="3941">
          <cell r="A3941">
            <v>284319</v>
          </cell>
          <cell r="DM3941">
            <v>0</v>
          </cell>
        </row>
        <row r="3942">
          <cell r="A3942">
            <v>284337</v>
          </cell>
        </row>
        <row r="3943">
          <cell r="A3943">
            <v>284896</v>
          </cell>
          <cell r="DM3943">
            <v>2281729.818</v>
          </cell>
        </row>
        <row r="3944">
          <cell r="A3944">
            <v>284733</v>
          </cell>
        </row>
        <row r="3945">
          <cell r="A3945">
            <v>284862</v>
          </cell>
          <cell r="DM3945">
            <v>1115494.6123500001</v>
          </cell>
        </row>
        <row r="3946">
          <cell r="A3946">
            <v>284904</v>
          </cell>
          <cell r="DM3946">
            <v>0</v>
          </cell>
        </row>
        <row r="3947">
          <cell r="A3947">
            <v>284807</v>
          </cell>
          <cell r="DK3947">
            <v>316</v>
          </cell>
        </row>
        <row r="3948">
          <cell r="A3948">
            <v>284337</v>
          </cell>
        </row>
        <row r="3949">
          <cell r="A3949">
            <v>284862</v>
          </cell>
          <cell r="DM3949">
            <v>1115494.6123500001</v>
          </cell>
        </row>
        <row r="3950">
          <cell r="A3950">
            <v>284337</v>
          </cell>
        </row>
        <row r="3951">
          <cell r="A3951">
            <v>284884</v>
          </cell>
          <cell r="DM3951">
            <v>0</v>
          </cell>
        </row>
        <row r="3952">
          <cell r="A3952">
            <v>284904</v>
          </cell>
          <cell r="DM3952">
            <v>0</v>
          </cell>
        </row>
        <row r="3953">
          <cell r="A3953">
            <v>284896</v>
          </cell>
          <cell r="DM3953">
            <v>2281729.818</v>
          </cell>
        </row>
        <row r="3954">
          <cell r="A3954">
            <v>284961</v>
          </cell>
        </row>
        <row r="3955">
          <cell r="A3955">
            <v>285019</v>
          </cell>
        </row>
        <row r="3956">
          <cell r="A3956">
            <v>284342</v>
          </cell>
          <cell r="DK3956">
            <v>320000</v>
          </cell>
        </row>
        <row r="3957">
          <cell r="A3957">
            <v>284896</v>
          </cell>
          <cell r="DM3957">
            <v>2281729.818</v>
          </cell>
        </row>
        <row r="3958">
          <cell r="A3958">
            <v>285014</v>
          </cell>
          <cell r="DM3958">
            <v>170989.98652000001</v>
          </cell>
        </row>
        <row r="3959">
          <cell r="A3959">
            <v>285019</v>
          </cell>
        </row>
        <row r="3960">
          <cell r="A3960">
            <v>284904</v>
          </cell>
          <cell r="DM3960">
            <v>0</v>
          </cell>
        </row>
        <row r="3961">
          <cell r="A3961">
            <v>284363</v>
          </cell>
        </row>
        <row r="3962">
          <cell r="A3962">
            <v>285019</v>
          </cell>
        </row>
        <row r="3963">
          <cell r="A3963">
            <v>285052</v>
          </cell>
          <cell r="DJ3963">
            <v>11000</v>
          </cell>
        </row>
        <row r="3964">
          <cell r="A3964">
            <v>284904</v>
          </cell>
          <cell r="DJ3964">
            <v>462000</v>
          </cell>
          <cell r="DM3964">
            <v>0</v>
          </cell>
        </row>
        <row r="3965">
          <cell r="A3965">
            <v>285020</v>
          </cell>
        </row>
        <row r="3966">
          <cell r="A3966">
            <v>285090</v>
          </cell>
        </row>
        <row r="3967">
          <cell r="A3967">
            <v>284420</v>
          </cell>
          <cell r="DJ3967">
            <v>32108000</v>
          </cell>
          <cell r="DM3967">
            <v>158334.32399999999</v>
          </cell>
        </row>
        <row r="3968">
          <cell r="A3968">
            <v>285058</v>
          </cell>
          <cell r="DM3968">
            <v>18389412.153200001</v>
          </cell>
        </row>
        <row r="3969">
          <cell r="A3969">
            <v>284904</v>
          </cell>
          <cell r="DJ3969">
            <v>130000</v>
          </cell>
          <cell r="DM3969">
            <v>0</v>
          </cell>
        </row>
        <row r="3970">
          <cell r="A3970">
            <v>284424</v>
          </cell>
        </row>
        <row r="3971">
          <cell r="A3971">
            <v>285105</v>
          </cell>
        </row>
        <row r="3972">
          <cell r="A3972">
            <v>285072</v>
          </cell>
          <cell r="DM3972">
            <v>0</v>
          </cell>
        </row>
        <row r="3973">
          <cell r="A3973">
            <v>284961</v>
          </cell>
        </row>
        <row r="3974">
          <cell r="A3974">
            <v>285212</v>
          </cell>
          <cell r="DK3974">
            <v>1980000</v>
          </cell>
          <cell r="DM3974">
            <v>0</v>
          </cell>
        </row>
        <row r="3975">
          <cell r="A3975">
            <v>284459</v>
          </cell>
          <cell r="DM3975">
            <v>0</v>
          </cell>
        </row>
        <row r="3976">
          <cell r="A3976">
            <v>285105</v>
          </cell>
        </row>
        <row r="3977">
          <cell r="A3977">
            <v>284459</v>
          </cell>
          <cell r="DM3977">
            <v>0</v>
          </cell>
        </row>
        <row r="3978">
          <cell r="A3978">
            <v>284961</v>
          </cell>
        </row>
        <row r="3979">
          <cell r="A3979">
            <v>285156</v>
          </cell>
        </row>
        <row r="3980">
          <cell r="A3980">
            <v>285213</v>
          </cell>
        </row>
        <row r="3981">
          <cell r="A3981">
            <v>284459</v>
          </cell>
          <cell r="DM3981">
            <v>0</v>
          </cell>
        </row>
        <row r="3982">
          <cell r="A3982">
            <v>284974</v>
          </cell>
        </row>
        <row r="3983">
          <cell r="A3983">
            <v>285255</v>
          </cell>
        </row>
        <row r="3984">
          <cell r="A3984">
            <v>285255</v>
          </cell>
        </row>
        <row r="3985">
          <cell r="A3985">
            <v>284524</v>
          </cell>
        </row>
        <row r="3986">
          <cell r="A3986">
            <v>284974</v>
          </cell>
        </row>
        <row r="3987">
          <cell r="A3987">
            <v>285212</v>
          </cell>
          <cell r="DM3987">
            <v>0</v>
          </cell>
        </row>
        <row r="3988">
          <cell r="A3988">
            <v>285261</v>
          </cell>
          <cell r="DK3988">
            <v>41</v>
          </cell>
          <cell r="DM3988">
            <v>0</v>
          </cell>
        </row>
        <row r="3989">
          <cell r="A3989">
            <v>284528</v>
          </cell>
          <cell r="DM3989">
            <v>0</v>
          </cell>
        </row>
        <row r="3990">
          <cell r="A3990">
            <v>285255</v>
          </cell>
        </row>
        <row r="3991">
          <cell r="A3991">
            <v>285019</v>
          </cell>
        </row>
        <row r="3992">
          <cell r="A3992">
            <v>285434</v>
          </cell>
          <cell r="DK3992">
            <v>12000</v>
          </cell>
          <cell r="DM3992">
            <v>0</v>
          </cell>
        </row>
        <row r="3993">
          <cell r="A3993">
            <v>284534</v>
          </cell>
          <cell r="DM3993">
            <v>0</v>
          </cell>
        </row>
        <row r="3994">
          <cell r="A3994">
            <v>285259</v>
          </cell>
        </row>
        <row r="3995">
          <cell r="A3995">
            <v>285019</v>
          </cell>
        </row>
        <row r="3996">
          <cell r="A3996">
            <v>284534</v>
          </cell>
          <cell r="DM3996">
            <v>0</v>
          </cell>
        </row>
        <row r="3997">
          <cell r="A3997">
            <v>285020</v>
          </cell>
        </row>
        <row r="3998">
          <cell r="A3998">
            <v>285437</v>
          </cell>
          <cell r="DM3998">
            <v>0</v>
          </cell>
        </row>
        <row r="3999">
          <cell r="A3999">
            <v>285261</v>
          </cell>
          <cell r="DK3999">
            <v>50</v>
          </cell>
          <cell r="DM3999">
            <v>0</v>
          </cell>
        </row>
        <row r="4000">
          <cell r="A4000">
            <v>284534</v>
          </cell>
          <cell r="DM4000">
            <v>0</v>
          </cell>
        </row>
        <row r="4001">
          <cell r="A4001">
            <v>285437</v>
          </cell>
          <cell r="DM4001">
            <v>0</v>
          </cell>
        </row>
        <row r="4002">
          <cell r="A4002">
            <v>285072</v>
          </cell>
          <cell r="DM4002">
            <v>0</v>
          </cell>
        </row>
        <row r="4003">
          <cell r="A4003">
            <v>285333</v>
          </cell>
          <cell r="DM4003">
            <v>2574800.51627</v>
          </cell>
        </row>
        <row r="4004">
          <cell r="A4004">
            <v>284586</v>
          </cell>
          <cell r="DI4004">
            <v>595</v>
          </cell>
        </row>
        <row r="4005">
          <cell r="A4005">
            <v>285072</v>
          </cell>
          <cell r="DM4005">
            <v>0</v>
          </cell>
        </row>
        <row r="4006">
          <cell r="A4006">
            <v>285437</v>
          </cell>
          <cell r="DM4006">
            <v>0</v>
          </cell>
        </row>
        <row r="4007">
          <cell r="A4007">
            <v>285333</v>
          </cell>
          <cell r="DM4007">
            <v>2574800.51627</v>
          </cell>
        </row>
        <row r="4008">
          <cell r="A4008">
            <v>284588</v>
          </cell>
          <cell r="DM4008">
            <v>0</v>
          </cell>
        </row>
        <row r="4009">
          <cell r="A4009">
            <v>285072</v>
          </cell>
          <cell r="DM4009">
            <v>0</v>
          </cell>
        </row>
        <row r="4010">
          <cell r="A4010">
            <v>285437</v>
          </cell>
          <cell r="DM4010">
            <v>0</v>
          </cell>
        </row>
        <row r="4011">
          <cell r="A4011">
            <v>285333</v>
          </cell>
          <cell r="DJ4011">
            <v>60000</v>
          </cell>
          <cell r="DM4011">
            <v>2574800.51627</v>
          </cell>
        </row>
        <row r="4012">
          <cell r="A4012">
            <v>284588</v>
          </cell>
          <cell r="DM4012">
            <v>0</v>
          </cell>
        </row>
        <row r="4013">
          <cell r="A4013">
            <v>285072</v>
          </cell>
          <cell r="DM4013">
            <v>0</v>
          </cell>
        </row>
        <row r="4014">
          <cell r="A4014">
            <v>285518</v>
          </cell>
          <cell r="DM4014">
            <v>35955.904110000003</v>
          </cell>
        </row>
        <row r="4015">
          <cell r="A4015">
            <v>285370</v>
          </cell>
        </row>
        <row r="4016">
          <cell r="A4016">
            <v>284589</v>
          </cell>
          <cell r="DM4016">
            <v>1811602.2131699999</v>
          </cell>
        </row>
        <row r="4017">
          <cell r="A4017">
            <v>285090</v>
          </cell>
          <cell r="DJ4017">
            <v>0</v>
          </cell>
        </row>
        <row r="4018">
          <cell r="A4018">
            <v>285518</v>
          </cell>
          <cell r="DM4018">
            <v>35955.904110000003</v>
          </cell>
        </row>
        <row r="4019">
          <cell r="A4019">
            <v>285425</v>
          </cell>
        </row>
        <row r="4020">
          <cell r="A4020">
            <v>285105</v>
          </cell>
        </row>
        <row r="4021">
          <cell r="A4021">
            <v>284629</v>
          </cell>
          <cell r="DM4021">
            <v>0</v>
          </cell>
        </row>
        <row r="4022">
          <cell r="A4022">
            <v>285434</v>
          </cell>
          <cell r="DK4022">
            <v>35000</v>
          </cell>
          <cell r="DM4022">
            <v>0</v>
          </cell>
        </row>
        <row r="4023">
          <cell r="A4023">
            <v>285518</v>
          </cell>
          <cell r="DM4023">
            <v>35955.904110000003</v>
          </cell>
        </row>
        <row r="4024">
          <cell r="A4024">
            <v>285525</v>
          </cell>
          <cell r="DJ4024">
            <v>7734</v>
          </cell>
        </row>
        <row r="4025">
          <cell r="A4025">
            <v>285105</v>
          </cell>
        </row>
        <row r="4026">
          <cell r="A4026">
            <v>285437</v>
          </cell>
          <cell r="DM4026">
            <v>0</v>
          </cell>
        </row>
        <row r="4027">
          <cell r="A4027">
            <v>284629</v>
          </cell>
          <cell r="DM4027">
            <v>0</v>
          </cell>
        </row>
        <row r="4028">
          <cell r="A4028">
            <v>285156</v>
          </cell>
        </row>
        <row r="4029">
          <cell r="A4029">
            <v>285558</v>
          </cell>
          <cell r="DM4029">
            <v>6097256.89934</v>
          </cell>
        </row>
        <row r="4030">
          <cell r="A4030">
            <v>284751</v>
          </cell>
        </row>
        <row r="4031">
          <cell r="A4031">
            <v>285442</v>
          </cell>
        </row>
        <row r="4032">
          <cell r="A4032">
            <v>285208</v>
          </cell>
        </row>
        <row r="4033">
          <cell r="A4033">
            <v>285560</v>
          </cell>
          <cell r="DK4033">
            <v>117000</v>
          </cell>
        </row>
        <row r="4034">
          <cell r="A4034">
            <v>284835</v>
          </cell>
        </row>
        <row r="4035">
          <cell r="A4035">
            <v>285208</v>
          </cell>
        </row>
        <row r="4036">
          <cell r="A4036">
            <v>285518</v>
          </cell>
          <cell r="DM4036">
            <v>35955.904110000003</v>
          </cell>
        </row>
        <row r="4037">
          <cell r="A4037">
            <v>285525</v>
          </cell>
          <cell r="DJ4037">
            <v>7298</v>
          </cell>
        </row>
        <row r="4038">
          <cell r="A4038">
            <v>285208</v>
          </cell>
        </row>
        <row r="4039">
          <cell r="A4039">
            <v>285565</v>
          </cell>
          <cell r="DK4039">
            <v>2359000</v>
          </cell>
        </row>
        <row r="4040">
          <cell r="A4040">
            <v>284862</v>
          </cell>
          <cell r="DM4040">
            <v>1115494.6123500001</v>
          </cell>
        </row>
        <row r="4041">
          <cell r="A4041">
            <v>285525</v>
          </cell>
          <cell r="DJ4041">
            <v>8098</v>
          </cell>
        </row>
        <row r="4042">
          <cell r="A4042">
            <v>284884</v>
          </cell>
          <cell r="DM4042">
            <v>0</v>
          </cell>
        </row>
        <row r="4043">
          <cell r="A4043">
            <v>285212</v>
          </cell>
          <cell r="DK4043">
            <v>6125000</v>
          </cell>
          <cell r="DM4043">
            <v>0</v>
          </cell>
        </row>
        <row r="4044">
          <cell r="A4044">
            <v>285212</v>
          </cell>
          <cell r="DM4044">
            <v>0</v>
          </cell>
        </row>
        <row r="4045">
          <cell r="A4045">
            <v>285565</v>
          </cell>
          <cell r="DK4045">
            <v>3022000</v>
          </cell>
        </row>
        <row r="4046">
          <cell r="A4046">
            <v>285558</v>
          </cell>
          <cell r="DJ4046">
            <v>248000</v>
          </cell>
          <cell r="DM4046">
            <v>6097256.89934</v>
          </cell>
        </row>
        <row r="4047">
          <cell r="A4047">
            <v>284896</v>
          </cell>
          <cell r="DM4047">
            <v>2281729.818</v>
          </cell>
        </row>
        <row r="4048">
          <cell r="A4048">
            <v>285590</v>
          </cell>
          <cell r="DM4048">
            <v>0</v>
          </cell>
        </row>
        <row r="4049">
          <cell r="A4049">
            <v>285212</v>
          </cell>
          <cell r="DK4049">
            <v>3794000</v>
          </cell>
          <cell r="DM4049">
            <v>0</v>
          </cell>
        </row>
        <row r="4050">
          <cell r="A4050">
            <v>285560</v>
          </cell>
          <cell r="DK4050">
            <v>57000</v>
          </cell>
        </row>
        <row r="4051">
          <cell r="A4051">
            <v>284961</v>
          </cell>
        </row>
        <row r="4052">
          <cell r="A4052">
            <v>285611</v>
          </cell>
          <cell r="DJ4052">
            <v>81000</v>
          </cell>
          <cell r="DM4052">
            <v>2680329.5531700002</v>
          </cell>
        </row>
        <row r="4053">
          <cell r="A4053">
            <v>285212</v>
          </cell>
          <cell r="DK4053">
            <v>3603000</v>
          </cell>
          <cell r="DM4053">
            <v>0</v>
          </cell>
        </row>
        <row r="4054">
          <cell r="A4054">
            <v>285019</v>
          </cell>
        </row>
        <row r="4055">
          <cell r="A4055">
            <v>285614</v>
          </cell>
        </row>
        <row r="4056">
          <cell r="A4056">
            <v>285212</v>
          </cell>
          <cell r="DM4056">
            <v>0</v>
          </cell>
        </row>
        <row r="4057">
          <cell r="A4057">
            <v>285580</v>
          </cell>
          <cell r="DM4057">
            <v>0</v>
          </cell>
        </row>
        <row r="4058">
          <cell r="A4058">
            <v>285614</v>
          </cell>
        </row>
        <row r="4059">
          <cell r="A4059">
            <v>285052</v>
          </cell>
        </row>
        <row r="4060">
          <cell r="A4060">
            <v>285215</v>
          </cell>
        </row>
        <row r="4061">
          <cell r="A4061">
            <v>285580</v>
          </cell>
          <cell r="DM4061">
            <v>0</v>
          </cell>
        </row>
        <row r="4062">
          <cell r="A4062">
            <v>285090</v>
          </cell>
        </row>
        <row r="4063">
          <cell r="A4063">
            <v>285733</v>
          </cell>
        </row>
        <row r="4064">
          <cell r="A4064">
            <v>285261</v>
          </cell>
          <cell r="DK4064">
            <v>26000</v>
          </cell>
          <cell r="DM4064">
            <v>0</v>
          </cell>
        </row>
        <row r="4065">
          <cell r="A4065">
            <v>285330</v>
          </cell>
        </row>
        <row r="4066">
          <cell r="A4066">
            <v>285105</v>
          </cell>
        </row>
        <row r="4067">
          <cell r="A4067">
            <v>285733</v>
          </cell>
          <cell r="DJ4067">
            <v>2499</v>
          </cell>
        </row>
        <row r="4068">
          <cell r="A4068">
            <v>285580</v>
          </cell>
          <cell r="DM4068">
            <v>0</v>
          </cell>
        </row>
        <row r="4069">
          <cell r="A4069">
            <v>285827</v>
          </cell>
        </row>
        <row r="4070">
          <cell r="A4070">
            <v>285105</v>
          </cell>
        </row>
        <row r="4071">
          <cell r="A4071">
            <v>285333</v>
          </cell>
          <cell r="DM4071">
            <v>2574800.51627</v>
          </cell>
        </row>
        <row r="4072">
          <cell r="A4072">
            <v>285590</v>
          </cell>
          <cell r="DM4072">
            <v>0</v>
          </cell>
        </row>
        <row r="4073">
          <cell r="A4073">
            <v>285830</v>
          </cell>
          <cell r="DJ4073">
            <v>14000</v>
          </cell>
        </row>
        <row r="4074">
          <cell r="A4074">
            <v>285105</v>
          </cell>
        </row>
        <row r="4075">
          <cell r="A4075">
            <v>285333</v>
          </cell>
          <cell r="DJ4075">
            <v>60000</v>
          </cell>
          <cell r="DM4075">
            <v>2574800.51627</v>
          </cell>
        </row>
        <row r="4076">
          <cell r="A4076">
            <v>285590</v>
          </cell>
          <cell r="DM4076">
            <v>0</v>
          </cell>
        </row>
        <row r="4077">
          <cell r="A4077">
            <v>285156</v>
          </cell>
        </row>
        <row r="4078">
          <cell r="A4078">
            <v>285389</v>
          </cell>
          <cell r="DJ4078">
            <v>21000</v>
          </cell>
        </row>
        <row r="4079">
          <cell r="A4079">
            <v>285838</v>
          </cell>
          <cell r="DM4079">
            <v>789396.93368000002</v>
          </cell>
        </row>
        <row r="4080">
          <cell r="A4080">
            <v>285590</v>
          </cell>
          <cell r="DM4080">
            <v>0</v>
          </cell>
        </row>
        <row r="4081">
          <cell r="A4081">
            <v>285156</v>
          </cell>
        </row>
        <row r="4082">
          <cell r="A4082">
            <v>285838</v>
          </cell>
          <cell r="DM4082">
            <v>789396.93368000002</v>
          </cell>
        </row>
        <row r="4083">
          <cell r="A4083">
            <v>285389</v>
          </cell>
          <cell r="DJ4083">
            <v>97000</v>
          </cell>
        </row>
        <row r="4084">
          <cell r="A4084">
            <v>285611</v>
          </cell>
          <cell r="DM4084">
            <v>2680329.5531700002</v>
          </cell>
        </row>
        <row r="4085">
          <cell r="A4085">
            <v>285964</v>
          </cell>
        </row>
        <row r="4086">
          <cell r="A4086">
            <v>285213</v>
          </cell>
          <cell r="DJ4086">
            <v>29000</v>
          </cell>
        </row>
        <row r="4087">
          <cell r="A4087">
            <v>285437</v>
          </cell>
          <cell r="DM4087">
            <v>0</v>
          </cell>
        </row>
        <row r="4088">
          <cell r="A4088">
            <v>285611</v>
          </cell>
          <cell r="DM4088">
            <v>2680329.5531700002</v>
          </cell>
        </row>
        <row r="4089">
          <cell r="A4089">
            <v>285238</v>
          </cell>
          <cell r="DM4089">
            <v>158334.32399999999</v>
          </cell>
        </row>
        <row r="4090">
          <cell r="A4090">
            <v>285437</v>
          </cell>
          <cell r="DM4090">
            <v>0</v>
          </cell>
        </row>
        <row r="4091">
          <cell r="A4091">
            <v>286067</v>
          </cell>
          <cell r="DM4091">
            <v>0</v>
          </cell>
        </row>
        <row r="4092">
          <cell r="A4092">
            <v>285694</v>
          </cell>
        </row>
        <row r="4093">
          <cell r="A4093">
            <v>285261</v>
          </cell>
          <cell r="DK4093">
            <v>38</v>
          </cell>
          <cell r="DM4093">
            <v>0</v>
          </cell>
        </row>
        <row r="4094">
          <cell r="A4094">
            <v>286067</v>
          </cell>
          <cell r="DM4094">
            <v>0</v>
          </cell>
        </row>
        <row r="4095">
          <cell r="A4095">
            <v>285442</v>
          </cell>
        </row>
        <row r="4096">
          <cell r="A4096">
            <v>285733</v>
          </cell>
          <cell r="DJ4096">
            <v>2373</v>
          </cell>
        </row>
        <row r="4097">
          <cell r="A4097">
            <v>285736</v>
          </cell>
          <cell r="DM4097">
            <v>0</v>
          </cell>
        </row>
        <row r="4098">
          <cell r="A4098">
            <v>285330</v>
          </cell>
        </row>
        <row r="4099">
          <cell r="A4099">
            <v>286132</v>
          </cell>
        </row>
        <row r="4100">
          <cell r="A4100">
            <v>285448</v>
          </cell>
          <cell r="DK4100">
            <v>113000</v>
          </cell>
        </row>
        <row r="4101">
          <cell r="A4101">
            <v>285333</v>
          </cell>
          <cell r="DM4101">
            <v>2574800.51627</v>
          </cell>
        </row>
        <row r="4102">
          <cell r="A4102">
            <v>285736</v>
          </cell>
          <cell r="DM4102">
            <v>0</v>
          </cell>
        </row>
        <row r="4103">
          <cell r="A4103">
            <v>285743</v>
          </cell>
        </row>
        <row r="4104">
          <cell r="A4104">
            <v>285507</v>
          </cell>
          <cell r="DJ4104">
            <v>350000</v>
          </cell>
        </row>
        <row r="4105">
          <cell r="A4105">
            <v>286156</v>
          </cell>
          <cell r="DM4105">
            <v>12000</v>
          </cell>
        </row>
        <row r="4106">
          <cell r="A4106">
            <v>285333</v>
          </cell>
          <cell r="DM4106">
            <v>2574800.51627</v>
          </cell>
        </row>
        <row r="4107">
          <cell r="A4107">
            <v>285838</v>
          </cell>
          <cell r="DM4107">
            <v>789396.93368000002</v>
          </cell>
        </row>
        <row r="4108">
          <cell r="A4108">
            <v>286157</v>
          </cell>
          <cell r="DK4108">
            <v>74000</v>
          </cell>
        </row>
        <row r="4109">
          <cell r="A4109">
            <v>285518</v>
          </cell>
          <cell r="DM4109">
            <v>35955.904110000003</v>
          </cell>
        </row>
        <row r="4110">
          <cell r="A4110">
            <v>285333</v>
          </cell>
          <cell r="DJ4110">
            <v>60000</v>
          </cell>
          <cell r="DM4110">
            <v>2574800.51627</v>
          </cell>
        </row>
        <row r="4111">
          <cell r="A4111">
            <v>286327</v>
          </cell>
        </row>
        <row r="4112">
          <cell r="A4112">
            <v>285558</v>
          </cell>
          <cell r="DJ4112">
            <v>1060000</v>
          </cell>
          <cell r="DM4112">
            <v>6097256.89934</v>
          </cell>
        </row>
        <row r="4113">
          <cell r="A4113">
            <v>285838</v>
          </cell>
          <cell r="DM4113">
            <v>789396.93368000002</v>
          </cell>
        </row>
        <row r="4114">
          <cell r="A4114">
            <v>285370</v>
          </cell>
        </row>
        <row r="4115">
          <cell r="A4115">
            <v>286338</v>
          </cell>
        </row>
        <row r="4116">
          <cell r="A4116">
            <v>285838</v>
          </cell>
          <cell r="DM4116">
            <v>789396.93368000002</v>
          </cell>
        </row>
        <row r="4117">
          <cell r="A4117">
            <v>285567</v>
          </cell>
          <cell r="DJ4117">
            <v>820000</v>
          </cell>
        </row>
        <row r="4118">
          <cell r="A4118">
            <v>285389</v>
          </cell>
        </row>
        <row r="4119">
          <cell r="A4119">
            <v>286422</v>
          </cell>
          <cell r="DM4119">
            <v>0</v>
          </cell>
        </row>
        <row r="4120">
          <cell r="A4120">
            <v>285569</v>
          </cell>
        </row>
        <row r="4121">
          <cell r="A4121">
            <v>285425</v>
          </cell>
        </row>
        <row r="4122">
          <cell r="A4122">
            <v>286519</v>
          </cell>
          <cell r="DK4122">
            <v>2251000</v>
          </cell>
        </row>
        <row r="4123">
          <cell r="A4123">
            <v>285578</v>
          </cell>
        </row>
        <row r="4124">
          <cell r="A4124">
            <v>285941</v>
          </cell>
          <cell r="DM4124">
            <v>167274.67160999999</v>
          </cell>
        </row>
        <row r="4125">
          <cell r="A4125">
            <v>285425</v>
          </cell>
        </row>
        <row r="4126">
          <cell r="A4126">
            <v>285590</v>
          </cell>
          <cell r="DM4126">
            <v>0</v>
          </cell>
        </row>
        <row r="4127">
          <cell r="A4127">
            <v>286520</v>
          </cell>
        </row>
        <row r="4128">
          <cell r="A4128">
            <v>285941</v>
          </cell>
          <cell r="DM4128">
            <v>167274.67160999999</v>
          </cell>
        </row>
        <row r="4129">
          <cell r="A4129">
            <v>285442</v>
          </cell>
        </row>
        <row r="4130">
          <cell r="A4130">
            <v>285611</v>
          </cell>
          <cell r="DM4130">
            <v>2680329.5531700002</v>
          </cell>
        </row>
        <row r="4131">
          <cell r="A4131">
            <v>286559</v>
          </cell>
          <cell r="DM4131">
            <v>109428.018</v>
          </cell>
        </row>
        <row r="4132">
          <cell r="A4132">
            <v>285611</v>
          </cell>
          <cell r="DM4132">
            <v>2680329.5531700002</v>
          </cell>
        </row>
        <row r="4133">
          <cell r="A4133">
            <v>285941</v>
          </cell>
          <cell r="DM4133">
            <v>167274.67160999999</v>
          </cell>
        </row>
        <row r="4134">
          <cell r="A4134">
            <v>285518</v>
          </cell>
          <cell r="DM4134">
            <v>35955.904110000003</v>
          </cell>
        </row>
        <row r="4135">
          <cell r="A4135">
            <v>286610</v>
          </cell>
        </row>
        <row r="4136">
          <cell r="A4136">
            <v>285964</v>
          </cell>
        </row>
        <row r="4137">
          <cell r="A4137">
            <v>285525</v>
          </cell>
        </row>
        <row r="4138">
          <cell r="A4138">
            <v>285614</v>
          </cell>
        </row>
        <row r="4139">
          <cell r="A4139">
            <v>286610</v>
          </cell>
        </row>
        <row r="4140">
          <cell r="A4140">
            <v>285736</v>
          </cell>
          <cell r="DM4140">
            <v>0</v>
          </cell>
        </row>
        <row r="4141">
          <cell r="A4141">
            <v>285558</v>
          </cell>
          <cell r="DJ4141">
            <v>1425000</v>
          </cell>
          <cell r="DM4141">
            <v>6097256.89934</v>
          </cell>
        </row>
        <row r="4142">
          <cell r="A4142">
            <v>286615</v>
          </cell>
          <cell r="DM4142">
            <v>0</v>
          </cell>
        </row>
        <row r="4143">
          <cell r="A4143">
            <v>285560</v>
          </cell>
        </row>
        <row r="4144">
          <cell r="A4144">
            <v>285827</v>
          </cell>
        </row>
        <row r="4145">
          <cell r="A4145">
            <v>286031</v>
          </cell>
        </row>
        <row r="4146">
          <cell r="A4146">
            <v>286617</v>
          </cell>
        </row>
        <row r="4147">
          <cell r="A4147">
            <v>285827</v>
          </cell>
        </row>
        <row r="4148">
          <cell r="A4148">
            <v>285565</v>
          </cell>
          <cell r="DK4148">
            <v>566000</v>
          </cell>
        </row>
        <row r="4149">
          <cell r="A4149">
            <v>286082</v>
          </cell>
        </row>
        <row r="4150">
          <cell r="A4150">
            <v>286617</v>
          </cell>
        </row>
        <row r="4151">
          <cell r="A4151">
            <v>286082</v>
          </cell>
        </row>
        <row r="4152">
          <cell r="A4152">
            <v>285838</v>
          </cell>
          <cell r="DM4152">
            <v>789396.93368000002</v>
          </cell>
        </row>
        <row r="4153">
          <cell r="A4153">
            <v>285567</v>
          </cell>
          <cell r="DJ4153">
            <v>752000</v>
          </cell>
        </row>
        <row r="4154">
          <cell r="A4154">
            <v>285894</v>
          </cell>
          <cell r="DM4154">
            <v>2660345.97859</v>
          </cell>
        </row>
        <row r="4155">
          <cell r="A4155">
            <v>286636</v>
          </cell>
          <cell r="DM4155">
            <v>0</v>
          </cell>
        </row>
        <row r="4156">
          <cell r="A4156">
            <v>286156</v>
          </cell>
          <cell r="DM4156">
            <v>12000</v>
          </cell>
        </row>
        <row r="4157">
          <cell r="A4157">
            <v>285578</v>
          </cell>
        </row>
        <row r="4158">
          <cell r="A4158">
            <v>285894</v>
          </cell>
          <cell r="DM4158">
            <v>2660345.97859</v>
          </cell>
        </row>
        <row r="4159">
          <cell r="A4159">
            <v>286157</v>
          </cell>
          <cell r="DK4159">
            <v>55000</v>
          </cell>
        </row>
        <row r="4160">
          <cell r="A4160">
            <v>286636</v>
          </cell>
          <cell r="DM4160">
            <v>0</v>
          </cell>
        </row>
        <row r="4161">
          <cell r="A4161">
            <v>285894</v>
          </cell>
          <cell r="DM4161">
            <v>2660345.97859</v>
          </cell>
        </row>
        <row r="4162">
          <cell r="A4162">
            <v>286327</v>
          </cell>
        </row>
        <row r="4163">
          <cell r="A4163">
            <v>285611</v>
          </cell>
          <cell r="DM4163">
            <v>2680329.5531700002</v>
          </cell>
        </row>
        <row r="4164">
          <cell r="A4164">
            <v>286672</v>
          </cell>
        </row>
        <row r="4165">
          <cell r="A4165">
            <v>286067</v>
          </cell>
          <cell r="DM4165">
            <v>0</v>
          </cell>
        </row>
        <row r="4166">
          <cell r="A4166">
            <v>285614</v>
          </cell>
        </row>
        <row r="4167">
          <cell r="A4167">
            <v>286338</v>
          </cell>
        </row>
        <row r="4168">
          <cell r="A4168">
            <v>286672</v>
          </cell>
        </row>
        <row r="4169">
          <cell r="A4169">
            <v>286082</v>
          </cell>
        </row>
        <row r="4170">
          <cell r="A4170">
            <v>286351</v>
          </cell>
        </row>
        <row r="4171">
          <cell r="A4171">
            <v>285616</v>
          </cell>
        </row>
        <row r="4172">
          <cell r="A4172">
            <v>286205</v>
          </cell>
          <cell r="DM4172">
            <v>2442792.2423999999</v>
          </cell>
        </row>
        <row r="4173">
          <cell r="A4173">
            <v>286730</v>
          </cell>
        </row>
        <row r="4174">
          <cell r="A4174">
            <v>286422</v>
          </cell>
          <cell r="DM4174">
            <v>0</v>
          </cell>
        </row>
        <row r="4175">
          <cell r="A4175">
            <v>285736</v>
          </cell>
          <cell r="DM4175">
            <v>0</v>
          </cell>
        </row>
        <row r="4176">
          <cell r="A4176">
            <v>285743</v>
          </cell>
          <cell r="DJ4176">
            <v>87000</v>
          </cell>
        </row>
        <row r="4177">
          <cell r="A4177">
            <v>286745</v>
          </cell>
        </row>
        <row r="4178">
          <cell r="A4178">
            <v>286327</v>
          </cell>
        </row>
        <row r="4179">
          <cell r="A4179">
            <v>286422</v>
          </cell>
          <cell r="DM4179">
            <v>0</v>
          </cell>
        </row>
        <row r="4180">
          <cell r="A4180">
            <v>285838</v>
          </cell>
          <cell r="DM4180">
            <v>789396.93368000002</v>
          </cell>
        </row>
        <row r="4181">
          <cell r="A4181">
            <v>286745</v>
          </cell>
          <cell r="DJ4181">
            <v>76000</v>
          </cell>
        </row>
        <row r="4182">
          <cell r="A4182">
            <v>286327</v>
          </cell>
        </row>
        <row r="4183">
          <cell r="A4183">
            <v>286422</v>
          </cell>
          <cell r="DJ4183">
            <v>70000</v>
          </cell>
          <cell r="DM4183">
            <v>0</v>
          </cell>
        </row>
        <row r="4184">
          <cell r="A4184">
            <v>286327</v>
          </cell>
        </row>
        <row r="4185">
          <cell r="A4185">
            <v>285838</v>
          </cell>
          <cell r="DM4185">
            <v>789396.93368000002</v>
          </cell>
        </row>
        <row r="4186">
          <cell r="A4186">
            <v>286760</v>
          </cell>
          <cell r="DI4186">
            <v>9835000</v>
          </cell>
          <cell r="DL4186">
            <v>11053000</v>
          </cell>
          <cell r="DM4186">
            <v>1275775.64894</v>
          </cell>
        </row>
        <row r="4187">
          <cell r="A4187">
            <v>286422</v>
          </cell>
          <cell r="DM4187">
            <v>0</v>
          </cell>
        </row>
        <row r="4188">
          <cell r="A4188">
            <v>285871</v>
          </cell>
        </row>
        <row r="4189">
          <cell r="A4189">
            <v>286338</v>
          </cell>
        </row>
        <row r="4190">
          <cell r="A4190">
            <v>286767</v>
          </cell>
        </row>
        <row r="4191">
          <cell r="A4191">
            <v>286438</v>
          </cell>
          <cell r="DM4191">
            <v>107120.71427</v>
          </cell>
        </row>
        <row r="4192">
          <cell r="A4192">
            <v>285894</v>
          </cell>
          <cell r="DJ4192">
            <v>20</v>
          </cell>
          <cell r="DM4192">
            <v>2660345.97859</v>
          </cell>
        </row>
        <row r="4193">
          <cell r="A4193">
            <v>286338</v>
          </cell>
        </row>
        <row r="4194">
          <cell r="A4194">
            <v>286784</v>
          </cell>
        </row>
        <row r="4195">
          <cell r="A4195">
            <v>286519</v>
          </cell>
          <cell r="DK4195">
            <v>1861000</v>
          </cell>
        </row>
        <row r="4196">
          <cell r="A4196">
            <v>286351</v>
          </cell>
        </row>
        <row r="4197">
          <cell r="A4197">
            <v>285941</v>
          </cell>
          <cell r="DM4197">
            <v>167274.67160999999</v>
          </cell>
        </row>
        <row r="4198">
          <cell r="A4198">
            <v>286806</v>
          </cell>
          <cell r="DM4198">
            <v>4147963.4529900001</v>
          </cell>
        </row>
        <row r="4199">
          <cell r="A4199">
            <v>286520</v>
          </cell>
        </row>
        <row r="4200">
          <cell r="A4200">
            <v>286351</v>
          </cell>
        </row>
        <row r="4201">
          <cell r="A4201">
            <v>286115</v>
          </cell>
          <cell r="DM4201">
            <v>0</v>
          </cell>
        </row>
        <row r="4202">
          <cell r="A4202">
            <v>286522</v>
          </cell>
        </row>
        <row r="4203">
          <cell r="A4203">
            <v>286825</v>
          </cell>
          <cell r="DK4203">
            <v>129000</v>
          </cell>
        </row>
        <row r="4204">
          <cell r="A4204">
            <v>286422</v>
          </cell>
          <cell r="DJ4204">
            <v>70000</v>
          </cell>
          <cell r="DM4204">
            <v>0</v>
          </cell>
        </row>
        <row r="4205">
          <cell r="A4205">
            <v>286115</v>
          </cell>
          <cell r="DM4205">
            <v>0</v>
          </cell>
        </row>
        <row r="4206">
          <cell r="A4206">
            <v>286530</v>
          </cell>
          <cell r="DM4206">
            <v>359310.06063000002</v>
          </cell>
        </row>
        <row r="4207">
          <cell r="A4207">
            <v>286870</v>
          </cell>
          <cell r="DM4207">
            <v>0</v>
          </cell>
        </row>
        <row r="4208">
          <cell r="A4208">
            <v>286422</v>
          </cell>
          <cell r="DM4208">
            <v>0</v>
          </cell>
        </row>
        <row r="4209">
          <cell r="A4209">
            <v>286132</v>
          </cell>
        </row>
        <row r="4210">
          <cell r="A4210">
            <v>286530</v>
          </cell>
          <cell r="DK4210">
            <v>542000</v>
          </cell>
          <cell r="DM4210">
            <v>359310.06063000002</v>
          </cell>
        </row>
        <row r="4211">
          <cell r="A4211">
            <v>286870</v>
          </cell>
          <cell r="DM4211">
            <v>0</v>
          </cell>
        </row>
        <row r="4212">
          <cell r="A4212">
            <v>286522</v>
          </cell>
        </row>
        <row r="4213">
          <cell r="A4213">
            <v>286338</v>
          </cell>
        </row>
        <row r="4214">
          <cell r="A4214">
            <v>286338</v>
          </cell>
        </row>
        <row r="4215">
          <cell r="A4215">
            <v>286522</v>
          </cell>
        </row>
        <row r="4216">
          <cell r="A4216">
            <v>286877</v>
          </cell>
        </row>
        <row r="4217">
          <cell r="A4217">
            <v>286530</v>
          </cell>
          <cell r="DK4217">
            <v>626000</v>
          </cell>
          <cell r="DM4217">
            <v>359310.06063000002</v>
          </cell>
        </row>
        <row r="4218">
          <cell r="A4218">
            <v>286884</v>
          </cell>
        </row>
        <row r="4219">
          <cell r="A4219">
            <v>286422</v>
          </cell>
          <cell r="DM4219">
            <v>0</v>
          </cell>
        </row>
        <row r="4220">
          <cell r="A4220">
            <v>286559</v>
          </cell>
          <cell r="DM4220">
            <v>109428.018</v>
          </cell>
        </row>
        <row r="4221">
          <cell r="A4221">
            <v>286530</v>
          </cell>
          <cell r="DK4221">
            <v>513000</v>
          </cell>
          <cell r="DM4221">
            <v>359310.06063000002</v>
          </cell>
        </row>
        <row r="4222">
          <cell r="A4222">
            <v>286931</v>
          </cell>
          <cell r="DM4222">
            <v>0</v>
          </cell>
        </row>
        <row r="4223">
          <cell r="A4223">
            <v>286422</v>
          </cell>
          <cell r="DJ4223">
            <v>70000</v>
          </cell>
          <cell r="DM4223">
            <v>0</v>
          </cell>
        </row>
        <row r="4224">
          <cell r="A4224">
            <v>286489</v>
          </cell>
        </row>
        <row r="4225">
          <cell r="A4225">
            <v>286530</v>
          </cell>
          <cell r="DK4225">
            <v>692</v>
          </cell>
          <cell r="DM4225">
            <v>359310.06063000002</v>
          </cell>
        </row>
        <row r="4226">
          <cell r="A4226">
            <v>286931</v>
          </cell>
          <cell r="DM4226">
            <v>0</v>
          </cell>
        </row>
        <row r="4227">
          <cell r="A4227">
            <v>286559</v>
          </cell>
          <cell r="DM4227">
            <v>109428.018</v>
          </cell>
        </row>
        <row r="4228">
          <cell r="A4228">
            <v>286615</v>
          </cell>
          <cell r="DM4228">
            <v>0</v>
          </cell>
        </row>
        <row r="4229">
          <cell r="A4229">
            <v>286530</v>
          </cell>
          <cell r="DK4229">
            <v>355</v>
          </cell>
          <cell r="DM4229">
            <v>359310.06063000002</v>
          </cell>
        </row>
        <row r="4230">
          <cell r="A4230">
            <v>286944</v>
          </cell>
        </row>
        <row r="4231">
          <cell r="A4231">
            <v>286703</v>
          </cell>
        </row>
        <row r="4232">
          <cell r="A4232">
            <v>286615</v>
          </cell>
          <cell r="DM4232">
            <v>0</v>
          </cell>
        </row>
        <row r="4233">
          <cell r="A4233">
            <v>286559</v>
          </cell>
          <cell r="DM4233">
            <v>109428.018</v>
          </cell>
        </row>
        <row r="4234">
          <cell r="A4234">
            <v>286944</v>
          </cell>
        </row>
        <row r="4235">
          <cell r="A4235">
            <v>286730</v>
          </cell>
        </row>
        <row r="4236">
          <cell r="A4236">
            <v>286615</v>
          </cell>
          <cell r="DM4236">
            <v>0</v>
          </cell>
        </row>
        <row r="4237">
          <cell r="A4237">
            <v>286636</v>
          </cell>
          <cell r="DM4237">
            <v>0</v>
          </cell>
        </row>
        <row r="4238">
          <cell r="A4238">
            <v>286988</v>
          </cell>
          <cell r="DM4238">
            <v>0</v>
          </cell>
        </row>
        <row r="4239">
          <cell r="A4239">
            <v>286730</v>
          </cell>
          <cell r="DK4239">
            <v>1114000</v>
          </cell>
        </row>
        <row r="4240">
          <cell r="A4240">
            <v>286617</v>
          </cell>
        </row>
        <row r="4241">
          <cell r="A4241">
            <v>286988</v>
          </cell>
          <cell r="DM4241">
            <v>0</v>
          </cell>
        </row>
        <row r="4242">
          <cell r="A4242">
            <v>286672</v>
          </cell>
        </row>
        <row r="4243">
          <cell r="A4243">
            <v>286730</v>
          </cell>
          <cell r="DK4243">
            <v>631000</v>
          </cell>
        </row>
        <row r="4244">
          <cell r="A4244">
            <v>286988</v>
          </cell>
          <cell r="DM4244">
            <v>0</v>
          </cell>
        </row>
        <row r="4245">
          <cell r="A4245">
            <v>286636</v>
          </cell>
          <cell r="DM4245">
            <v>0</v>
          </cell>
        </row>
        <row r="4246">
          <cell r="A4246">
            <v>286672</v>
          </cell>
        </row>
        <row r="4247">
          <cell r="A4247">
            <v>287004</v>
          </cell>
          <cell r="DM4247">
            <v>0</v>
          </cell>
        </row>
        <row r="4248">
          <cell r="A4248">
            <v>286730</v>
          </cell>
        </row>
        <row r="4249">
          <cell r="A4249">
            <v>286672</v>
          </cell>
        </row>
        <row r="4250">
          <cell r="A4250">
            <v>286730</v>
          </cell>
          <cell r="DK4250">
            <v>329000</v>
          </cell>
        </row>
        <row r="4251">
          <cell r="A4251">
            <v>287004</v>
          </cell>
          <cell r="DM4251">
            <v>0</v>
          </cell>
        </row>
        <row r="4252">
          <cell r="A4252">
            <v>286760</v>
          </cell>
          <cell r="DI4252">
            <v>8366000</v>
          </cell>
          <cell r="DL4252">
            <v>18738000</v>
          </cell>
          <cell r="DM4252">
            <v>1275775.64894</v>
          </cell>
        </row>
        <row r="4253">
          <cell r="A4253">
            <v>286703</v>
          </cell>
        </row>
        <row r="4254">
          <cell r="A4254">
            <v>286730</v>
          </cell>
          <cell r="DK4254">
            <v>87000</v>
          </cell>
        </row>
        <row r="4255">
          <cell r="A4255">
            <v>287007</v>
          </cell>
          <cell r="DM4255">
            <v>4187870.0360099999</v>
          </cell>
        </row>
        <row r="4256">
          <cell r="A4256">
            <v>286760</v>
          </cell>
          <cell r="DI4256">
            <v>9499000</v>
          </cell>
          <cell r="DL4256">
            <v>8623000</v>
          </cell>
          <cell r="DM4256">
            <v>1275775.64894</v>
          </cell>
        </row>
        <row r="4257">
          <cell r="A4257">
            <v>286745</v>
          </cell>
          <cell r="DJ4257">
            <v>49000</v>
          </cell>
        </row>
        <row r="4258">
          <cell r="A4258">
            <v>286703</v>
          </cell>
        </row>
        <row r="4259">
          <cell r="A4259">
            <v>287007</v>
          </cell>
          <cell r="DM4259">
            <v>4187870.0360099999</v>
          </cell>
        </row>
        <row r="4260">
          <cell r="A4260">
            <v>286784</v>
          </cell>
        </row>
        <row r="4261">
          <cell r="A4261">
            <v>286767</v>
          </cell>
        </row>
        <row r="4262">
          <cell r="A4262">
            <v>286730</v>
          </cell>
          <cell r="DK4262">
            <v>4000</v>
          </cell>
        </row>
        <row r="4263">
          <cell r="A4263">
            <v>287061</v>
          </cell>
        </row>
        <row r="4264">
          <cell r="A4264">
            <v>286804</v>
          </cell>
        </row>
        <row r="4265">
          <cell r="A4265">
            <v>286825</v>
          </cell>
        </row>
        <row r="4266">
          <cell r="A4266">
            <v>286806</v>
          </cell>
          <cell r="DM4266">
            <v>4147963.4529900001</v>
          </cell>
        </row>
        <row r="4267">
          <cell r="A4267">
            <v>287136</v>
          </cell>
        </row>
        <row r="4268">
          <cell r="A4268">
            <v>286806</v>
          </cell>
          <cell r="DM4268">
            <v>4147963.4529900001</v>
          </cell>
        </row>
        <row r="4269">
          <cell r="A4269">
            <v>286887</v>
          </cell>
        </row>
        <row r="4270">
          <cell r="A4270">
            <v>286895</v>
          </cell>
          <cell r="DM4270">
            <v>2645794.6583799999</v>
          </cell>
        </row>
        <row r="4271">
          <cell r="A4271">
            <v>286806</v>
          </cell>
          <cell r="DM4271">
            <v>4147963.4529900001</v>
          </cell>
        </row>
        <row r="4272">
          <cell r="A4272">
            <v>287162</v>
          </cell>
        </row>
        <row r="4273">
          <cell r="A4273">
            <v>286806</v>
          </cell>
          <cell r="DM4273">
            <v>4147963.4529900001</v>
          </cell>
        </row>
        <row r="4274">
          <cell r="A4274">
            <v>286806</v>
          </cell>
          <cell r="DM4274">
            <v>4147963.4529900001</v>
          </cell>
        </row>
        <row r="4275">
          <cell r="A4275">
            <v>286895</v>
          </cell>
          <cell r="DM4275">
            <v>2645794.6583799999</v>
          </cell>
        </row>
        <row r="4276">
          <cell r="A4276">
            <v>287208</v>
          </cell>
          <cell r="DK4276">
            <v>291000</v>
          </cell>
          <cell r="DM4276">
            <v>0</v>
          </cell>
        </row>
        <row r="4277">
          <cell r="A4277">
            <v>286806</v>
          </cell>
          <cell r="DM4277">
            <v>4147963.4529900001</v>
          </cell>
        </row>
        <row r="4278">
          <cell r="A4278">
            <v>286814</v>
          </cell>
        </row>
        <row r="4279">
          <cell r="A4279">
            <v>287208</v>
          </cell>
          <cell r="DK4279">
            <v>275000</v>
          </cell>
          <cell r="DM4279">
            <v>0</v>
          </cell>
        </row>
        <row r="4280">
          <cell r="A4280">
            <v>286895</v>
          </cell>
          <cell r="DM4280">
            <v>2645794.6583799999</v>
          </cell>
        </row>
        <row r="4281">
          <cell r="A4281">
            <v>286887</v>
          </cell>
        </row>
        <row r="4282">
          <cell r="A4282">
            <v>286870</v>
          </cell>
          <cell r="DM4282">
            <v>0</v>
          </cell>
        </row>
        <row r="4283">
          <cell r="A4283">
            <v>286895</v>
          </cell>
          <cell r="DM4283">
            <v>2645794.6583799999</v>
          </cell>
        </row>
        <row r="4284">
          <cell r="A4284">
            <v>287208</v>
          </cell>
          <cell r="DJ4284">
            <v>462000</v>
          </cell>
          <cell r="DK4284">
            <v>263000</v>
          </cell>
          <cell r="DM4284">
            <v>0</v>
          </cell>
        </row>
        <row r="4285">
          <cell r="A4285">
            <v>286870</v>
          </cell>
          <cell r="DM4285">
            <v>0</v>
          </cell>
        </row>
        <row r="4286">
          <cell r="A4286">
            <v>286944</v>
          </cell>
        </row>
        <row r="4287">
          <cell r="A4287">
            <v>286988</v>
          </cell>
          <cell r="DM4287">
            <v>0</v>
          </cell>
        </row>
        <row r="4288">
          <cell r="A4288">
            <v>287235</v>
          </cell>
        </row>
        <row r="4289">
          <cell r="A4289">
            <v>286877</v>
          </cell>
        </row>
        <row r="4290">
          <cell r="A4290">
            <v>286988</v>
          </cell>
          <cell r="DM4290">
            <v>0</v>
          </cell>
        </row>
        <row r="4291">
          <cell r="A4291">
            <v>287112</v>
          </cell>
        </row>
        <row r="4292">
          <cell r="A4292">
            <v>286997</v>
          </cell>
        </row>
        <row r="4293">
          <cell r="A4293">
            <v>286887</v>
          </cell>
        </row>
        <row r="4294">
          <cell r="A4294">
            <v>287235</v>
          </cell>
          <cell r="DJ4294">
            <v>369000</v>
          </cell>
        </row>
        <row r="4295">
          <cell r="A4295">
            <v>287007</v>
          </cell>
          <cell r="DM4295">
            <v>4187870.0360099999</v>
          </cell>
        </row>
        <row r="4296">
          <cell r="A4296">
            <v>286931</v>
          </cell>
          <cell r="DM4296">
            <v>0</v>
          </cell>
        </row>
        <row r="4297">
          <cell r="A4297">
            <v>287288</v>
          </cell>
          <cell r="DM4297">
            <v>0</v>
          </cell>
        </row>
        <row r="4298">
          <cell r="A4298">
            <v>287162</v>
          </cell>
        </row>
        <row r="4299">
          <cell r="A4299">
            <v>287061</v>
          </cell>
        </row>
        <row r="4300">
          <cell r="A4300">
            <v>287297</v>
          </cell>
          <cell r="DK4300">
            <v>1960000</v>
          </cell>
        </row>
        <row r="4301">
          <cell r="A4301">
            <v>286931</v>
          </cell>
          <cell r="DM4301">
            <v>0</v>
          </cell>
        </row>
        <row r="4302">
          <cell r="A4302">
            <v>287163</v>
          </cell>
          <cell r="DJ4302">
            <v>101000</v>
          </cell>
          <cell r="DM4302">
            <v>2500164.3834500001</v>
          </cell>
        </row>
        <row r="4303">
          <cell r="A4303">
            <v>287162</v>
          </cell>
        </row>
        <row r="4304">
          <cell r="A4304">
            <v>287298</v>
          </cell>
          <cell r="DM4304">
            <v>0</v>
          </cell>
        </row>
        <row r="4305">
          <cell r="A4305">
            <v>286988</v>
          </cell>
          <cell r="DM4305">
            <v>0</v>
          </cell>
        </row>
        <row r="4306">
          <cell r="A4306">
            <v>287162</v>
          </cell>
        </row>
        <row r="4307">
          <cell r="A4307">
            <v>286988</v>
          </cell>
          <cell r="DM4307">
            <v>0</v>
          </cell>
        </row>
        <row r="4308">
          <cell r="A4308">
            <v>287326</v>
          </cell>
        </row>
        <row r="4309">
          <cell r="A4309">
            <v>287163</v>
          </cell>
          <cell r="DM4309">
            <v>2500164.3834500001</v>
          </cell>
        </row>
        <row r="4310">
          <cell r="A4310">
            <v>287162</v>
          </cell>
        </row>
        <row r="4311">
          <cell r="A4311">
            <v>286988</v>
          </cell>
          <cell r="DM4311">
            <v>0</v>
          </cell>
        </row>
        <row r="4312">
          <cell r="A4312">
            <v>287347</v>
          </cell>
        </row>
        <row r="4313">
          <cell r="A4313">
            <v>287163</v>
          </cell>
          <cell r="DM4313">
            <v>2500164.3834500001</v>
          </cell>
        </row>
        <row r="4314">
          <cell r="A4314">
            <v>287347</v>
          </cell>
        </row>
        <row r="4315">
          <cell r="A4315">
            <v>287249</v>
          </cell>
          <cell r="DJ4315">
            <v>50000</v>
          </cell>
        </row>
        <row r="4316">
          <cell r="A4316">
            <v>287112</v>
          </cell>
        </row>
        <row r="4317">
          <cell r="A4317">
            <v>287163</v>
          </cell>
          <cell r="DM4317">
            <v>2500164.3834500001</v>
          </cell>
        </row>
        <row r="4318">
          <cell r="A4318">
            <v>287348</v>
          </cell>
          <cell r="DM4318">
            <v>0</v>
          </cell>
        </row>
        <row r="4319">
          <cell r="A4319">
            <v>287253</v>
          </cell>
          <cell r="DJ4319">
            <v>40</v>
          </cell>
        </row>
        <row r="4320">
          <cell r="A4320">
            <v>287112</v>
          </cell>
          <cell r="DJ4320">
            <v>100</v>
          </cell>
        </row>
        <row r="4321">
          <cell r="A4321">
            <v>287288</v>
          </cell>
          <cell r="DM4321">
            <v>0</v>
          </cell>
        </row>
        <row r="4322">
          <cell r="A4322">
            <v>287348</v>
          </cell>
          <cell r="DM4322">
            <v>0</v>
          </cell>
        </row>
        <row r="4323">
          <cell r="A4323">
            <v>287136</v>
          </cell>
        </row>
        <row r="4324">
          <cell r="A4324">
            <v>287253</v>
          </cell>
        </row>
        <row r="4325">
          <cell r="A4325">
            <v>287297</v>
          </cell>
          <cell r="DK4325">
            <v>2683000</v>
          </cell>
        </row>
        <row r="4326">
          <cell r="A4326">
            <v>287162</v>
          </cell>
        </row>
        <row r="4327">
          <cell r="A4327">
            <v>287348</v>
          </cell>
          <cell r="DM4327">
            <v>0</v>
          </cell>
        </row>
        <row r="4328">
          <cell r="A4328">
            <v>287311</v>
          </cell>
          <cell r="DK4328">
            <v>231000</v>
          </cell>
        </row>
        <row r="4329">
          <cell r="A4329">
            <v>287297</v>
          </cell>
          <cell r="DK4329">
            <v>1073000</v>
          </cell>
        </row>
        <row r="4330">
          <cell r="A4330">
            <v>287208</v>
          </cell>
          <cell r="DJ4330">
            <v>360000</v>
          </cell>
          <cell r="DK4330">
            <v>472000</v>
          </cell>
          <cell r="DM4330">
            <v>0</v>
          </cell>
        </row>
        <row r="4331">
          <cell r="A4331">
            <v>287437</v>
          </cell>
        </row>
        <row r="4332">
          <cell r="A4332">
            <v>287311</v>
          </cell>
          <cell r="DK4332">
            <v>187000</v>
          </cell>
        </row>
        <row r="4333">
          <cell r="A4333">
            <v>287437</v>
          </cell>
          <cell r="DK4333">
            <v>2067000</v>
          </cell>
        </row>
        <row r="4334">
          <cell r="A4334">
            <v>287297</v>
          </cell>
          <cell r="DK4334">
            <v>1764000</v>
          </cell>
        </row>
        <row r="4335">
          <cell r="A4335">
            <v>287249</v>
          </cell>
        </row>
        <row r="4336">
          <cell r="A4336">
            <v>287324</v>
          </cell>
        </row>
        <row r="4337">
          <cell r="A4337">
            <v>287438</v>
          </cell>
          <cell r="DM4337">
            <v>0</v>
          </cell>
        </row>
        <row r="4338">
          <cell r="A4338">
            <v>287298</v>
          </cell>
          <cell r="DM4338">
            <v>0</v>
          </cell>
        </row>
        <row r="4339">
          <cell r="A4339">
            <v>287347</v>
          </cell>
        </row>
        <row r="4340">
          <cell r="A4340">
            <v>287253</v>
          </cell>
          <cell r="DJ4340">
            <v>0</v>
          </cell>
        </row>
        <row r="4341">
          <cell r="A4341">
            <v>287493</v>
          </cell>
          <cell r="DM4341">
            <v>226680.52246000001</v>
          </cell>
        </row>
        <row r="4342">
          <cell r="A4342">
            <v>287311</v>
          </cell>
          <cell r="DK4342">
            <v>199000</v>
          </cell>
        </row>
        <row r="4343">
          <cell r="A4343">
            <v>287298</v>
          </cell>
          <cell r="DM4343">
            <v>0</v>
          </cell>
        </row>
        <row r="4344">
          <cell r="A4344">
            <v>287347</v>
          </cell>
          <cell r="DK4344">
            <v>69000</v>
          </cell>
        </row>
        <row r="4345">
          <cell r="A4345">
            <v>287503</v>
          </cell>
          <cell r="DJ4345">
            <v>0</v>
          </cell>
        </row>
        <row r="4346">
          <cell r="A4346">
            <v>287326</v>
          </cell>
        </row>
        <row r="4347">
          <cell r="A4347">
            <v>287324</v>
          </cell>
        </row>
        <row r="4348">
          <cell r="A4348">
            <v>287348</v>
          </cell>
          <cell r="DM4348">
            <v>0</v>
          </cell>
        </row>
        <row r="4349">
          <cell r="A4349">
            <v>287525</v>
          </cell>
        </row>
        <row r="4350">
          <cell r="A4350">
            <v>287326</v>
          </cell>
          <cell r="DJ4350">
            <v>98465.89</v>
          </cell>
        </row>
        <row r="4351">
          <cell r="A4351">
            <v>287348</v>
          </cell>
          <cell r="DM4351">
            <v>0</v>
          </cell>
        </row>
        <row r="4352">
          <cell r="A4352">
            <v>287437</v>
          </cell>
          <cell r="DK4352">
            <v>746000</v>
          </cell>
        </row>
        <row r="4353">
          <cell r="A4353">
            <v>287525</v>
          </cell>
        </row>
        <row r="4354">
          <cell r="A4354">
            <v>287348</v>
          </cell>
          <cell r="DM4354">
            <v>0</v>
          </cell>
        </row>
        <row r="4355">
          <cell r="A4355">
            <v>287364</v>
          </cell>
          <cell r="DK4355">
            <v>5403000</v>
          </cell>
        </row>
        <row r="4356">
          <cell r="A4356">
            <v>287438</v>
          </cell>
          <cell r="DM4356">
            <v>0</v>
          </cell>
        </row>
        <row r="4357">
          <cell r="A4357">
            <v>287437</v>
          </cell>
        </row>
        <row r="4358">
          <cell r="A4358">
            <v>287771</v>
          </cell>
        </row>
        <row r="4359">
          <cell r="A4359">
            <v>287438</v>
          </cell>
          <cell r="DM4359">
            <v>0</v>
          </cell>
        </row>
        <row r="4360">
          <cell r="A4360">
            <v>287364</v>
          </cell>
          <cell r="DK4360">
            <v>5071000</v>
          </cell>
        </row>
        <row r="4361">
          <cell r="A4361">
            <v>287819</v>
          </cell>
        </row>
        <row r="4362">
          <cell r="A4362">
            <v>287437</v>
          </cell>
        </row>
        <row r="4363">
          <cell r="A4363">
            <v>287400</v>
          </cell>
        </row>
        <row r="4364">
          <cell r="A4364">
            <v>287493</v>
          </cell>
          <cell r="DJ4364">
            <v>834000</v>
          </cell>
          <cell r="DM4364">
            <v>226680.52246000001</v>
          </cell>
        </row>
        <row r="4365">
          <cell r="A4365">
            <v>287400</v>
          </cell>
        </row>
        <row r="4366">
          <cell r="A4366">
            <v>287503</v>
          </cell>
          <cell r="DJ4366">
            <v>87000</v>
          </cell>
        </row>
        <row r="4367">
          <cell r="A4367">
            <v>287438</v>
          </cell>
          <cell r="DM4367">
            <v>0</v>
          </cell>
        </row>
        <row r="4368">
          <cell r="A4368">
            <v>287857</v>
          </cell>
          <cell r="DK4368">
            <v>51000</v>
          </cell>
          <cell r="DM4368">
            <v>364083.95925000001</v>
          </cell>
        </row>
        <row r="4369">
          <cell r="A4369">
            <v>287583</v>
          </cell>
        </row>
        <row r="4370">
          <cell r="A4370">
            <v>287438</v>
          </cell>
          <cell r="DM4370">
            <v>0</v>
          </cell>
        </row>
        <row r="4371">
          <cell r="A4371">
            <v>287493</v>
          </cell>
          <cell r="DM4371">
            <v>226680.52246000001</v>
          </cell>
        </row>
        <row r="4372">
          <cell r="A4372">
            <v>287897</v>
          </cell>
        </row>
        <row r="4373">
          <cell r="A4373">
            <v>287505</v>
          </cell>
          <cell r="DK4373">
            <v>149000</v>
          </cell>
          <cell r="DM4373">
            <v>0</v>
          </cell>
        </row>
        <row r="4374">
          <cell r="A4374">
            <v>287438</v>
          </cell>
          <cell r="DM4374">
            <v>0</v>
          </cell>
        </row>
        <row r="4375">
          <cell r="A4375">
            <v>287611</v>
          </cell>
        </row>
        <row r="4376">
          <cell r="A4376">
            <v>287897</v>
          </cell>
          <cell r="DJ4376">
            <v>88000</v>
          </cell>
        </row>
        <row r="4377">
          <cell r="A4377">
            <v>287505</v>
          </cell>
          <cell r="DK4377">
            <v>157000</v>
          </cell>
          <cell r="DM4377">
            <v>0</v>
          </cell>
        </row>
        <row r="4378">
          <cell r="A4378">
            <v>287461</v>
          </cell>
        </row>
        <row r="4379">
          <cell r="A4379">
            <v>287611</v>
          </cell>
        </row>
        <row r="4380">
          <cell r="A4380">
            <v>287505</v>
          </cell>
          <cell r="DK4380">
            <v>157000</v>
          </cell>
          <cell r="DM4380">
            <v>0</v>
          </cell>
        </row>
        <row r="4381">
          <cell r="A4381">
            <v>287897</v>
          </cell>
          <cell r="DJ4381">
            <v>1126000</v>
          </cell>
        </row>
        <row r="4382">
          <cell r="A4382">
            <v>287493</v>
          </cell>
          <cell r="DJ4382">
            <v>1511000</v>
          </cell>
          <cell r="DM4382">
            <v>226680.52246000001</v>
          </cell>
        </row>
        <row r="4383">
          <cell r="A4383">
            <v>287525</v>
          </cell>
        </row>
        <row r="4384">
          <cell r="A4384">
            <v>287505</v>
          </cell>
          <cell r="DK4384">
            <v>195000</v>
          </cell>
          <cell r="DM4384">
            <v>0</v>
          </cell>
        </row>
        <row r="4385">
          <cell r="A4385">
            <v>287927</v>
          </cell>
          <cell r="DM4385">
            <v>0</v>
          </cell>
        </row>
        <row r="4386">
          <cell r="A4386">
            <v>287755</v>
          </cell>
          <cell r="DK4386">
            <v>794180</v>
          </cell>
          <cell r="DM4386">
            <v>5000</v>
          </cell>
        </row>
        <row r="4387">
          <cell r="A4387">
            <v>287505</v>
          </cell>
          <cell r="DM4387">
            <v>0</v>
          </cell>
        </row>
        <row r="4388">
          <cell r="A4388">
            <v>287927</v>
          </cell>
          <cell r="DM4388">
            <v>0</v>
          </cell>
        </row>
        <row r="4389">
          <cell r="A4389">
            <v>287578</v>
          </cell>
        </row>
        <row r="4390">
          <cell r="A4390">
            <v>287755</v>
          </cell>
          <cell r="DK4390">
            <v>557903</v>
          </cell>
          <cell r="DM4390">
            <v>5000</v>
          </cell>
        </row>
        <row r="4391">
          <cell r="A4391">
            <v>288065</v>
          </cell>
          <cell r="DM4391">
            <v>0</v>
          </cell>
        </row>
        <row r="4392">
          <cell r="A4392">
            <v>287578</v>
          </cell>
        </row>
        <row r="4393">
          <cell r="A4393">
            <v>287578</v>
          </cell>
        </row>
        <row r="4394">
          <cell r="A4394">
            <v>288106</v>
          </cell>
        </row>
        <row r="4395">
          <cell r="A4395">
            <v>287583</v>
          </cell>
          <cell r="DJ4395">
            <v>677000</v>
          </cell>
        </row>
        <row r="4396">
          <cell r="A4396">
            <v>287819</v>
          </cell>
        </row>
        <row r="4397">
          <cell r="A4397">
            <v>287611</v>
          </cell>
        </row>
        <row r="4398">
          <cell r="A4398">
            <v>288197</v>
          </cell>
        </row>
        <row r="4399">
          <cell r="A4399">
            <v>287857</v>
          </cell>
          <cell r="DM4399">
            <v>364083.95925000001</v>
          </cell>
        </row>
        <row r="4400">
          <cell r="A4400">
            <v>287611</v>
          </cell>
        </row>
        <row r="4401">
          <cell r="A4401">
            <v>288197</v>
          </cell>
        </row>
        <row r="4402">
          <cell r="A4402">
            <v>287857</v>
          </cell>
          <cell r="DM4402">
            <v>364083.95925000001</v>
          </cell>
        </row>
        <row r="4403">
          <cell r="A4403">
            <v>287927</v>
          </cell>
          <cell r="DM4403">
            <v>0</v>
          </cell>
        </row>
        <row r="4404">
          <cell r="A4404">
            <v>288235</v>
          </cell>
        </row>
        <row r="4405">
          <cell r="A4405">
            <v>287639</v>
          </cell>
        </row>
        <row r="4406">
          <cell r="A4406">
            <v>288269</v>
          </cell>
          <cell r="DM4406">
            <v>357070.89658</v>
          </cell>
        </row>
        <row r="4407">
          <cell r="A4407">
            <v>288065</v>
          </cell>
          <cell r="DM4407">
            <v>0</v>
          </cell>
        </row>
        <row r="4408">
          <cell r="A4408">
            <v>287639</v>
          </cell>
        </row>
        <row r="4409">
          <cell r="A4409">
            <v>288065</v>
          </cell>
          <cell r="DM4409">
            <v>0</v>
          </cell>
        </row>
        <row r="4410">
          <cell r="A4410">
            <v>288269</v>
          </cell>
          <cell r="DM4410">
            <v>357070.89658</v>
          </cell>
        </row>
        <row r="4411">
          <cell r="A4411">
            <v>287689</v>
          </cell>
        </row>
        <row r="4412">
          <cell r="A4412">
            <v>288106</v>
          </cell>
        </row>
        <row r="4413">
          <cell r="A4413">
            <v>288106</v>
          </cell>
        </row>
        <row r="4414">
          <cell r="A4414">
            <v>288269</v>
          </cell>
          <cell r="DM4414">
            <v>357070.89658</v>
          </cell>
        </row>
        <row r="4415">
          <cell r="A4415">
            <v>287822</v>
          </cell>
        </row>
        <row r="4416">
          <cell r="A4416">
            <v>288202</v>
          </cell>
          <cell r="DM4416">
            <v>0</v>
          </cell>
        </row>
        <row r="4417">
          <cell r="A4417">
            <v>288274</v>
          </cell>
          <cell r="DJ4417">
            <v>242000</v>
          </cell>
          <cell r="DM4417">
            <v>287819.25540999998</v>
          </cell>
        </row>
        <row r="4418">
          <cell r="A4418">
            <v>287857</v>
          </cell>
          <cell r="DK4418">
            <v>30000</v>
          </cell>
          <cell r="DM4418">
            <v>364083.95925000001</v>
          </cell>
        </row>
        <row r="4419">
          <cell r="A4419">
            <v>288202</v>
          </cell>
          <cell r="DM4419">
            <v>0</v>
          </cell>
        </row>
        <row r="4420">
          <cell r="A4420">
            <v>288018</v>
          </cell>
        </row>
        <row r="4421">
          <cell r="A4421">
            <v>288275</v>
          </cell>
          <cell r="DI4421">
            <v>113000</v>
          </cell>
          <cell r="DK4421">
            <v>363000</v>
          </cell>
          <cell r="DM4421">
            <v>0</v>
          </cell>
        </row>
        <row r="4422">
          <cell r="A4422">
            <v>288235</v>
          </cell>
        </row>
        <row r="4423">
          <cell r="A4423">
            <v>288235</v>
          </cell>
        </row>
        <row r="4424">
          <cell r="A4424">
            <v>288275</v>
          </cell>
          <cell r="DM4424">
            <v>0</v>
          </cell>
        </row>
        <row r="4425">
          <cell r="A4425">
            <v>288235</v>
          </cell>
        </row>
        <row r="4426">
          <cell r="A4426">
            <v>288278</v>
          </cell>
        </row>
        <row r="4427">
          <cell r="A4427">
            <v>288362</v>
          </cell>
        </row>
        <row r="4428">
          <cell r="A4428">
            <v>288326</v>
          </cell>
        </row>
        <row r="4429">
          <cell r="A4429">
            <v>288269</v>
          </cell>
          <cell r="DI4429">
            <v>331000</v>
          </cell>
          <cell r="DJ4429">
            <v>13000</v>
          </cell>
          <cell r="DM4429">
            <v>357070.89658</v>
          </cell>
        </row>
        <row r="4430">
          <cell r="A4430">
            <v>287689</v>
          </cell>
        </row>
        <row r="4431">
          <cell r="A4431">
            <v>288384</v>
          </cell>
        </row>
        <row r="4432">
          <cell r="A4432">
            <v>288326</v>
          </cell>
        </row>
        <row r="4433">
          <cell r="A4433">
            <v>288278</v>
          </cell>
        </row>
        <row r="4434">
          <cell r="A4434">
            <v>287809</v>
          </cell>
          <cell r="DM4434">
            <v>75797.247929999998</v>
          </cell>
        </row>
        <row r="4435">
          <cell r="A4435">
            <v>288362</v>
          </cell>
        </row>
        <row r="4436">
          <cell r="A4436">
            <v>288278</v>
          </cell>
        </row>
        <row r="4437">
          <cell r="A4437">
            <v>288384</v>
          </cell>
        </row>
        <row r="4438">
          <cell r="A4438">
            <v>288362</v>
          </cell>
        </row>
        <row r="4439">
          <cell r="A4439">
            <v>287819</v>
          </cell>
        </row>
        <row r="4440">
          <cell r="A4440">
            <v>288384</v>
          </cell>
        </row>
        <row r="4441">
          <cell r="A4441">
            <v>288362</v>
          </cell>
        </row>
        <row r="4442">
          <cell r="A4442">
            <v>288384</v>
          </cell>
        </row>
        <row r="4443">
          <cell r="A4443">
            <v>287857</v>
          </cell>
          <cell r="DK4443">
            <v>51000</v>
          </cell>
          <cell r="DM4443">
            <v>364083.95925000001</v>
          </cell>
        </row>
        <row r="4444">
          <cell r="A4444">
            <v>288384</v>
          </cell>
        </row>
        <row r="4445">
          <cell r="A4445">
            <v>288418</v>
          </cell>
        </row>
        <row r="4446">
          <cell r="A4446">
            <v>288384</v>
          </cell>
        </row>
        <row r="4447">
          <cell r="A4447">
            <v>287897</v>
          </cell>
        </row>
        <row r="4448">
          <cell r="A4448">
            <v>288326</v>
          </cell>
        </row>
        <row r="4449">
          <cell r="A4449">
            <v>288421</v>
          </cell>
        </row>
        <row r="4450">
          <cell r="A4450">
            <v>288418</v>
          </cell>
        </row>
        <row r="4451">
          <cell r="A4451">
            <v>287903</v>
          </cell>
          <cell r="DM4451">
            <v>0</v>
          </cell>
        </row>
        <row r="4452">
          <cell r="A4452">
            <v>288421</v>
          </cell>
        </row>
        <row r="4453">
          <cell r="A4453">
            <v>288421</v>
          </cell>
        </row>
        <row r="4454">
          <cell r="A4454">
            <v>288326</v>
          </cell>
          <cell r="DJ4454">
            <v>327100</v>
          </cell>
        </row>
        <row r="4455">
          <cell r="A4455">
            <v>288421</v>
          </cell>
        </row>
        <row r="4456">
          <cell r="A4456">
            <v>287927</v>
          </cell>
          <cell r="DM4456">
            <v>0</v>
          </cell>
        </row>
        <row r="4457">
          <cell r="A4457">
            <v>288359</v>
          </cell>
          <cell r="DM4457">
            <v>1240058.5921400001</v>
          </cell>
        </row>
        <row r="4458">
          <cell r="A4458">
            <v>287927</v>
          </cell>
          <cell r="DM4458">
            <v>0</v>
          </cell>
        </row>
        <row r="4459">
          <cell r="A4459">
            <v>288359</v>
          </cell>
          <cell r="DM4459">
            <v>1240058.5921400001</v>
          </cell>
        </row>
        <row r="4460">
          <cell r="A4460">
            <v>288421</v>
          </cell>
        </row>
        <row r="4461">
          <cell r="A4461">
            <v>288065</v>
          </cell>
          <cell r="DM4461">
            <v>0</v>
          </cell>
        </row>
        <row r="4462">
          <cell r="A4462">
            <v>288360</v>
          </cell>
        </row>
        <row r="4463">
          <cell r="A4463">
            <v>288429</v>
          </cell>
        </row>
        <row r="4464">
          <cell r="A4464">
            <v>288421</v>
          </cell>
        </row>
        <row r="4465">
          <cell r="A4465">
            <v>288065</v>
          </cell>
          <cell r="DM4465">
            <v>0</v>
          </cell>
        </row>
        <row r="4466">
          <cell r="A4466">
            <v>288384</v>
          </cell>
        </row>
        <row r="4467">
          <cell r="A4467">
            <v>288462</v>
          </cell>
        </row>
        <row r="4468">
          <cell r="A4468">
            <v>288192</v>
          </cell>
          <cell r="DJ4468">
            <v>-1105</v>
          </cell>
        </row>
        <row r="4469">
          <cell r="A4469">
            <v>288434</v>
          </cell>
          <cell r="DM4469">
            <v>0</v>
          </cell>
        </row>
        <row r="4470">
          <cell r="A4470">
            <v>288497</v>
          </cell>
        </row>
        <row r="4471">
          <cell r="A4471">
            <v>288418</v>
          </cell>
          <cell r="DJ4471">
            <v>3042000</v>
          </cell>
        </row>
        <row r="4472">
          <cell r="A4472">
            <v>288434</v>
          </cell>
          <cell r="DM4472">
            <v>0</v>
          </cell>
        </row>
        <row r="4473">
          <cell r="A4473">
            <v>288544</v>
          </cell>
          <cell r="DK4473">
            <v>163000</v>
          </cell>
          <cell r="DM4473">
            <v>0</v>
          </cell>
        </row>
        <row r="4474">
          <cell r="A4474">
            <v>288197</v>
          </cell>
          <cell r="DK4474">
            <v>1819000</v>
          </cell>
        </row>
        <row r="4475">
          <cell r="A4475">
            <v>288434</v>
          </cell>
          <cell r="DM4475">
            <v>0</v>
          </cell>
        </row>
        <row r="4476">
          <cell r="A4476">
            <v>288434</v>
          </cell>
          <cell r="DM4476">
            <v>0</v>
          </cell>
        </row>
        <row r="4477">
          <cell r="A4477">
            <v>288202</v>
          </cell>
          <cell r="DM4477">
            <v>0</v>
          </cell>
        </row>
        <row r="4478">
          <cell r="A4478">
            <v>288577</v>
          </cell>
        </row>
        <row r="4479">
          <cell r="A4479">
            <v>288462</v>
          </cell>
        </row>
        <row r="4480">
          <cell r="A4480">
            <v>288434</v>
          </cell>
          <cell r="DM4480">
            <v>0</v>
          </cell>
        </row>
        <row r="4481">
          <cell r="A4481">
            <v>288269</v>
          </cell>
          <cell r="DK4481">
            <v>340000</v>
          </cell>
          <cell r="DM4481">
            <v>357070.89658</v>
          </cell>
        </row>
        <row r="4482">
          <cell r="A4482">
            <v>288599</v>
          </cell>
          <cell r="DK4482">
            <v>198000</v>
          </cell>
        </row>
        <row r="4483">
          <cell r="A4483">
            <v>288437</v>
          </cell>
        </row>
        <row r="4484">
          <cell r="A4484">
            <v>288484</v>
          </cell>
          <cell r="DK4484">
            <v>29000</v>
          </cell>
        </row>
        <row r="4485">
          <cell r="A4485">
            <v>288274</v>
          </cell>
          <cell r="DJ4485">
            <v>227000</v>
          </cell>
          <cell r="DM4485">
            <v>287819.25540999998</v>
          </cell>
        </row>
        <row r="4486">
          <cell r="A4486">
            <v>288486</v>
          </cell>
        </row>
        <row r="4487">
          <cell r="A4487">
            <v>288497</v>
          </cell>
        </row>
        <row r="4488">
          <cell r="A4488">
            <v>288599</v>
          </cell>
          <cell r="DK4488">
            <v>179000</v>
          </cell>
        </row>
        <row r="4489">
          <cell r="A4489">
            <v>288566</v>
          </cell>
        </row>
        <row r="4490">
          <cell r="A4490">
            <v>288486</v>
          </cell>
        </row>
        <row r="4491">
          <cell r="A4491">
            <v>288274</v>
          </cell>
          <cell r="DJ4491">
            <v>242000</v>
          </cell>
          <cell r="DM4491">
            <v>287819.25540999998</v>
          </cell>
        </row>
        <row r="4492">
          <cell r="A4492">
            <v>288603</v>
          </cell>
          <cell r="DM4492">
            <v>372747.38163000002</v>
          </cell>
        </row>
        <row r="4493">
          <cell r="A4493">
            <v>288595</v>
          </cell>
        </row>
        <row r="4494">
          <cell r="A4494">
            <v>288544</v>
          </cell>
          <cell r="DK4494">
            <v>26000</v>
          </cell>
          <cell r="DM4494">
            <v>0</v>
          </cell>
        </row>
        <row r="4495">
          <cell r="A4495">
            <v>288275</v>
          </cell>
          <cell r="DI4495">
            <v>80000</v>
          </cell>
          <cell r="DK4495">
            <v>269000</v>
          </cell>
          <cell r="DM4495">
            <v>0</v>
          </cell>
        </row>
        <row r="4496">
          <cell r="A4496">
            <v>288595</v>
          </cell>
        </row>
        <row r="4497">
          <cell r="A4497">
            <v>288566</v>
          </cell>
        </row>
        <row r="4498">
          <cell r="A4498">
            <v>288634</v>
          </cell>
          <cell r="DM4498">
            <v>0</v>
          </cell>
        </row>
        <row r="4499">
          <cell r="A4499">
            <v>288275</v>
          </cell>
          <cell r="DI4499">
            <v>149000</v>
          </cell>
          <cell r="DK4499">
            <v>462000</v>
          </cell>
          <cell r="DM4499">
            <v>0</v>
          </cell>
        </row>
        <row r="4500">
          <cell r="A4500">
            <v>288603</v>
          </cell>
          <cell r="DJ4500">
            <v>39000</v>
          </cell>
          <cell r="DM4500">
            <v>372747.38163000002</v>
          </cell>
        </row>
        <row r="4501">
          <cell r="A4501">
            <v>288603</v>
          </cell>
          <cell r="DM4501">
            <v>372747.38163000002</v>
          </cell>
        </row>
        <row r="4502">
          <cell r="A4502">
            <v>288634</v>
          </cell>
          <cell r="DM4502">
            <v>0</v>
          </cell>
        </row>
        <row r="4503">
          <cell r="A4503">
            <v>288278</v>
          </cell>
        </row>
        <row r="4504">
          <cell r="A4504">
            <v>288634</v>
          </cell>
          <cell r="DM4504">
            <v>0</v>
          </cell>
        </row>
        <row r="4505">
          <cell r="A4505">
            <v>288634</v>
          </cell>
          <cell r="DM4505">
            <v>0</v>
          </cell>
        </row>
        <row r="4506">
          <cell r="A4506">
            <v>288634</v>
          </cell>
          <cell r="DM4506">
            <v>0</v>
          </cell>
        </row>
        <row r="4507">
          <cell r="A4507">
            <v>288326</v>
          </cell>
        </row>
        <row r="4508">
          <cell r="A4508">
            <v>288638</v>
          </cell>
          <cell r="DM4508">
            <v>0</v>
          </cell>
        </row>
        <row r="4509">
          <cell r="A4509">
            <v>288634</v>
          </cell>
          <cell r="DM4509">
            <v>0</v>
          </cell>
        </row>
        <row r="4510">
          <cell r="A4510">
            <v>288638</v>
          </cell>
          <cell r="DM4510">
            <v>0</v>
          </cell>
        </row>
        <row r="4511">
          <cell r="A4511">
            <v>288639</v>
          </cell>
          <cell r="DM4511">
            <v>39583.580999999998</v>
          </cell>
        </row>
        <row r="4512">
          <cell r="A4512">
            <v>288359</v>
          </cell>
          <cell r="DM4512">
            <v>1240058.5921400001</v>
          </cell>
        </row>
        <row r="4513">
          <cell r="A4513">
            <v>288634</v>
          </cell>
          <cell r="DM4513">
            <v>0</v>
          </cell>
        </row>
        <row r="4514">
          <cell r="A4514">
            <v>288639</v>
          </cell>
          <cell r="DM4514">
            <v>39583.580999999998</v>
          </cell>
        </row>
        <row r="4515">
          <cell r="A4515">
            <v>288709</v>
          </cell>
        </row>
        <row r="4516">
          <cell r="A4516">
            <v>288639</v>
          </cell>
          <cell r="DM4516">
            <v>39583.580999999998</v>
          </cell>
        </row>
        <row r="4517">
          <cell r="A4517">
            <v>288638</v>
          </cell>
          <cell r="DM4517">
            <v>0</v>
          </cell>
        </row>
        <row r="4518">
          <cell r="A4518">
            <v>288359</v>
          </cell>
          <cell r="DM4518">
            <v>1240058.5921400001</v>
          </cell>
        </row>
        <row r="4519">
          <cell r="A4519">
            <v>288712</v>
          </cell>
          <cell r="DM4519">
            <v>0</v>
          </cell>
        </row>
        <row r="4520">
          <cell r="A4520">
            <v>288712</v>
          </cell>
          <cell r="DM4520">
            <v>0</v>
          </cell>
        </row>
        <row r="4521">
          <cell r="A4521">
            <v>288362</v>
          </cell>
        </row>
        <row r="4522">
          <cell r="A4522">
            <v>288712</v>
          </cell>
          <cell r="DM4522">
            <v>0</v>
          </cell>
        </row>
        <row r="4523">
          <cell r="A4523">
            <v>288638</v>
          </cell>
          <cell r="DM4523">
            <v>0</v>
          </cell>
        </row>
        <row r="4524">
          <cell r="A4524">
            <v>288725</v>
          </cell>
          <cell r="DM4524">
            <v>834539.58530000004</v>
          </cell>
        </row>
        <row r="4525">
          <cell r="A4525">
            <v>288384</v>
          </cell>
        </row>
        <row r="4526">
          <cell r="A4526">
            <v>288725</v>
          </cell>
          <cell r="DI4526">
            <v>142000</v>
          </cell>
          <cell r="DK4526">
            <v>7000</v>
          </cell>
          <cell r="DM4526">
            <v>834539.58530000004</v>
          </cell>
        </row>
        <row r="4527">
          <cell r="A4527">
            <v>288729</v>
          </cell>
        </row>
        <row r="4528">
          <cell r="A4528">
            <v>288638</v>
          </cell>
          <cell r="DJ4528">
            <v>199000</v>
          </cell>
          <cell r="DM4528">
            <v>0</v>
          </cell>
        </row>
        <row r="4529">
          <cell r="A4529">
            <v>288384</v>
          </cell>
        </row>
        <row r="4530">
          <cell r="A4530">
            <v>288753</v>
          </cell>
          <cell r="DM4530">
            <v>90000</v>
          </cell>
        </row>
        <row r="4531">
          <cell r="A4531">
            <v>288753</v>
          </cell>
          <cell r="DM4531">
            <v>90000</v>
          </cell>
        </row>
        <row r="4532">
          <cell r="A4532">
            <v>288640</v>
          </cell>
        </row>
        <row r="4533">
          <cell r="A4533">
            <v>288776</v>
          </cell>
        </row>
        <row r="4534">
          <cell r="A4534">
            <v>288406</v>
          </cell>
          <cell r="DM4534">
            <v>0</v>
          </cell>
        </row>
        <row r="4535">
          <cell r="A4535">
            <v>288875</v>
          </cell>
          <cell r="DM4535">
            <v>0</v>
          </cell>
        </row>
        <row r="4536">
          <cell r="A4536">
            <v>288429</v>
          </cell>
        </row>
        <row r="4537">
          <cell r="A4537">
            <v>288776</v>
          </cell>
        </row>
        <row r="4538">
          <cell r="A4538">
            <v>288709</v>
          </cell>
        </row>
        <row r="4539">
          <cell r="A4539">
            <v>289030</v>
          </cell>
        </row>
        <row r="4540">
          <cell r="A4540">
            <v>288437</v>
          </cell>
        </row>
        <row r="4541">
          <cell r="A4541">
            <v>289041</v>
          </cell>
          <cell r="DK4541">
            <v>92000</v>
          </cell>
          <cell r="DM4541">
            <v>0</v>
          </cell>
        </row>
        <row r="4542">
          <cell r="A4542">
            <v>288921</v>
          </cell>
          <cell r="DL4542">
            <v>20059000</v>
          </cell>
        </row>
        <row r="4543">
          <cell r="A4543">
            <v>288712</v>
          </cell>
          <cell r="DM4543">
            <v>0</v>
          </cell>
        </row>
        <row r="4544">
          <cell r="A4544">
            <v>289030</v>
          </cell>
        </row>
        <row r="4545">
          <cell r="A4545">
            <v>288462</v>
          </cell>
        </row>
        <row r="4546">
          <cell r="A4546">
            <v>289041</v>
          </cell>
          <cell r="DM4546">
            <v>0</v>
          </cell>
        </row>
        <row r="4547">
          <cell r="A4547">
            <v>289221</v>
          </cell>
        </row>
        <row r="4548">
          <cell r="A4548">
            <v>289071</v>
          </cell>
        </row>
        <row r="4549">
          <cell r="A4549">
            <v>288462</v>
          </cell>
        </row>
        <row r="4550">
          <cell r="A4550">
            <v>288725</v>
          </cell>
          <cell r="DI4550">
            <v>32000</v>
          </cell>
          <cell r="DM4550">
            <v>834539.58530000004</v>
          </cell>
        </row>
        <row r="4551">
          <cell r="A4551">
            <v>289351</v>
          </cell>
          <cell r="DM4551">
            <v>1971264.804</v>
          </cell>
        </row>
        <row r="4552">
          <cell r="A4552">
            <v>288729</v>
          </cell>
        </row>
        <row r="4553">
          <cell r="A4553">
            <v>288484</v>
          </cell>
        </row>
        <row r="4554">
          <cell r="A4554">
            <v>289500</v>
          </cell>
        </row>
        <row r="4555">
          <cell r="A4555">
            <v>288484</v>
          </cell>
          <cell r="DK4555">
            <v>22000</v>
          </cell>
        </row>
        <row r="4556">
          <cell r="A4556">
            <v>288729</v>
          </cell>
        </row>
        <row r="4557">
          <cell r="A4557">
            <v>289114</v>
          </cell>
        </row>
        <row r="4558">
          <cell r="A4558">
            <v>289122</v>
          </cell>
        </row>
        <row r="4559">
          <cell r="A4559">
            <v>288753</v>
          </cell>
          <cell r="DM4559">
            <v>90000</v>
          </cell>
        </row>
        <row r="4560">
          <cell r="A4560">
            <v>289570</v>
          </cell>
          <cell r="DK4560">
            <v>88000</v>
          </cell>
          <cell r="DM4560">
            <v>62612364.428640001</v>
          </cell>
        </row>
        <row r="4561">
          <cell r="A4561">
            <v>288486</v>
          </cell>
        </row>
        <row r="4562">
          <cell r="A4562">
            <v>288776</v>
          </cell>
        </row>
        <row r="4563">
          <cell r="A4563">
            <v>289122</v>
          </cell>
        </row>
        <row r="4564">
          <cell r="A4564">
            <v>288523</v>
          </cell>
        </row>
        <row r="4565">
          <cell r="A4565">
            <v>289570</v>
          </cell>
          <cell r="DK4565">
            <v>53000</v>
          </cell>
          <cell r="DM4565">
            <v>62612364.428640001</v>
          </cell>
        </row>
        <row r="4566">
          <cell r="A4566">
            <v>288875</v>
          </cell>
          <cell r="DM4566">
            <v>0</v>
          </cell>
        </row>
        <row r="4567">
          <cell r="A4567">
            <v>288523</v>
          </cell>
        </row>
        <row r="4568">
          <cell r="A4568">
            <v>289221</v>
          </cell>
        </row>
        <row r="4569">
          <cell r="A4569">
            <v>288523</v>
          </cell>
        </row>
        <row r="4570">
          <cell r="A4570">
            <v>289805</v>
          </cell>
          <cell r="DJ4570">
            <v>1082000</v>
          </cell>
          <cell r="DM4570">
            <v>1470069.6771</v>
          </cell>
        </row>
        <row r="4571">
          <cell r="A4571">
            <v>288875</v>
          </cell>
          <cell r="DM4571">
            <v>0</v>
          </cell>
        </row>
        <row r="4572">
          <cell r="A4572">
            <v>289395</v>
          </cell>
          <cell r="DM4572">
            <v>401082.55825</v>
          </cell>
        </row>
        <row r="4573">
          <cell r="A4573">
            <v>288595</v>
          </cell>
        </row>
        <row r="4574">
          <cell r="A4574">
            <v>289820</v>
          </cell>
        </row>
        <row r="4575">
          <cell r="A4575">
            <v>288924</v>
          </cell>
        </row>
        <row r="4576">
          <cell r="A4576">
            <v>288599</v>
          </cell>
          <cell r="DK4576">
            <v>198000</v>
          </cell>
        </row>
        <row r="4577">
          <cell r="A4577">
            <v>289836</v>
          </cell>
          <cell r="DM4577">
            <v>0</v>
          </cell>
        </row>
        <row r="4578">
          <cell r="A4578">
            <v>289041</v>
          </cell>
          <cell r="DK4578">
            <v>259000</v>
          </cell>
          <cell r="DM4578">
            <v>0</v>
          </cell>
        </row>
        <row r="4579">
          <cell r="A4579">
            <v>289570</v>
          </cell>
          <cell r="DK4579">
            <v>386000</v>
          </cell>
          <cell r="DM4579">
            <v>62612364.428640001</v>
          </cell>
        </row>
        <row r="4580">
          <cell r="A4580">
            <v>289071</v>
          </cell>
        </row>
        <row r="4581">
          <cell r="A4581">
            <v>289844</v>
          </cell>
        </row>
        <row r="4582">
          <cell r="A4582">
            <v>288603</v>
          </cell>
          <cell r="DM4582">
            <v>372747.38163000002</v>
          </cell>
        </row>
        <row r="4583">
          <cell r="A4583">
            <v>289570</v>
          </cell>
          <cell r="DK4583">
            <v>58000</v>
          </cell>
          <cell r="DM4583">
            <v>62612364.428640001</v>
          </cell>
        </row>
        <row r="4584">
          <cell r="A4584">
            <v>289071</v>
          </cell>
        </row>
        <row r="4585">
          <cell r="A4585">
            <v>289879</v>
          </cell>
          <cell r="DM4585">
            <v>1113881.9693400001</v>
          </cell>
        </row>
        <row r="4586">
          <cell r="A4586">
            <v>288634</v>
          </cell>
          <cell r="DM4586">
            <v>0</v>
          </cell>
        </row>
        <row r="4587">
          <cell r="A4587">
            <v>289570</v>
          </cell>
          <cell r="DK4587">
            <v>44000</v>
          </cell>
          <cell r="DM4587">
            <v>62612364.428640001</v>
          </cell>
        </row>
        <row r="4588">
          <cell r="A4588">
            <v>289071</v>
          </cell>
        </row>
        <row r="4589">
          <cell r="A4589">
            <v>288634</v>
          </cell>
          <cell r="DM4589">
            <v>0</v>
          </cell>
        </row>
        <row r="4590">
          <cell r="A4590">
            <v>289987</v>
          </cell>
          <cell r="DM4590">
            <v>0</v>
          </cell>
        </row>
        <row r="4591">
          <cell r="A4591">
            <v>289570</v>
          </cell>
          <cell r="DK4591">
            <v>62000</v>
          </cell>
          <cell r="DM4591">
            <v>62612364.428640001</v>
          </cell>
        </row>
        <row r="4592">
          <cell r="A4592">
            <v>290010</v>
          </cell>
          <cell r="DM4592">
            <v>0</v>
          </cell>
        </row>
        <row r="4593">
          <cell r="A4593">
            <v>289114</v>
          </cell>
          <cell r="DI4593">
            <v>331000</v>
          </cell>
        </row>
        <row r="4594">
          <cell r="A4594">
            <v>288634</v>
          </cell>
          <cell r="DM4594">
            <v>0</v>
          </cell>
        </row>
        <row r="4595">
          <cell r="A4595">
            <v>289570</v>
          </cell>
          <cell r="DK4595">
            <v>477000</v>
          </cell>
          <cell r="DM4595">
            <v>62612364.428640001</v>
          </cell>
        </row>
        <row r="4596">
          <cell r="A4596">
            <v>289331</v>
          </cell>
        </row>
        <row r="4597">
          <cell r="A4597">
            <v>288638</v>
          </cell>
          <cell r="DM4597">
            <v>0</v>
          </cell>
        </row>
        <row r="4598">
          <cell r="A4598">
            <v>290011</v>
          </cell>
        </row>
        <row r="4599">
          <cell r="A4599">
            <v>289660</v>
          </cell>
        </row>
        <row r="4600">
          <cell r="A4600">
            <v>289340</v>
          </cell>
          <cell r="DM4600">
            <v>0</v>
          </cell>
        </row>
        <row r="4601">
          <cell r="A4601">
            <v>289757</v>
          </cell>
          <cell r="DM4601">
            <v>107563.2355</v>
          </cell>
        </row>
        <row r="4602">
          <cell r="A4602">
            <v>290015</v>
          </cell>
          <cell r="DM4602">
            <v>298681.63128999999</v>
          </cell>
        </row>
        <row r="4603">
          <cell r="A4603">
            <v>288639</v>
          </cell>
          <cell r="DM4603">
            <v>39583.580999999998</v>
          </cell>
        </row>
        <row r="4604">
          <cell r="A4604">
            <v>289499</v>
          </cell>
        </row>
        <row r="4605">
          <cell r="A4605">
            <v>290024</v>
          </cell>
          <cell r="DM4605">
            <v>559942.23202</v>
          </cell>
        </row>
        <row r="4606">
          <cell r="A4606">
            <v>289793</v>
          </cell>
          <cell r="DM4606">
            <v>0</v>
          </cell>
        </row>
        <row r="4607">
          <cell r="A4607">
            <v>290024</v>
          </cell>
          <cell r="DM4607">
            <v>559942.23202</v>
          </cell>
        </row>
        <row r="4608">
          <cell r="A4608">
            <v>289500</v>
          </cell>
        </row>
        <row r="4609">
          <cell r="A4609">
            <v>288709</v>
          </cell>
        </row>
        <row r="4610">
          <cell r="A4610">
            <v>289805</v>
          </cell>
          <cell r="DJ4610">
            <v>69000</v>
          </cell>
          <cell r="DK4610">
            <v>152000</v>
          </cell>
          <cell r="DM4610">
            <v>1470069.6771</v>
          </cell>
        </row>
        <row r="4611">
          <cell r="A4611">
            <v>288725</v>
          </cell>
          <cell r="DM4611">
            <v>834539.58530000004</v>
          </cell>
        </row>
        <row r="4612">
          <cell r="A4612">
            <v>290033</v>
          </cell>
          <cell r="DK4612">
            <v>30000</v>
          </cell>
        </row>
        <row r="4613">
          <cell r="A4613">
            <v>289570</v>
          </cell>
          <cell r="DK4613">
            <v>552000</v>
          </cell>
          <cell r="DM4613">
            <v>62612364.428640001</v>
          </cell>
        </row>
        <row r="4614">
          <cell r="A4614">
            <v>289805</v>
          </cell>
          <cell r="DJ4614">
            <v>138000</v>
          </cell>
          <cell r="DM4614">
            <v>1470069.6771</v>
          </cell>
        </row>
        <row r="4615">
          <cell r="A4615">
            <v>288725</v>
          </cell>
          <cell r="DM4615">
            <v>834539.58530000004</v>
          </cell>
        </row>
        <row r="4616">
          <cell r="A4616">
            <v>290088</v>
          </cell>
        </row>
        <row r="4617">
          <cell r="A4617">
            <v>289570</v>
          </cell>
          <cell r="DK4617">
            <v>41000</v>
          </cell>
          <cell r="DM4617">
            <v>62612364.428640001</v>
          </cell>
        </row>
        <row r="4618">
          <cell r="A4618">
            <v>289820</v>
          </cell>
        </row>
        <row r="4619">
          <cell r="A4619">
            <v>289793</v>
          </cell>
          <cell r="DM4619">
            <v>0</v>
          </cell>
        </row>
        <row r="4620">
          <cell r="A4620">
            <v>288725</v>
          </cell>
          <cell r="DJ4620">
            <v>278000</v>
          </cell>
          <cell r="DK4620">
            <v>448000</v>
          </cell>
          <cell r="DM4620">
            <v>834539.58530000004</v>
          </cell>
        </row>
        <row r="4621">
          <cell r="A4621">
            <v>290092</v>
          </cell>
          <cell r="DK4621">
            <v>94000</v>
          </cell>
        </row>
        <row r="4622">
          <cell r="A4622">
            <v>289820</v>
          </cell>
        </row>
        <row r="4623">
          <cell r="A4623">
            <v>289805</v>
          </cell>
          <cell r="DM4623">
            <v>1470069.6771</v>
          </cell>
        </row>
        <row r="4624">
          <cell r="A4624">
            <v>290092</v>
          </cell>
          <cell r="DK4624">
            <v>204000</v>
          </cell>
        </row>
        <row r="4625">
          <cell r="A4625">
            <v>289930</v>
          </cell>
          <cell r="DM4625">
            <v>3225075.7091199998</v>
          </cell>
        </row>
        <row r="4626">
          <cell r="A4626">
            <v>288725</v>
          </cell>
          <cell r="DK4626">
            <v>149000</v>
          </cell>
          <cell r="DM4626">
            <v>834539.58530000004</v>
          </cell>
        </row>
        <row r="4627">
          <cell r="A4627">
            <v>289820</v>
          </cell>
        </row>
        <row r="4628">
          <cell r="A4628">
            <v>288776</v>
          </cell>
        </row>
        <row r="4629">
          <cell r="A4629">
            <v>290152</v>
          </cell>
        </row>
        <row r="4630">
          <cell r="A4630">
            <v>289831</v>
          </cell>
          <cell r="DM4630">
            <v>8988529.93145</v>
          </cell>
        </row>
        <row r="4631">
          <cell r="A4631">
            <v>288861</v>
          </cell>
        </row>
        <row r="4632">
          <cell r="A4632">
            <v>290208</v>
          </cell>
          <cell r="DK4632">
            <v>9</v>
          </cell>
        </row>
        <row r="4633">
          <cell r="A4633">
            <v>289966</v>
          </cell>
        </row>
        <row r="4634">
          <cell r="A4634">
            <v>289836</v>
          </cell>
          <cell r="DM4634">
            <v>0</v>
          </cell>
        </row>
        <row r="4635">
          <cell r="A4635">
            <v>290281</v>
          </cell>
          <cell r="DJ4635">
            <v>816000</v>
          </cell>
        </row>
        <row r="4636">
          <cell r="A4636">
            <v>288875</v>
          </cell>
          <cell r="DM4636">
            <v>0</v>
          </cell>
        </row>
        <row r="4637">
          <cell r="A4637">
            <v>289987</v>
          </cell>
          <cell r="DM4637">
            <v>0</v>
          </cell>
        </row>
        <row r="4638">
          <cell r="A4638">
            <v>289836</v>
          </cell>
          <cell r="DM4638">
            <v>0</v>
          </cell>
        </row>
        <row r="4639">
          <cell r="A4639">
            <v>288921</v>
          </cell>
        </row>
        <row r="4640">
          <cell r="A4640">
            <v>290281</v>
          </cell>
          <cell r="DI4640">
            <v>773000</v>
          </cell>
          <cell r="DJ4640">
            <v>200000</v>
          </cell>
        </row>
        <row r="4641">
          <cell r="A4641">
            <v>290329</v>
          </cell>
          <cell r="DM4641">
            <v>5215756.4903999995</v>
          </cell>
        </row>
        <row r="4642">
          <cell r="A4642">
            <v>289844</v>
          </cell>
        </row>
        <row r="4643">
          <cell r="A4643">
            <v>288921</v>
          </cell>
          <cell r="DL4643">
            <v>25154000</v>
          </cell>
        </row>
        <row r="4644">
          <cell r="A4644">
            <v>289987</v>
          </cell>
          <cell r="DM4644">
            <v>0</v>
          </cell>
        </row>
        <row r="4645">
          <cell r="A4645">
            <v>289844</v>
          </cell>
        </row>
        <row r="4646">
          <cell r="A4646">
            <v>289041</v>
          </cell>
          <cell r="DK4646">
            <v>92000</v>
          </cell>
          <cell r="DM4646">
            <v>0</v>
          </cell>
        </row>
        <row r="4647">
          <cell r="A4647">
            <v>290362</v>
          </cell>
          <cell r="DM4647">
            <v>714519.95895</v>
          </cell>
        </row>
        <row r="4648">
          <cell r="A4648">
            <v>290010</v>
          </cell>
          <cell r="DM4648">
            <v>0</v>
          </cell>
        </row>
        <row r="4649">
          <cell r="A4649">
            <v>289879</v>
          </cell>
          <cell r="DM4649">
            <v>1113881.9693400001</v>
          </cell>
        </row>
        <row r="4650">
          <cell r="A4650">
            <v>289041</v>
          </cell>
          <cell r="DM4650">
            <v>0</v>
          </cell>
        </row>
        <row r="4651">
          <cell r="A4651">
            <v>290451</v>
          </cell>
        </row>
        <row r="4652">
          <cell r="A4652">
            <v>289114</v>
          </cell>
          <cell r="DJ4652">
            <v>2344000</v>
          </cell>
        </row>
        <row r="4653">
          <cell r="A4653">
            <v>290482</v>
          </cell>
          <cell r="DJ4653">
            <v>8238600</v>
          </cell>
        </row>
        <row r="4654">
          <cell r="A4654">
            <v>289879</v>
          </cell>
          <cell r="DM4654">
            <v>1113881.9693400001</v>
          </cell>
        </row>
        <row r="4655">
          <cell r="A4655">
            <v>290010</v>
          </cell>
          <cell r="DM4655">
            <v>0</v>
          </cell>
        </row>
        <row r="4656">
          <cell r="A4656">
            <v>290033</v>
          </cell>
        </row>
        <row r="4657">
          <cell r="A4657">
            <v>289122</v>
          </cell>
        </row>
        <row r="4658">
          <cell r="A4658">
            <v>289879</v>
          </cell>
          <cell r="DM4658">
            <v>1113881.9693400001</v>
          </cell>
        </row>
        <row r="4659">
          <cell r="A4659">
            <v>290511</v>
          </cell>
          <cell r="DM4659">
            <v>1754332.9336000001</v>
          </cell>
        </row>
        <row r="4660">
          <cell r="A4660">
            <v>289122</v>
          </cell>
        </row>
        <row r="4661">
          <cell r="A4661">
            <v>289936</v>
          </cell>
          <cell r="DM4661">
            <v>596899.22476999997</v>
          </cell>
        </row>
        <row r="4662">
          <cell r="A4662">
            <v>290053</v>
          </cell>
        </row>
        <row r="4663">
          <cell r="A4663">
            <v>290583</v>
          </cell>
        </row>
        <row r="4664">
          <cell r="A4664">
            <v>289987</v>
          </cell>
          <cell r="DM4664">
            <v>0</v>
          </cell>
        </row>
        <row r="4665">
          <cell r="A4665">
            <v>289331</v>
          </cell>
        </row>
        <row r="4666">
          <cell r="A4666">
            <v>290080</v>
          </cell>
        </row>
        <row r="4667">
          <cell r="A4667">
            <v>289340</v>
          </cell>
          <cell r="DM4667">
            <v>0</v>
          </cell>
        </row>
        <row r="4668">
          <cell r="A4668">
            <v>290610</v>
          </cell>
        </row>
        <row r="4669">
          <cell r="A4669">
            <v>290010</v>
          </cell>
          <cell r="DM4669">
            <v>0</v>
          </cell>
        </row>
        <row r="4670">
          <cell r="A4670">
            <v>290080</v>
          </cell>
          <cell r="DK4670">
            <v>96000</v>
          </cell>
        </row>
        <row r="4671">
          <cell r="A4671">
            <v>289395</v>
          </cell>
          <cell r="DM4671">
            <v>401082.55825</v>
          </cell>
        </row>
        <row r="4672">
          <cell r="A4672">
            <v>290010</v>
          </cell>
          <cell r="DM4672">
            <v>0</v>
          </cell>
        </row>
        <row r="4673">
          <cell r="A4673">
            <v>290717</v>
          </cell>
          <cell r="DM4673">
            <v>2220864.4645799999</v>
          </cell>
        </row>
        <row r="4674">
          <cell r="A4674">
            <v>290024</v>
          </cell>
          <cell r="DM4674">
            <v>559942.23202</v>
          </cell>
        </row>
        <row r="4675">
          <cell r="A4675">
            <v>289395</v>
          </cell>
          <cell r="DK4675">
            <v>478000</v>
          </cell>
          <cell r="DM4675">
            <v>401082.55825</v>
          </cell>
        </row>
        <row r="4676">
          <cell r="A4676">
            <v>290721</v>
          </cell>
          <cell r="DK4676">
            <v>1165000</v>
          </cell>
          <cell r="DM4676">
            <v>0</v>
          </cell>
        </row>
        <row r="4677">
          <cell r="A4677">
            <v>290080</v>
          </cell>
        </row>
        <row r="4678">
          <cell r="A4678">
            <v>290735</v>
          </cell>
        </row>
        <row r="4679">
          <cell r="A4679">
            <v>290189</v>
          </cell>
          <cell r="DM4679">
            <v>325589.78172999999</v>
          </cell>
        </row>
        <row r="4680">
          <cell r="A4680">
            <v>289499</v>
          </cell>
        </row>
        <row r="4681">
          <cell r="A4681">
            <v>290152</v>
          </cell>
        </row>
        <row r="4682">
          <cell r="A4682">
            <v>289650</v>
          </cell>
        </row>
        <row r="4683">
          <cell r="A4683">
            <v>290870</v>
          </cell>
        </row>
        <row r="4684">
          <cell r="A4684">
            <v>290189</v>
          </cell>
          <cell r="DM4684">
            <v>325589.78172999999</v>
          </cell>
        </row>
        <row r="4685">
          <cell r="A4685">
            <v>290947</v>
          </cell>
          <cell r="DM4685">
            <v>0</v>
          </cell>
        </row>
        <row r="4686">
          <cell r="A4686">
            <v>289805</v>
          </cell>
          <cell r="DJ4686">
            <v>13000</v>
          </cell>
          <cell r="DM4686">
            <v>1470069.6771</v>
          </cell>
        </row>
        <row r="4687">
          <cell r="A4687">
            <v>290200</v>
          </cell>
        </row>
        <row r="4688">
          <cell r="A4688">
            <v>290152</v>
          </cell>
        </row>
        <row r="4689">
          <cell r="A4689">
            <v>290253</v>
          </cell>
        </row>
        <row r="4690">
          <cell r="A4690">
            <v>290947</v>
          </cell>
          <cell r="DM4690">
            <v>0</v>
          </cell>
        </row>
        <row r="4691">
          <cell r="A4691">
            <v>289811</v>
          </cell>
          <cell r="DK4691">
            <v>452000</v>
          </cell>
        </row>
        <row r="4692">
          <cell r="A4692">
            <v>290200</v>
          </cell>
          <cell r="DJ4692">
            <v>0</v>
          </cell>
        </row>
        <row r="4693">
          <cell r="A4693">
            <v>290255</v>
          </cell>
        </row>
        <row r="4694">
          <cell r="A4694">
            <v>291020</v>
          </cell>
          <cell r="DM4694">
            <v>1101828.76893</v>
          </cell>
        </row>
        <row r="4695">
          <cell r="A4695">
            <v>289879</v>
          </cell>
          <cell r="DM4695">
            <v>1113881.9693400001</v>
          </cell>
        </row>
        <row r="4696">
          <cell r="A4696">
            <v>290208</v>
          </cell>
          <cell r="DK4696">
            <v>7000</v>
          </cell>
        </row>
        <row r="4697">
          <cell r="A4697">
            <v>290255</v>
          </cell>
        </row>
        <row r="4698">
          <cell r="A4698">
            <v>291089</v>
          </cell>
          <cell r="DM4698">
            <v>0</v>
          </cell>
        </row>
        <row r="4699">
          <cell r="A4699">
            <v>289879</v>
          </cell>
          <cell r="DM4699">
            <v>1113881.9693400001</v>
          </cell>
        </row>
        <row r="4700">
          <cell r="A4700">
            <v>290208</v>
          </cell>
          <cell r="DK4700">
            <v>5000</v>
          </cell>
        </row>
        <row r="4701">
          <cell r="A4701">
            <v>291104</v>
          </cell>
        </row>
        <row r="4702">
          <cell r="A4702">
            <v>290362</v>
          </cell>
          <cell r="DM4702">
            <v>714519.95895</v>
          </cell>
        </row>
        <row r="4703">
          <cell r="A4703">
            <v>291118</v>
          </cell>
          <cell r="DM4703">
            <v>67722.654139999999</v>
          </cell>
        </row>
        <row r="4704">
          <cell r="A4704">
            <v>289879</v>
          </cell>
          <cell r="DM4704">
            <v>1113881.9693400001</v>
          </cell>
        </row>
        <row r="4705">
          <cell r="A4705">
            <v>290253</v>
          </cell>
        </row>
        <row r="4706">
          <cell r="A4706">
            <v>290254</v>
          </cell>
        </row>
        <row r="4707">
          <cell r="A4707">
            <v>290362</v>
          </cell>
          <cell r="DM4707">
            <v>714519.95895</v>
          </cell>
        </row>
        <row r="4708">
          <cell r="A4708">
            <v>291118</v>
          </cell>
          <cell r="DK4708">
            <v>35000</v>
          </cell>
          <cell r="DM4708">
            <v>67722.654139999999</v>
          </cell>
        </row>
        <row r="4709">
          <cell r="A4709">
            <v>289879</v>
          </cell>
          <cell r="DM4709">
            <v>1113881.9693400001</v>
          </cell>
        </row>
        <row r="4710">
          <cell r="A4710">
            <v>290327</v>
          </cell>
        </row>
        <row r="4711">
          <cell r="A4711">
            <v>290362</v>
          </cell>
          <cell r="DM4711">
            <v>714519.95895</v>
          </cell>
        </row>
        <row r="4712">
          <cell r="A4712">
            <v>289879</v>
          </cell>
          <cell r="DM4712">
            <v>1113881.9693400001</v>
          </cell>
        </row>
        <row r="4713">
          <cell r="A4713">
            <v>291239</v>
          </cell>
          <cell r="DK4713">
            <v>304000</v>
          </cell>
        </row>
        <row r="4714">
          <cell r="A4714">
            <v>290362</v>
          </cell>
          <cell r="DM4714">
            <v>714519.95895</v>
          </cell>
        </row>
        <row r="4715">
          <cell r="A4715">
            <v>289879</v>
          </cell>
          <cell r="DM4715">
            <v>1113881.9693400001</v>
          </cell>
        </row>
        <row r="4716">
          <cell r="A4716">
            <v>290329</v>
          </cell>
          <cell r="DM4716">
            <v>5215756.4903999995</v>
          </cell>
        </row>
        <row r="4717">
          <cell r="A4717">
            <v>289930</v>
          </cell>
          <cell r="DM4717">
            <v>3225075.7091199998</v>
          </cell>
        </row>
        <row r="4718">
          <cell r="A4718">
            <v>290367</v>
          </cell>
          <cell r="DM4718">
            <v>1497145.9152599999</v>
          </cell>
        </row>
        <row r="4719">
          <cell r="A4719">
            <v>291275</v>
          </cell>
          <cell r="DJ4719">
            <v>517000</v>
          </cell>
        </row>
        <row r="4720">
          <cell r="A4720">
            <v>290361</v>
          </cell>
        </row>
        <row r="4721">
          <cell r="A4721">
            <v>291289</v>
          </cell>
        </row>
        <row r="4722">
          <cell r="A4722">
            <v>289966</v>
          </cell>
        </row>
        <row r="4723">
          <cell r="A4723">
            <v>290451</v>
          </cell>
          <cell r="DK4723">
            <v>456000</v>
          </cell>
        </row>
        <row r="4724">
          <cell r="A4724">
            <v>289987</v>
          </cell>
          <cell r="DM4724">
            <v>0</v>
          </cell>
        </row>
        <row r="4725">
          <cell r="A4725">
            <v>291442</v>
          </cell>
          <cell r="DK4725">
            <v>6000</v>
          </cell>
        </row>
        <row r="4726">
          <cell r="A4726">
            <v>290361</v>
          </cell>
        </row>
        <row r="4727">
          <cell r="A4727">
            <v>290599</v>
          </cell>
        </row>
        <row r="4728">
          <cell r="A4728">
            <v>290011</v>
          </cell>
        </row>
        <row r="4729">
          <cell r="A4729">
            <v>291557</v>
          </cell>
          <cell r="DM4729">
            <v>1311839.45792</v>
          </cell>
        </row>
        <row r="4730">
          <cell r="A4730">
            <v>290361</v>
          </cell>
        </row>
        <row r="4731">
          <cell r="A4731">
            <v>290622</v>
          </cell>
        </row>
        <row r="4732">
          <cell r="A4732">
            <v>290011</v>
          </cell>
        </row>
        <row r="4733">
          <cell r="A4733">
            <v>291557</v>
          </cell>
          <cell r="DM4733">
            <v>1311839.45792</v>
          </cell>
        </row>
        <row r="4734">
          <cell r="A4734">
            <v>290622</v>
          </cell>
        </row>
        <row r="4735">
          <cell r="A4735">
            <v>291686</v>
          </cell>
        </row>
        <row r="4736">
          <cell r="A4736">
            <v>290015</v>
          </cell>
          <cell r="DM4736">
            <v>298681.63128999999</v>
          </cell>
        </row>
        <row r="4737">
          <cell r="A4737">
            <v>290362</v>
          </cell>
          <cell r="DM4737">
            <v>714519.95895</v>
          </cell>
        </row>
        <row r="4738">
          <cell r="A4738">
            <v>290622</v>
          </cell>
        </row>
        <row r="4739">
          <cell r="A4739">
            <v>291688</v>
          </cell>
        </row>
        <row r="4740">
          <cell r="A4740">
            <v>290033</v>
          </cell>
          <cell r="DK4740">
            <v>137000</v>
          </cell>
        </row>
        <row r="4741">
          <cell r="A4741">
            <v>290367</v>
          </cell>
          <cell r="DM4741">
            <v>1497145.9152599999</v>
          </cell>
        </row>
        <row r="4742">
          <cell r="A4742">
            <v>291746</v>
          </cell>
        </row>
        <row r="4743">
          <cell r="A4743">
            <v>290671</v>
          </cell>
          <cell r="DK4743">
            <v>51000</v>
          </cell>
        </row>
        <row r="4744">
          <cell r="A4744">
            <v>290033</v>
          </cell>
        </row>
        <row r="4745">
          <cell r="A4745">
            <v>291828</v>
          </cell>
          <cell r="DM4745">
            <v>0</v>
          </cell>
        </row>
        <row r="4746">
          <cell r="A4746">
            <v>290053</v>
          </cell>
        </row>
        <row r="4747">
          <cell r="A4747">
            <v>290735</v>
          </cell>
        </row>
        <row r="4748">
          <cell r="A4748">
            <v>290367</v>
          </cell>
          <cell r="DM4748">
            <v>1497145.9152599999</v>
          </cell>
        </row>
        <row r="4749">
          <cell r="A4749">
            <v>290838</v>
          </cell>
        </row>
        <row r="4750">
          <cell r="A4750">
            <v>291841</v>
          </cell>
        </row>
        <row r="4751">
          <cell r="A4751">
            <v>290929</v>
          </cell>
        </row>
        <row r="4752">
          <cell r="A4752">
            <v>290092</v>
          </cell>
          <cell r="DK4752">
            <v>63000</v>
          </cell>
        </row>
        <row r="4753">
          <cell r="A4753">
            <v>290422</v>
          </cell>
        </row>
        <row r="4754">
          <cell r="A4754">
            <v>291841</v>
          </cell>
          <cell r="DK4754">
            <v>47166</v>
          </cell>
        </row>
        <row r="4755">
          <cell r="A4755">
            <v>290929</v>
          </cell>
        </row>
        <row r="4756">
          <cell r="A4756">
            <v>290482</v>
          </cell>
          <cell r="DJ4756">
            <v>6859200</v>
          </cell>
        </row>
        <row r="4757">
          <cell r="A4757">
            <v>290092</v>
          </cell>
          <cell r="DK4757">
            <v>64000</v>
          </cell>
        </row>
        <row r="4758">
          <cell r="A4758">
            <v>291884</v>
          </cell>
        </row>
        <row r="4759">
          <cell r="A4759">
            <v>290511</v>
          </cell>
          <cell r="DM4759">
            <v>1754332.9336000001</v>
          </cell>
        </row>
        <row r="4760">
          <cell r="A4760">
            <v>290929</v>
          </cell>
        </row>
        <row r="4761">
          <cell r="A4761">
            <v>290152</v>
          </cell>
        </row>
        <row r="4762">
          <cell r="A4762">
            <v>290936</v>
          </cell>
        </row>
        <row r="4763">
          <cell r="A4763">
            <v>291886</v>
          </cell>
          <cell r="DM4763">
            <v>8164328.5201000003</v>
          </cell>
        </row>
        <row r="4764">
          <cell r="A4764">
            <v>290511</v>
          </cell>
          <cell r="DM4764">
            <v>1754332.9336000001</v>
          </cell>
        </row>
        <row r="4765">
          <cell r="A4765">
            <v>290189</v>
          </cell>
          <cell r="DM4765">
            <v>325589.78172999999</v>
          </cell>
        </row>
        <row r="4766">
          <cell r="A4766">
            <v>290949</v>
          </cell>
          <cell r="DM4766">
            <v>631673.24954999995</v>
          </cell>
        </row>
        <row r="4767">
          <cell r="A4767">
            <v>291914</v>
          </cell>
          <cell r="DM4767">
            <v>0</v>
          </cell>
        </row>
        <row r="4768">
          <cell r="A4768">
            <v>290583</v>
          </cell>
        </row>
        <row r="4769">
          <cell r="A4769">
            <v>290977</v>
          </cell>
        </row>
        <row r="4770">
          <cell r="A4770">
            <v>290189</v>
          </cell>
          <cell r="DM4770">
            <v>325589.78172999999</v>
          </cell>
        </row>
        <row r="4771">
          <cell r="A4771">
            <v>291916</v>
          </cell>
        </row>
        <row r="4772">
          <cell r="A4772">
            <v>290991</v>
          </cell>
        </row>
        <row r="4773">
          <cell r="A4773">
            <v>291916</v>
          </cell>
        </row>
        <row r="4774">
          <cell r="A4774">
            <v>290189</v>
          </cell>
          <cell r="DM4774">
            <v>325589.78172999999</v>
          </cell>
        </row>
        <row r="4775">
          <cell r="A4775">
            <v>290583</v>
          </cell>
        </row>
        <row r="4776">
          <cell r="A4776">
            <v>291055</v>
          </cell>
        </row>
        <row r="4777">
          <cell r="A4777">
            <v>290200</v>
          </cell>
        </row>
        <row r="4778">
          <cell r="A4778">
            <v>291916</v>
          </cell>
        </row>
        <row r="4779">
          <cell r="A4779">
            <v>290610</v>
          </cell>
        </row>
        <row r="4780">
          <cell r="A4780">
            <v>291949</v>
          </cell>
        </row>
        <row r="4781">
          <cell r="A4781">
            <v>291104</v>
          </cell>
        </row>
        <row r="4782">
          <cell r="A4782">
            <v>290200</v>
          </cell>
        </row>
        <row r="4783">
          <cell r="A4783">
            <v>292164</v>
          </cell>
        </row>
        <row r="4784">
          <cell r="A4784">
            <v>290281</v>
          </cell>
          <cell r="DJ4784">
            <v>1177000</v>
          </cell>
        </row>
        <row r="4785">
          <cell r="A4785">
            <v>291104</v>
          </cell>
        </row>
        <row r="4786">
          <cell r="A4786">
            <v>290610</v>
          </cell>
        </row>
        <row r="4787">
          <cell r="A4787">
            <v>292187</v>
          </cell>
        </row>
        <row r="4788">
          <cell r="A4788">
            <v>290622</v>
          </cell>
        </row>
        <row r="4789">
          <cell r="A4789">
            <v>290297</v>
          </cell>
        </row>
        <row r="4790">
          <cell r="A4790">
            <v>291118</v>
          </cell>
          <cell r="DM4790">
            <v>67722.654139999999</v>
          </cell>
        </row>
        <row r="4791">
          <cell r="A4791">
            <v>292332</v>
          </cell>
        </row>
        <row r="4792">
          <cell r="A4792">
            <v>290329</v>
          </cell>
          <cell r="DM4792">
            <v>5215756.4903999995</v>
          </cell>
        </row>
        <row r="4793">
          <cell r="A4793">
            <v>290671</v>
          </cell>
          <cell r="DJ4793">
            <v>50000</v>
          </cell>
          <cell r="DK4793">
            <v>153000</v>
          </cell>
        </row>
        <row r="4794">
          <cell r="A4794">
            <v>291151</v>
          </cell>
        </row>
        <row r="4795">
          <cell r="A4795">
            <v>290329</v>
          </cell>
          <cell r="DM4795">
            <v>5215756.4903999995</v>
          </cell>
        </row>
        <row r="4796">
          <cell r="A4796">
            <v>292354</v>
          </cell>
          <cell r="DM4796">
            <v>0</v>
          </cell>
        </row>
        <row r="4797">
          <cell r="A4797">
            <v>290671</v>
          </cell>
          <cell r="DJ4797">
            <v>50000</v>
          </cell>
          <cell r="DK4797">
            <v>150000</v>
          </cell>
        </row>
        <row r="4798">
          <cell r="A4798">
            <v>290672</v>
          </cell>
        </row>
        <row r="4799">
          <cell r="A4799">
            <v>291151</v>
          </cell>
        </row>
        <row r="4800">
          <cell r="A4800">
            <v>290361</v>
          </cell>
        </row>
        <row r="4801">
          <cell r="A4801">
            <v>292354</v>
          </cell>
          <cell r="DM4801">
            <v>0</v>
          </cell>
        </row>
        <row r="4802">
          <cell r="A4802">
            <v>290717</v>
          </cell>
          <cell r="DM4802">
            <v>2220864.4645799999</v>
          </cell>
        </row>
        <row r="4803">
          <cell r="A4803">
            <v>292354</v>
          </cell>
          <cell r="DM4803">
            <v>0</v>
          </cell>
        </row>
        <row r="4804">
          <cell r="A4804">
            <v>291239</v>
          </cell>
        </row>
        <row r="4805">
          <cell r="A4805">
            <v>290362</v>
          </cell>
          <cell r="DM4805">
            <v>714519.95895</v>
          </cell>
        </row>
        <row r="4806">
          <cell r="A4806">
            <v>292431</v>
          </cell>
        </row>
        <row r="4807">
          <cell r="A4807">
            <v>291275</v>
          </cell>
          <cell r="DJ4807">
            <v>517000</v>
          </cell>
        </row>
        <row r="4808">
          <cell r="A4808">
            <v>290721</v>
          </cell>
          <cell r="DM4808">
            <v>0</v>
          </cell>
        </row>
        <row r="4809">
          <cell r="A4809">
            <v>290727</v>
          </cell>
        </row>
        <row r="4810">
          <cell r="A4810">
            <v>291373</v>
          </cell>
          <cell r="DM4810">
            <v>0</v>
          </cell>
        </row>
        <row r="4811">
          <cell r="A4811">
            <v>290362</v>
          </cell>
          <cell r="DM4811">
            <v>714519.95895</v>
          </cell>
        </row>
        <row r="4812">
          <cell r="A4812">
            <v>292432</v>
          </cell>
        </row>
        <row r="4813">
          <cell r="A4813">
            <v>290727</v>
          </cell>
        </row>
        <row r="4814">
          <cell r="A4814">
            <v>291373</v>
          </cell>
          <cell r="DM4814">
            <v>0</v>
          </cell>
        </row>
        <row r="4815">
          <cell r="A4815">
            <v>290367</v>
          </cell>
          <cell r="DM4815">
            <v>1497145.9152599999</v>
          </cell>
        </row>
        <row r="4816">
          <cell r="A4816">
            <v>292432</v>
          </cell>
        </row>
        <row r="4817">
          <cell r="A4817">
            <v>290936</v>
          </cell>
        </row>
        <row r="4818">
          <cell r="A4818">
            <v>291436</v>
          </cell>
          <cell r="DK4818">
            <v>208780</v>
          </cell>
          <cell r="DM4818">
            <v>0</v>
          </cell>
        </row>
        <row r="4819">
          <cell r="A4819">
            <v>290447</v>
          </cell>
        </row>
        <row r="4820">
          <cell r="A4820">
            <v>292453</v>
          </cell>
          <cell r="DM4820">
            <v>227696.43833999999</v>
          </cell>
        </row>
        <row r="4821">
          <cell r="A4821">
            <v>291446</v>
          </cell>
          <cell r="DJ4821">
            <v>93194</v>
          </cell>
        </row>
        <row r="4822">
          <cell r="A4822">
            <v>290451</v>
          </cell>
          <cell r="DK4822">
            <v>620000</v>
          </cell>
        </row>
        <row r="4823">
          <cell r="A4823">
            <v>292483</v>
          </cell>
          <cell r="DM4823">
            <v>865700.83319000003</v>
          </cell>
        </row>
        <row r="4824">
          <cell r="A4824">
            <v>290947</v>
          </cell>
          <cell r="DM4824">
            <v>0</v>
          </cell>
        </row>
        <row r="4825">
          <cell r="A4825">
            <v>291497</v>
          </cell>
        </row>
        <row r="4826">
          <cell r="A4826">
            <v>290482</v>
          </cell>
          <cell r="DJ4826">
            <v>2462100</v>
          </cell>
        </row>
        <row r="4827">
          <cell r="A4827">
            <v>292483</v>
          </cell>
          <cell r="DM4827">
            <v>865700.83319000003</v>
          </cell>
        </row>
        <row r="4828">
          <cell r="A4828">
            <v>291497</v>
          </cell>
        </row>
        <row r="4829">
          <cell r="A4829">
            <v>290949</v>
          </cell>
          <cell r="DM4829">
            <v>631673.24954999995</v>
          </cell>
        </row>
        <row r="4830">
          <cell r="A4830">
            <v>292644</v>
          </cell>
          <cell r="DM4830">
            <v>8708395.7367199995</v>
          </cell>
        </row>
        <row r="4831">
          <cell r="A4831">
            <v>290482</v>
          </cell>
          <cell r="DJ4831">
            <v>3250200</v>
          </cell>
        </row>
        <row r="4832">
          <cell r="A4832">
            <v>291555</v>
          </cell>
        </row>
        <row r="4833">
          <cell r="A4833">
            <v>290977</v>
          </cell>
          <cell r="DK4833">
            <v>520000</v>
          </cell>
        </row>
        <row r="4834">
          <cell r="A4834">
            <v>290511</v>
          </cell>
          <cell r="DM4834">
            <v>1754332.9336000001</v>
          </cell>
        </row>
        <row r="4835">
          <cell r="A4835">
            <v>292644</v>
          </cell>
          <cell r="DM4835">
            <v>8708395.7367199995</v>
          </cell>
        </row>
        <row r="4836">
          <cell r="A4836">
            <v>291055</v>
          </cell>
        </row>
        <row r="4837">
          <cell r="A4837">
            <v>291557</v>
          </cell>
          <cell r="DM4837">
            <v>1311839.45792</v>
          </cell>
        </row>
        <row r="4838">
          <cell r="A4838">
            <v>290511</v>
          </cell>
          <cell r="DK4838">
            <v>271000</v>
          </cell>
          <cell r="DM4838">
            <v>1754332.9336000001</v>
          </cell>
        </row>
        <row r="4839">
          <cell r="A4839">
            <v>291557</v>
          </cell>
          <cell r="DM4839">
            <v>1311839.45792</v>
          </cell>
        </row>
        <row r="4840">
          <cell r="A4840">
            <v>292646</v>
          </cell>
          <cell r="DM4840">
            <v>140501.92076000001</v>
          </cell>
        </row>
        <row r="4841">
          <cell r="A4841">
            <v>291055</v>
          </cell>
        </row>
        <row r="4842">
          <cell r="A4842">
            <v>292689</v>
          </cell>
          <cell r="DM4842">
            <v>322304.34451000002</v>
          </cell>
        </row>
        <row r="4843">
          <cell r="A4843">
            <v>290583</v>
          </cell>
        </row>
        <row r="4844">
          <cell r="A4844">
            <v>291562</v>
          </cell>
          <cell r="DM4844">
            <v>0</v>
          </cell>
        </row>
        <row r="4845">
          <cell r="A4845">
            <v>291089</v>
          </cell>
          <cell r="DM4845">
            <v>0</v>
          </cell>
        </row>
        <row r="4846">
          <cell r="A4846">
            <v>292690</v>
          </cell>
        </row>
        <row r="4847">
          <cell r="A4847">
            <v>290589</v>
          </cell>
          <cell r="DL4847">
            <v>26000000</v>
          </cell>
          <cell r="DM4847">
            <v>15357919.953679999</v>
          </cell>
        </row>
        <row r="4848">
          <cell r="A4848">
            <v>291089</v>
          </cell>
          <cell r="DM4848">
            <v>0</v>
          </cell>
        </row>
        <row r="4849">
          <cell r="A4849">
            <v>291600</v>
          </cell>
        </row>
        <row r="4850">
          <cell r="A4850">
            <v>291617</v>
          </cell>
        </row>
        <row r="4851">
          <cell r="A4851">
            <v>292700</v>
          </cell>
        </row>
        <row r="4852">
          <cell r="A4852">
            <v>290599</v>
          </cell>
        </row>
        <row r="4853">
          <cell r="A4853">
            <v>293043</v>
          </cell>
        </row>
        <row r="4854">
          <cell r="A4854">
            <v>291696</v>
          </cell>
          <cell r="DM4854">
            <v>9055180.1042500008</v>
          </cell>
        </row>
        <row r="4855">
          <cell r="A4855">
            <v>291104</v>
          </cell>
          <cell r="DJ4855">
            <v>0</v>
          </cell>
        </row>
        <row r="4856">
          <cell r="A4856">
            <v>291696</v>
          </cell>
          <cell r="DM4856">
            <v>9055180.1042500008</v>
          </cell>
        </row>
        <row r="4857">
          <cell r="A4857">
            <v>293105</v>
          </cell>
        </row>
        <row r="4858">
          <cell r="A4858">
            <v>290671</v>
          </cell>
          <cell r="DK4858">
            <v>164000</v>
          </cell>
        </row>
        <row r="4859">
          <cell r="A4859">
            <v>291275</v>
          </cell>
          <cell r="DJ4859">
            <v>29000</v>
          </cell>
        </row>
        <row r="4860">
          <cell r="A4860">
            <v>291746</v>
          </cell>
        </row>
        <row r="4861">
          <cell r="A4861">
            <v>293105</v>
          </cell>
        </row>
        <row r="4862">
          <cell r="A4862">
            <v>291373</v>
          </cell>
          <cell r="DM4862">
            <v>0</v>
          </cell>
        </row>
        <row r="4863">
          <cell r="A4863">
            <v>290672</v>
          </cell>
        </row>
        <row r="4864">
          <cell r="A4864">
            <v>291828</v>
          </cell>
          <cell r="DM4864">
            <v>0</v>
          </cell>
        </row>
        <row r="4865">
          <cell r="A4865">
            <v>290717</v>
          </cell>
          <cell r="DM4865">
            <v>2220864.4645799999</v>
          </cell>
        </row>
        <row r="4866">
          <cell r="A4866">
            <v>293212</v>
          </cell>
          <cell r="DM4866">
            <v>136903.77325</v>
          </cell>
        </row>
        <row r="4867">
          <cell r="A4867">
            <v>291373</v>
          </cell>
          <cell r="DM4867">
            <v>0</v>
          </cell>
        </row>
        <row r="4868">
          <cell r="A4868">
            <v>293234</v>
          </cell>
        </row>
        <row r="4869">
          <cell r="A4869">
            <v>290717</v>
          </cell>
          <cell r="DM4869">
            <v>2220864.4645799999</v>
          </cell>
        </row>
        <row r="4870">
          <cell r="A4870">
            <v>291841</v>
          </cell>
          <cell r="DJ4870">
            <v>1853</v>
          </cell>
          <cell r="DK4870">
            <v>32847</v>
          </cell>
        </row>
        <row r="4871">
          <cell r="A4871">
            <v>293239</v>
          </cell>
        </row>
        <row r="4872">
          <cell r="A4872">
            <v>291555</v>
          </cell>
        </row>
        <row r="4873">
          <cell r="A4873">
            <v>291884</v>
          </cell>
        </row>
        <row r="4874">
          <cell r="A4874">
            <v>293411</v>
          </cell>
        </row>
        <row r="4875">
          <cell r="A4875">
            <v>290721</v>
          </cell>
          <cell r="DM4875">
            <v>0</v>
          </cell>
        </row>
        <row r="4876">
          <cell r="A4876">
            <v>291557</v>
          </cell>
          <cell r="DM4876">
            <v>1311839.45792</v>
          </cell>
        </row>
        <row r="4877">
          <cell r="A4877">
            <v>290735</v>
          </cell>
        </row>
        <row r="4878">
          <cell r="A4878">
            <v>293411</v>
          </cell>
        </row>
        <row r="4879">
          <cell r="A4879">
            <v>291584</v>
          </cell>
        </row>
        <row r="4880">
          <cell r="A4880">
            <v>291914</v>
          </cell>
          <cell r="DM4880">
            <v>0</v>
          </cell>
        </row>
        <row r="4881">
          <cell r="A4881">
            <v>290735</v>
          </cell>
        </row>
        <row r="4882">
          <cell r="A4882">
            <v>293507</v>
          </cell>
          <cell r="DJ4882">
            <v>34000</v>
          </cell>
          <cell r="DM4882">
            <v>791570.09825000004</v>
          </cell>
        </row>
        <row r="4883">
          <cell r="A4883">
            <v>291617</v>
          </cell>
        </row>
        <row r="4884">
          <cell r="A4884">
            <v>291914</v>
          </cell>
          <cell r="DM4884">
            <v>0</v>
          </cell>
        </row>
        <row r="4885">
          <cell r="A4885">
            <v>291688</v>
          </cell>
        </row>
        <row r="4886">
          <cell r="A4886">
            <v>290947</v>
          </cell>
          <cell r="DM4886">
            <v>0</v>
          </cell>
        </row>
        <row r="4887">
          <cell r="A4887">
            <v>293507</v>
          </cell>
          <cell r="DJ4887">
            <v>37000</v>
          </cell>
          <cell r="DM4887">
            <v>791570.09825000004</v>
          </cell>
        </row>
        <row r="4888">
          <cell r="A4888">
            <v>291688</v>
          </cell>
        </row>
        <row r="4889">
          <cell r="A4889">
            <v>291020</v>
          </cell>
          <cell r="DM4889">
            <v>1101828.76893</v>
          </cell>
        </row>
        <row r="4890">
          <cell r="A4890">
            <v>291914</v>
          </cell>
          <cell r="DM4890">
            <v>0</v>
          </cell>
        </row>
        <row r="4891">
          <cell r="A4891">
            <v>291020</v>
          </cell>
          <cell r="DM4891">
            <v>1101828.76893</v>
          </cell>
        </row>
        <row r="4892">
          <cell r="A4892">
            <v>293575</v>
          </cell>
        </row>
        <row r="4893">
          <cell r="A4893">
            <v>291696</v>
          </cell>
          <cell r="DM4893">
            <v>9055180.1042500008</v>
          </cell>
        </row>
        <row r="4894">
          <cell r="A4894">
            <v>293586</v>
          </cell>
        </row>
        <row r="4895">
          <cell r="A4895">
            <v>291914</v>
          </cell>
          <cell r="DM4895">
            <v>0</v>
          </cell>
        </row>
        <row r="4896">
          <cell r="A4896">
            <v>291118</v>
          </cell>
          <cell r="DK4896">
            <v>53000</v>
          </cell>
          <cell r="DM4896">
            <v>67722.654139999999</v>
          </cell>
        </row>
        <row r="4897">
          <cell r="A4897">
            <v>291696</v>
          </cell>
          <cell r="DM4897">
            <v>9055180.1042500008</v>
          </cell>
        </row>
        <row r="4898">
          <cell r="A4898">
            <v>291137</v>
          </cell>
        </row>
        <row r="4899">
          <cell r="A4899">
            <v>291949</v>
          </cell>
        </row>
        <row r="4900">
          <cell r="A4900">
            <v>293588</v>
          </cell>
          <cell r="DJ4900">
            <v>192492</v>
          </cell>
        </row>
        <row r="4901">
          <cell r="A4901">
            <v>291239</v>
          </cell>
          <cell r="DK4901">
            <v>418000</v>
          </cell>
        </row>
        <row r="4902">
          <cell r="A4902">
            <v>293600</v>
          </cell>
        </row>
        <row r="4903">
          <cell r="A4903">
            <v>292011</v>
          </cell>
        </row>
        <row r="4904">
          <cell r="A4904">
            <v>291828</v>
          </cell>
          <cell r="DJ4904">
            <v>28800</v>
          </cell>
          <cell r="DM4904">
            <v>0</v>
          </cell>
        </row>
        <row r="4905">
          <cell r="A4905">
            <v>293723</v>
          </cell>
          <cell r="DM4905">
            <v>2374465.7532799998</v>
          </cell>
        </row>
        <row r="4906">
          <cell r="A4906">
            <v>291289</v>
          </cell>
        </row>
        <row r="4907">
          <cell r="A4907">
            <v>292061</v>
          </cell>
          <cell r="DJ4907">
            <v>419000</v>
          </cell>
        </row>
        <row r="4908">
          <cell r="A4908">
            <v>291828</v>
          </cell>
          <cell r="DM4908">
            <v>0</v>
          </cell>
        </row>
        <row r="4909">
          <cell r="A4909">
            <v>292081</v>
          </cell>
        </row>
        <row r="4910">
          <cell r="A4910">
            <v>293723</v>
          </cell>
          <cell r="DM4910">
            <v>2374465.7532799998</v>
          </cell>
        </row>
        <row r="4911">
          <cell r="A4911">
            <v>291373</v>
          </cell>
          <cell r="DM4911">
            <v>0</v>
          </cell>
        </row>
        <row r="4912">
          <cell r="A4912">
            <v>292081</v>
          </cell>
          <cell r="DJ4912">
            <v>0</v>
          </cell>
        </row>
        <row r="4913">
          <cell r="A4913">
            <v>293739</v>
          </cell>
          <cell r="DK4913">
            <v>269000</v>
          </cell>
        </row>
        <row r="4914">
          <cell r="A4914">
            <v>291828</v>
          </cell>
          <cell r="DJ4914">
            <v>24785</v>
          </cell>
          <cell r="DM4914">
            <v>0</v>
          </cell>
        </row>
        <row r="4915">
          <cell r="A4915">
            <v>291828</v>
          </cell>
          <cell r="DM4915">
            <v>0</v>
          </cell>
        </row>
        <row r="4916">
          <cell r="A4916">
            <v>292093</v>
          </cell>
        </row>
        <row r="4917">
          <cell r="A4917">
            <v>291916</v>
          </cell>
        </row>
        <row r="4918">
          <cell r="A4918">
            <v>293814</v>
          </cell>
        </row>
        <row r="4919">
          <cell r="A4919">
            <v>291436</v>
          </cell>
          <cell r="DK4919">
            <v>95421</v>
          </cell>
          <cell r="DM4919">
            <v>0</v>
          </cell>
        </row>
        <row r="4920">
          <cell r="A4920">
            <v>291916</v>
          </cell>
        </row>
        <row r="4921">
          <cell r="A4921">
            <v>292140</v>
          </cell>
        </row>
        <row r="4922">
          <cell r="A4922">
            <v>293831</v>
          </cell>
          <cell r="DJ4922">
            <v>61000</v>
          </cell>
        </row>
        <row r="4923">
          <cell r="A4923">
            <v>291497</v>
          </cell>
          <cell r="DJ4923">
            <v>491000</v>
          </cell>
        </row>
        <row r="4924">
          <cell r="A4924">
            <v>293906</v>
          </cell>
        </row>
        <row r="4925">
          <cell r="A4925">
            <v>292164</v>
          </cell>
        </row>
        <row r="4926">
          <cell r="A4926">
            <v>292187</v>
          </cell>
        </row>
        <row r="4927">
          <cell r="A4927">
            <v>292201</v>
          </cell>
        </row>
        <row r="4928">
          <cell r="A4928">
            <v>294020</v>
          </cell>
          <cell r="DK4928">
            <v>1051000</v>
          </cell>
        </row>
        <row r="4929">
          <cell r="A4929">
            <v>291555</v>
          </cell>
        </row>
        <row r="4930">
          <cell r="A4930">
            <v>292191</v>
          </cell>
          <cell r="DI4930">
            <v>94415000</v>
          </cell>
          <cell r="DJ4930">
            <v>144064000</v>
          </cell>
          <cell r="DL4930">
            <v>419915000</v>
          </cell>
          <cell r="DM4930">
            <v>124182.24</v>
          </cell>
        </row>
        <row r="4931">
          <cell r="A4931">
            <v>292354</v>
          </cell>
          <cell r="DM4931">
            <v>0</v>
          </cell>
        </row>
        <row r="4932">
          <cell r="A4932">
            <v>291562</v>
          </cell>
          <cell r="DM4932">
            <v>0</v>
          </cell>
        </row>
        <row r="4933">
          <cell r="A4933">
            <v>294138</v>
          </cell>
        </row>
        <row r="4934">
          <cell r="A4934">
            <v>291617</v>
          </cell>
        </row>
        <row r="4935">
          <cell r="A4935">
            <v>294138</v>
          </cell>
        </row>
        <row r="4936">
          <cell r="A4936">
            <v>292432</v>
          </cell>
        </row>
        <row r="4937">
          <cell r="A4937">
            <v>292224</v>
          </cell>
        </row>
        <row r="4938">
          <cell r="A4938">
            <v>291630</v>
          </cell>
        </row>
        <row r="4939">
          <cell r="A4939">
            <v>292432</v>
          </cell>
        </row>
        <row r="4940">
          <cell r="A4940">
            <v>291630</v>
          </cell>
        </row>
        <row r="4941">
          <cell r="A4941">
            <v>294229</v>
          </cell>
          <cell r="DM4941">
            <v>1779553.3272299999</v>
          </cell>
        </row>
        <row r="4942">
          <cell r="A4942">
            <v>292224</v>
          </cell>
        </row>
        <row r="4943">
          <cell r="A4943">
            <v>292332</v>
          </cell>
        </row>
        <row r="4944">
          <cell r="A4944">
            <v>292483</v>
          </cell>
          <cell r="DM4944">
            <v>865700.83319000003</v>
          </cell>
        </row>
        <row r="4945">
          <cell r="A4945">
            <v>294229</v>
          </cell>
          <cell r="DJ4945">
            <v>115000</v>
          </cell>
          <cell r="DM4945">
            <v>1779553.3272299999</v>
          </cell>
        </row>
        <row r="4946">
          <cell r="A4946">
            <v>291686</v>
          </cell>
          <cell r="DK4946">
            <v>108000</v>
          </cell>
        </row>
        <row r="4947">
          <cell r="A4947">
            <v>292483</v>
          </cell>
          <cell r="DM4947">
            <v>865700.83319000003</v>
          </cell>
        </row>
        <row r="4948">
          <cell r="A4948">
            <v>292453</v>
          </cell>
          <cell r="DM4948">
            <v>227696.43833999999</v>
          </cell>
        </row>
        <row r="4949">
          <cell r="A4949">
            <v>294270</v>
          </cell>
        </row>
        <row r="4950">
          <cell r="A4950">
            <v>292483</v>
          </cell>
          <cell r="DM4950">
            <v>865700.83319000003</v>
          </cell>
        </row>
        <row r="4951">
          <cell r="A4951">
            <v>291696</v>
          </cell>
          <cell r="DM4951">
            <v>9055180.1042500008</v>
          </cell>
        </row>
        <row r="4952">
          <cell r="A4952">
            <v>292483</v>
          </cell>
          <cell r="DM4952">
            <v>865700.83319000003</v>
          </cell>
        </row>
        <row r="4953">
          <cell r="A4953">
            <v>294270</v>
          </cell>
        </row>
        <row r="4954">
          <cell r="A4954">
            <v>292507</v>
          </cell>
        </row>
        <row r="4955">
          <cell r="A4955">
            <v>291746</v>
          </cell>
        </row>
        <row r="4956">
          <cell r="A4956">
            <v>294278</v>
          </cell>
        </row>
        <row r="4957">
          <cell r="A4957">
            <v>292484</v>
          </cell>
          <cell r="DM4957">
            <v>0</v>
          </cell>
        </row>
        <row r="4958">
          <cell r="A4958">
            <v>292644</v>
          </cell>
          <cell r="DM4958">
            <v>8708395.7367199995</v>
          </cell>
        </row>
        <row r="4959">
          <cell r="A4959">
            <v>291828</v>
          </cell>
          <cell r="DJ4959">
            <v>210130</v>
          </cell>
          <cell r="DM4959">
            <v>0</v>
          </cell>
        </row>
        <row r="4960">
          <cell r="A4960">
            <v>292644</v>
          </cell>
          <cell r="DM4960">
            <v>8708395.7367199995</v>
          </cell>
        </row>
        <row r="4961">
          <cell r="A4961">
            <v>294414</v>
          </cell>
          <cell r="DK4961">
            <v>2079000</v>
          </cell>
        </row>
        <row r="4962">
          <cell r="A4962">
            <v>291828</v>
          </cell>
          <cell r="DM4962">
            <v>0</v>
          </cell>
        </row>
        <row r="4963">
          <cell r="A4963">
            <v>292644</v>
          </cell>
          <cell r="DK4963">
            <v>7000</v>
          </cell>
          <cell r="DM4963">
            <v>8708395.7367199995</v>
          </cell>
        </row>
        <row r="4964">
          <cell r="A4964">
            <v>292689</v>
          </cell>
          <cell r="DM4964">
            <v>322304.34451000002</v>
          </cell>
        </row>
        <row r="4965">
          <cell r="A4965">
            <v>294674</v>
          </cell>
        </row>
        <row r="4966">
          <cell r="A4966">
            <v>291828</v>
          </cell>
          <cell r="DM4966">
            <v>0</v>
          </cell>
        </row>
        <row r="4967">
          <cell r="A4967">
            <v>292646</v>
          </cell>
          <cell r="DM4967">
            <v>140501.92076000001</v>
          </cell>
        </row>
        <row r="4968">
          <cell r="A4968">
            <v>292794</v>
          </cell>
          <cell r="DK4968">
            <v>787000</v>
          </cell>
          <cell r="DM4968">
            <v>0</v>
          </cell>
        </row>
        <row r="4969">
          <cell r="A4969">
            <v>291884</v>
          </cell>
        </row>
        <row r="4970">
          <cell r="A4970">
            <v>294689</v>
          </cell>
        </row>
        <row r="4971">
          <cell r="A4971">
            <v>292843</v>
          </cell>
        </row>
        <row r="4972">
          <cell r="A4972">
            <v>292904</v>
          </cell>
        </row>
        <row r="4973">
          <cell r="A4973">
            <v>291916</v>
          </cell>
        </row>
        <row r="4974">
          <cell r="A4974">
            <v>294864</v>
          </cell>
          <cell r="DJ4974">
            <v>3090000</v>
          </cell>
        </row>
        <row r="4975">
          <cell r="A4975">
            <v>292843</v>
          </cell>
        </row>
        <row r="4976">
          <cell r="A4976">
            <v>294943</v>
          </cell>
        </row>
        <row r="4977">
          <cell r="A4977">
            <v>292941</v>
          </cell>
        </row>
        <row r="4978">
          <cell r="A4978">
            <v>291916</v>
          </cell>
        </row>
        <row r="4979">
          <cell r="A4979">
            <v>292843</v>
          </cell>
        </row>
        <row r="4980">
          <cell r="A4980">
            <v>294972</v>
          </cell>
        </row>
        <row r="4981">
          <cell r="A4981">
            <v>292941</v>
          </cell>
          <cell r="DK4981">
            <v>8000</v>
          </cell>
        </row>
        <row r="4982">
          <cell r="A4982">
            <v>291916</v>
          </cell>
        </row>
        <row r="4983">
          <cell r="A4983">
            <v>292941</v>
          </cell>
        </row>
        <row r="4984">
          <cell r="A4984">
            <v>295001</v>
          </cell>
        </row>
        <row r="4985">
          <cell r="A4985">
            <v>291985</v>
          </cell>
        </row>
        <row r="4986">
          <cell r="A4986">
            <v>292843</v>
          </cell>
        </row>
        <row r="4987">
          <cell r="A4987">
            <v>292970</v>
          </cell>
        </row>
        <row r="4988">
          <cell r="A4988">
            <v>295056</v>
          </cell>
        </row>
        <row r="4989">
          <cell r="A4989">
            <v>292061</v>
          </cell>
          <cell r="DJ4989">
            <v>832000</v>
          </cell>
        </row>
        <row r="4990">
          <cell r="A4990">
            <v>292877</v>
          </cell>
        </row>
        <row r="4991">
          <cell r="A4991">
            <v>292970</v>
          </cell>
        </row>
        <row r="4992">
          <cell r="A4992">
            <v>292093</v>
          </cell>
        </row>
        <row r="4993">
          <cell r="A4993">
            <v>295056</v>
          </cell>
        </row>
        <row r="4994">
          <cell r="A4994">
            <v>295125</v>
          </cell>
        </row>
        <row r="4995">
          <cell r="A4995">
            <v>292140</v>
          </cell>
        </row>
        <row r="4996">
          <cell r="A4996">
            <v>292970</v>
          </cell>
        </row>
        <row r="4997">
          <cell r="A4997">
            <v>292941</v>
          </cell>
        </row>
        <row r="4998">
          <cell r="A4998">
            <v>292164</v>
          </cell>
        </row>
        <row r="4999">
          <cell r="A4999">
            <v>295144</v>
          </cell>
        </row>
        <row r="5000">
          <cell r="A5000">
            <v>292970</v>
          </cell>
        </row>
        <row r="5001">
          <cell r="A5001">
            <v>292941</v>
          </cell>
        </row>
        <row r="5002">
          <cell r="A5002">
            <v>292164</v>
          </cell>
        </row>
        <row r="5003">
          <cell r="A5003">
            <v>293033</v>
          </cell>
        </row>
        <row r="5004">
          <cell r="A5004">
            <v>295273</v>
          </cell>
        </row>
        <row r="5005">
          <cell r="A5005">
            <v>293033</v>
          </cell>
        </row>
        <row r="5006">
          <cell r="A5006">
            <v>293043</v>
          </cell>
          <cell r="DK5006">
            <v>9000</v>
          </cell>
        </row>
        <row r="5007">
          <cell r="A5007">
            <v>292187</v>
          </cell>
        </row>
        <row r="5008">
          <cell r="A5008">
            <v>295306</v>
          </cell>
        </row>
        <row r="5009">
          <cell r="A5009">
            <v>293105</v>
          </cell>
        </row>
        <row r="5010">
          <cell r="A5010">
            <v>295314</v>
          </cell>
          <cell r="DM5010">
            <v>376142.97845</v>
          </cell>
        </row>
        <row r="5011">
          <cell r="A5011">
            <v>293239</v>
          </cell>
        </row>
        <row r="5012">
          <cell r="A5012">
            <v>293212</v>
          </cell>
          <cell r="DM5012">
            <v>136903.77325</v>
          </cell>
        </row>
        <row r="5013">
          <cell r="A5013">
            <v>292224</v>
          </cell>
        </row>
        <row r="5014">
          <cell r="A5014">
            <v>295314</v>
          </cell>
          <cell r="DM5014">
            <v>376142.97845</v>
          </cell>
        </row>
        <row r="5015">
          <cell r="A5015">
            <v>293375</v>
          </cell>
          <cell r="DJ5015">
            <v>96000</v>
          </cell>
        </row>
        <row r="5016">
          <cell r="A5016">
            <v>293411</v>
          </cell>
          <cell r="DJ5016">
            <v>47000</v>
          </cell>
        </row>
        <row r="5017">
          <cell r="A5017">
            <v>292453</v>
          </cell>
          <cell r="DM5017">
            <v>227696.43833999999</v>
          </cell>
        </row>
        <row r="5018">
          <cell r="A5018">
            <v>295413</v>
          </cell>
        </row>
        <row r="5019">
          <cell r="A5019">
            <v>293416</v>
          </cell>
        </row>
        <row r="5020">
          <cell r="A5020">
            <v>293386</v>
          </cell>
          <cell r="DK5020">
            <v>11000</v>
          </cell>
        </row>
        <row r="5021">
          <cell r="A5021">
            <v>292483</v>
          </cell>
          <cell r="DM5021">
            <v>865700.83319000003</v>
          </cell>
        </row>
        <row r="5022">
          <cell r="A5022">
            <v>295413</v>
          </cell>
        </row>
        <row r="5023">
          <cell r="A5023">
            <v>292484</v>
          </cell>
          <cell r="DM5023">
            <v>0</v>
          </cell>
        </row>
        <row r="5024">
          <cell r="A5024">
            <v>293507</v>
          </cell>
          <cell r="DJ5024">
            <v>45000</v>
          </cell>
          <cell r="DM5024">
            <v>791570.09825000004</v>
          </cell>
        </row>
        <row r="5025">
          <cell r="A5025">
            <v>293386</v>
          </cell>
          <cell r="DJ5025">
            <v>68000</v>
          </cell>
          <cell r="DK5025">
            <v>8000</v>
          </cell>
        </row>
        <row r="5026">
          <cell r="A5026">
            <v>295631</v>
          </cell>
        </row>
        <row r="5027">
          <cell r="A5027">
            <v>293575</v>
          </cell>
        </row>
        <row r="5028">
          <cell r="A5028">
            <v>293386</v>
          </cell>
          <cell r="DK5028">
            <v>12000</v>
          </cell>
        </row>
        <row r="5029">
          <cell r="A5029">
            <v>292507</v>
          </cell>
        </row>
        <row r="5030">
          <cell r="A5030">
            <v>295662</v>
          </cell>
        </row>
        <row r="5031">
          <cell r="A5031">
            <v>293585</v>
          </cell>
        </row>
        <row r="5032">
          <cell r="A5032">
            <v>293507</v>
          </cell>
          <cell r="DJ5032">
            <v>43000</v>
          </cell>
          <cell r="DM5032">
            <v>791570.09825000004</v>
          </cell>
        </row>
        <row r="5033">
          <cell r="A5033">
            <v>292559</v>
          </cell>
        </row>
        <row r="5034">
          <cell r="A5034">
            <v>295675</v>
          </cell>
        </row>
        <row r="5035">
          <cell r="A5035">
            <v>293594</v>
          </cell>
          <cell r="DM5035">
            <v>122733.99917</v>
          </cell>
        </row>
        <row r="5036">
          <cell r="A5036">
            <v>293517</v>
          </cell>
        </row>
        <row r="5037">
          <cell r="A5037">
            <v>295711</v>
          </cell>
        </row>
        <row r="5038">
          <cell r="A5038">
            <v>292559</v>
          </cell>
        </row>
        <row r="5039">
          <cell r="A5039">
            <v>293594</v>
          </cell>
          <cell r="DJ5039">
            <v>25000</v>
          </cell>
          <cell r="DM5039">
            <v>122733.99917</v>
          </cell>
        </row>
        <row r="5040">
          <cell r="A5040">
            <v>293529</v>
          </cell>
          <cell r="DK5040">
            <v>3060000</v>
          </cell>
        </row>
        <row r="5041">
          <cell r="A5041">
            <v>293600</v>
          </cell>
        </row>
        <row r="5042">
          <cell r="A5042">
            <v>292644</v>
          </cell>
          <cell r="DM5042">
            <v>8708395.7367199995</v>
          </cell>
        </row>
        <row r="5043">
          <cell r="A5043">
            <v>295923</v>
          </cell>
        </row>
        <row r="5044">
          <cell r="A5044">
            <v>293669</v>
          </cell>
          <cell r="DK5044">
            <v>1198000</v>
          </cell>
        </row>
        <row r="5045">
          <cell r="A5045">
            <v>292644</v>
          </cell>
          <cell r="DM5045">
            <v>8708395.7367199995</v>
          </cell>
        </row>
        <row r="5046">
          <cell r="A5046">
            <v>293629</v>
          </cell>
          <cell r="DJ5046">
            <v>510000</v>
          </cell>
        </row>
        <row r="5047">
          <cell r="A5047">
            <v>293646</v>
          </cell>
          <cell r="DJ5047">
            <v>802767</v>
          </cell>
        </row>
        <row r="5048">
          <cell r="A5048">
            <v>295938</v>
          </cell>
        </row>
        <row r="5049">
          <cell r="A5049">
            <v>293669</v>
          </cell>
        </row>
        <row r="5050">
          <cell r="A5050">
            <v>292646</v>
          </cell>
          <cell r="DM5050">
            <v>140501.92076000001</v>
          </cell>
        </row>
        <row r="5051">
          <cell r="A5051">
            <v>295965</v>
          </cell>
        </row>
        <row r="5052">
          <cell r="A5052">
            <v>293739</v>
          </cell>
          <cell r="DK5052">
            <v>631000</v>
          </cell>
        </row>
        <row r="5053">
          <cell r="A5053">
            <v>293685</v>
          </cell>
        </row>
        <row r="5054">
          <cell r="A5054">
            <v>293685</v>
          </cell>
        </row>
        <row r="5055">
          <cell r="A5055">
            <v>292794</v>
          </cell>
          <cell r="DK5055">
            <v>1522000</v>
          </cell>
          <cell r="DM5055">
            <v>0</v>
          </cell>
        </row>
        <row r="5056">
          <cell r="A5056">
            <v>293847</v>
          </cell>
          <cell r="DJ5056">
            <v>259000</v>
          </cell>
        </row>
        <row r="5057">
          <cell r="A5057">
            <v>293723</v>
          </cell>
          <cell r="DM5057">
            <v>2374465.7532799998</v>
          </cell>
        </row>
        <row r="5058">
          <cell r="A5058">
            <v>292843</v>
          </cell>
        </row>
        <row r="5059">
          <cell r="A5059">
            <v>293983</v>
          </cell>
        </row>
        <row r="5060">
          <cell r="A5060">
            <v>292877</v>
          </cell>
        </row>
        <row r="5061">
          <cell r="A5061">
            <v>293814</v>
          </cell>
        </row>
        <row r="5062">
          <cell r="A5062">
            <v>294015</v>
          </cell>
        </row>
        <row r="5063">
          <cell r="A5063">
            <v>292877</v>
          </cell>
        </row>
        <row r="5064">
          <cell r="A5064">
            <v>294017</v>
          </cell>
          <cell r="DM5064">
            <v>1111406.04376</v>
          </cell>
        </row>
        <row r="5065">
          <cell r="A5065">
            <v>293978</v>
          </cell>
          <cell r="DJ5065">
            <v>5250000</v>
          </cell>
        </row>
        <row r="5066">
          <cell r="A5066">
            <v>296015</v>
          </cell>
        </row>
        <row r="5067">
          <cell r="A5067">
            <v>292941</v>
          </cell>
        </row>
        <row r="5068">
          <cell r="A5068">
            <v>294020</v>
          </cell>
        </row>
        <row r="5069">
          <cell r="A5069">
            <v>294015</v>
          </cell>
        </row>
        <row r="5070">
          <cell r="A5070">
            <v>294020</v>
          </cell>
          <cell r="DK5070">
            <v>682000</v>
          </cell>
        </row>
        <row r="5071">
          <cell r="A5071">
            <v>294017</v>
          </cell>
          <cell r="DM5071">
            <v>1111406.04376</v>
          </cell>
        </row>
        <row r="5072">
          <cell r="A5072">
            <v>293043</v>
          </cell>
        </row>
        <row r="5073">
          <cell r="A5073">
            <v>294020</v>
          </cell>
        </row>
        <row r="5074">
          <cell r="A5074">
            <v>294028</v>
          </cell>
        </row>
        <row r="5075">
          <cell r="A5075">
            <v>293149</v>
          </cell>
        </row>
        <row r="5076">
          <cell r="A5076">
            <v>294020</v>
          </cell>
          <cell r="DK5076">
            <v>1051000</v>
          </cell>
        </row>
        <row r="5077">
          <cell r="A5077">
            <v>294028</v>
          </cell>
          <cell r="DK5077">
            <v>1165000</v>
          </cell>
        </row>
        <row r="5078">
          <cell r="A5078">
            <v>293149</v>
          </cell>
          <cell r="DJ5078">
            <v>900000</v>
          </cell>
        </row>
        <row r="5079">
          <cell r="A5079">
            <v>294096</v>
          </cell>
        </row>
        <row r="5080">
          <cell r="A5080">
            <v>294080</v>
          </cell>
        </row>
        <row r="5081">
          <cell r="A5081">
            <v>294270</v>
          </cell>
        </row>
        <row r="5082">
          <cell r="A5082">
            <v>293149</v>
          </cell>
          <cell r="DK5082">
            <v>218675</v>
          </cell>
        </row>
        <row r="5083">
          <cell r="A5083">
            <v>294106</v>
          </cell>
          <cell r="DJ5083">
            <v>602000</v>
          </cell>
        </row>
        <row r="5084">
          <cell r="A5084">
            <v>294375</v>
          </cell>
          <cell r="DK5084">
            <v>349000</v>
          </cell>
        </row>
        <row r="5085">
          <cell r="A5085">
            <v>293234</v>
          </cell>
        </row>
        <row r="5086">
          <cell r="A5086">
            <v>294138</v>
          </cell>
        </row>
        <row r="5087">
          <cell r="A5087">
            <v>294375</v>
          </cell>
          <cell r="DK5087">
            <v>487000</v>
          </cell>
        </row>
        <row r="5088">
          <cell r="A5088">
            <v>294415</v>
          </cell>
          <cell r="DM5088">
            <v>838279.21875</v>
          </cell>
        </row>
        <row r="5089">
          <cell r="A5089">
            <v>294278</v>
          </cell>
        </row>
        <row r="5090">
          <cell r="A5090">
            <v>293375</v>
          </cell>
          <cell r="DJ5090">
            <v>96000</v>
          </cell>
        </row>
        <row r="5091">
          <cell r="A5091">
            <v>294415</v>
          </cell>
          <cell r="DM5091">
            <v>838279.21875</v>
          </cell>
        </row>
        <row r="5092">
          <cell r="A5092">
            <v>294426</v>
          </cell>
        </row>
        <row r="5093">
          <cell r="A5093">
            <v>294278</v>
          </cell>
        </row>
        <row r="5094">
          <cell r="A5094">
            <v>293529</v>
          </cell>
          <cell r="DK5094">
            <v>2054000</v>
          </cell>
        </row>
        <row r="5095">
          <cell r="A5095">
            <v>294494</v>
          </cell>
          <cell r="DJ5095">
            <v>975948000</v>
          </cell>
        </row>
        <row r="5096">
          <cell r="A5096">
            <v>294278</v>
          </cell>
        </row>
        <row r="5097">
          <cell r="A5097">
            <v>294533</v>
          </cell>
        </row>
        <row r="5098">
          <cell r="A5098">
            <v>293585</v>
          </cell>
        </row>
        <row r="5099">
          <cell r="A5099">
            <v>294546</v>
          </cell>
        </row>
        <row r="5100">
          <cell r="A5100">
            <v>294351</v>
          </cell>
          <cell r="DM5100">
            <v>0</v>
          </cell>
        </row>
        <row r="5101">
          <cell r="A5101">
            <v>293586</v>
          </cell>
        </row>
        <row r="5102">
          <cell r="A5102">
            <v>294619</v>
          </cell>
        </row>
        <row r="5103">
          <cell r="A5103">
            <v>294621</v>
          </cell>
          <cell r="DJ5103">
            <v>56000</v>
          </cell>
        </row>
        <row r="5104">
          <cell r="A5104">
            <v>293588</v>
          </cell>
          <cell r="DJ5104">
            <v>129422</v>
          </cell>
        </row>
        <row r="5105">
          <cell r="A5105">
            <v>294414</v>
          </cell>
        </row>
        <row r="5106">
          <cell r="A5106">
            <v>294674</v>
          </cell>
        </row>
        <row r="5107">
          <cell r="A5107">
            <v>294415</v>
          </cell>
          <cell r="DM5107">
            <v>838279.21875</v>
          </cell>
        </row>
        <row r="5108">
          <cell r="A5108">
            <v>293594</v>
          </cell>
          <cell r="DM5108">
            <v>122733.99917</v>
          </cell>
        </row>
        <row r="5109">
          <cell r="A5109">
            <v>294768</v>
          </cell>
        </row>
        <row r="5110">
          <cell r="A5110">
            <v>294884</v>
          </cell>
        </row>
        <row r="5111">
          <cell r="A5111">
            <v>294419</v>
          </cell>
        </row>
        <row r="5112">
          <cell r="A5112">
            <v>293600</v>
          </cell>
        </row>
        <row r="5113">
          <cell r="A5113">
            <v>294961</v>
          </cell>
          <cell r="DM5113">
            <v>164414.89165000001</v>
          </cell>
        </row>
        <row r="5114">
          <cell r="A5114">
            <v>293690</v>
          </cell>
        </row>
        <row r="5115">
          <cell r="A5115">
            <v>294489</v>
          </cell>
        </row>
        <row r="5116">
          <cell r="A5116">
            <v>294972</v>
          </cell>
        </row>
        <row r="5117">
          <cell r="A5117">
            <v>294972</v>
          </cell>
        </row>
        <row r="5118">
          <cell r="A5118">
            <v>293739</v>
          </cell>
          <cell r="DK5118">
            <v>140000</v>
          </cell>
        </row>
        <row r="5119">
          <cell r="A5119">
            <v>295001</v>
          </cell>
        </row>
        <row r="5120">
          <cell r="A5120">
            <v>293739</v>
          </cell>
          <cell r="DK5120">
            <v>140000</v>
          </cell>
        </row>
        <row r="5121">
          <cell r="A5121">
            <v>294494</v>
          </cell>
          <cell r="DJ5121">
            <v>842673000</v>
          </cell>
        </row>
        <row r="5122">
          <cell r="A5122">
            <v>295001</v>
          </cell>
        </row>
        <row r="5123">
          <cell r="A5123">
            <v>293739</v>
          </cell>
          <cell r="DK5123">
            <v>463000</v>
          </cell>
        </row>
        <row r="5124">
          <cell r="A5124">
            <v>295001</v>
          </cell>
        </row>
        <row r="5125">
          <cell r="A5125">
            <v>294621</v>
          </cell>
        </row>
        <row r="5126">
          <cell r="A5126">
            <v>295075</v>
          </cell>
        </row>
        <row r="5127">
          <cell r="A5127">
            <v>293739</v>
          </cell>
          <cell r="DK5127">
            <v>328000</v>
          </cell>
        </row>
        <row r="5128">
          <cell r="A5128">
            <v>294652</v>
          </cell>
          <cell r="DK5128">
            <v>517000</v>
          </cell>
        </row>
        <row r="5129">
          <cell r="A5129">
            <v>295273</v>
          </cell>
        </row>
        <row r="5130">
          <cell r="A5130">
            <v>295299</v>
          </cell>
          <cell r="DM5130">
            <v>1576512.9347600001</v>
          </cell>
        </row>
        <row r="5131">
          <cell r="A5131">
            <v>293814</v>
          </cell>
        </row>
        <row r="5132">
          <cell r="A5132">
            <v>294673</v>
          </cell>
          <cell r="DJ5132">
            <v>756000</v>
          </cell>
        </row>
        <row r="5133">
          <cell r="A5133">
            <v>295306</v>
          </cell>
        </row>
        <row r="5134">
          <cell r="A5134">
            <v>295343</v>
          </cell>
          <cell r="DK5134">
            <v>87000</v>
          </cell>
        </row>
        <row r="5135">
          <cell r="A5135">
            <v>294674</v>
          </cell>
        </row>
        <row r="5136">
          <cell r="A5136">
            <v>293847</v>
          </cell>
        </row>
        <row r="5137">
          <cell r="A5137">
            <v>295343</v>
          </cell>
        </row>
        <row r="5138">
          <cell r="A5138">
            <v>293906</v>
          </cell>
        </row>
        <row r="5139">
          <cell r="A5139">
            <v>295343</v>
          </cell>
        </row>
        <row r="5140">
          <cell r="A5140">
            <v>295387</v>
          </cell>
          <cell r="DM5140">
            <v>1189015.6463899999</v>
          </cell>
        </row>
        <row r="5141">
          <cell r="A5141">
            <v>293978</v>
          </cell>
          <cell r="DJ5141">
            <v>5908000</v>
          </cell>
        </row>
        <row r="5142">
          <cell r="A5142">
            <v>294689</v>
          </cell>
        </row>
        <row r="5143">
          <cell r="A5143">
            <v>294917</v>
          </cell>
        </row>
        <row r="5144">
          <cell r="A5144">
            <v>295491</v>
          </cell>
        </row>
        <row r="5145">
          <cell r="A5145">
            <v>293978</v>
          </cell>
          <cell r="DJ5145">
            <v>5908000</v>
          </cell>
        </row>
        <row r="5146">
          <cell r="A5146">
            <v>294917</v>
          </cell>
        </row>
        <row r="5147">
          <cell r="A5147">
            <v>294943</v>
          </cell>
        </row>
        <row r="5148">
          <cell r="A5148">
            <v>295631</v>
          </cell>
        </row>
        <row r="5149">
          <cell r="A5149">
            <v>294015</v>
          </cell>
        </row>
        <row r="5150">
          <cell r="A5150">
            <v>294943</v>
          </cell>
        </row>
        <row r="5151">
          <cell r="A5151">
            <v>295662</v>
          </cell>
        </row>
        <row r="5152">
          <cell r="A5152">
            <v>294020</v>
          </cell>
          <cell r="DK5152">
            <v>682000</v>
          </cell>
        </row>
        <row r="5153">
          <cell r="A5153">
            <v>294972</v>
          </cell>
        </row>
        <row r="5154">
          <cell r="A5154">
            <v>295662</v>
          </cell>
        </row>
        <row r="5155">
          <cell r="A5155">
            <v>295675</v>
          </cell>
        </row>
        <row r="5156">
          <cell r="A5156">
            <v>295075</v>
          </cell>
        </row>
        <row r="5157">
          <cell r="A5157">
            <v>294028</v>
          </cell>
          <cell r="DK5157">
            <v>1678000</v>
          </cell>
        </row>
        <row r="5158">
          <cell r="A5158">
            <v>295720</v>
          </cell>
        </row>
        <row r="5159">
          <cell r="A5159">
            <v>295144</v>
          </cell>
          <cell r="DJ5159">
            <v>1221</v>
          </cell>
        </row>
        <row r="5160">
          <cell r="A5160">
            <v>295720</v>
          </cell>
        </row>
        <row r="5161">
          <cell r="A5161">
            <v>294080</v>
          </cell>
        </row>
        <row r="5162">
          <cell r="A5162">
            <v>295720</v>
          </cell>
        </row>
        <row r="5163">
          <cell r="A5163">
            <v>294096</v>
          </cell>
        </row>
        <row r="5164">
          <cell r="A5164">
            <v>295163</v>
          </cell>
        </row>
        <row r="5165">
          <cell r="A5165">
            <v>295720</v>
          </cell>
        </row>
        <row r="5166">
          <cell r="A5166">
            <v>294278</v>
          </cell>
        </row>
        <row r="5167">
          <cell r="A5167">
            <v>295247</v>
          </cell>
        </row>
        <row r="5168">
          <cell r="A5168">
            <v>295761</v>
          </cell>
        </row>
        <row r="5169">
          <cell r="A5169">
            <v>295761</v>
          </cell>
        </row>
        <row r="5170">
          <cell r="A5170">
            <v>294351</v>
          </cell>
          <cell r="DM5170">
            <v>0</v>
          </cell>
        </row>
        <row r="5171">
          <cell r="A5171">
            <v>295247</v>
          </cell>
        </row>
        <row r="5172">
          <cell r="A5172">
            <v>295761</v>
          </cell>
        </row>
        <row r="5173">
          <cell r="A5173">
            <v>295761</v>
          </cell>
        </row>
        <row r="5174">
          <cell r="A5174">
            <v>294414</v>
          </cell>
          <cell r="DK5174">
            <v>1865000</v>
          </cell>
        </row>
        <row r="5175">
          <cell r="A5175">
            <v>295299</v>
          </cell>
          <cell r="DM5175">
            <v>1576512.9347600001</v>
          </cell>
        </row>
        <row r="5176">
          <cell r="A5176">
            <v>295914</v>
          </cell>
        </row>
        <row r="5177">
          <cell r="A5177">
            <v>295358</v>
          </cell>
        </row>
        <row r="5178">
          <cell r="A5178">
            <v>295923</v>
          </cell>
        </row>
        <row r="5179">
          <cell r="A5179">
            <v>294414</v>
          </cell>
        </row>
        <row r="5180">
          <cell r="A5180">
            <v>295387</v>
          </cell>
          <cell r="DM5180">
            <v>1189015.6463899999</v>
          </cell>
        </row>
        <row r="5181">
          <cell r="A5181">
            <v>294415</v>
          </cell>
          <cell r="DM5181">
            <v>838279.21875</v>
          </cell>
        </row>
        <row r="5182">
          <cell r="A5182">
            <v>295403</v>
          </cell>
        </row>
        <row r="5183">
          <cell r="A5183">
            <v>294419</v>
          </cell>
        </row>
        <row r="5184">
          <cell r="A5184">
            <v>295484</v>
          </cell>
          <cell r="DJ5184">
            <v>125000</v>
          </cell>
        </row>
        <row r="5185">
          <cell r="A5185">
            <v>294489</v>
          </cell>
        </row>
        <row r="5186">
          <cell r="A5186">
            <v>295484</v>
          </cell>
          <cell r="DJ5186">
            <v>125000</v>
          </cell>
        </row>
        <row r="5187">
          <cell r="A5187">
            <v>294489</v>
          </cell>
        </row>
        <row r="5188">
          <cell r="A5188">
            <v>295503</v>
          </cell>
          <cell r="DK5188">
            <v>417000</v>
          </cell>
        </row>
        <row r="5189">
          <cell r="A5189">
            <v>295503</v>
          </cell>
          <cell r="DJ5189">
            <v>887000</v>
          </cell>
          <cell r="DL5189">
            <v>805000</v>
          </cell>
        </row>
        <row r="5190">
          <cell r="A5190">
            <v>294494</v>
          </cell>
          <cell r="DJ5190">
            <v>1039556000</v>
          </cell>
        </row>
        <row r="5191">
          <cell r="A5191">
            <v>295612</v>
          </cell>
        </row>
        <row r="5192">
          <cell r="A5192">
            <v>294619</v>
          </cell>
        </row>
        <row r="5193">
          <cell r="A5193">
            <v>295675</v>
          </cell>
        </row>
        <row r="5194">
          <cell r="A5194">
            <v>294652</v>
          </cell>
          <cell r="DJ5194">
            <v>309000</v>
          </cell>
          <cell r="DK5194">
            <v>340000</v>
          </cell>
        </row>
        <row r="5195">
          <cell r="A5195">
            <v>295938</v>
          </cell>
        </row>
        <row r="5196">
          <cell r="A5196">
            <v>294734</v>
          </cell>
        </row>
        <row r="5197">
          <cell r="A5197">
            <v>295954</v>
          </cell>
        </row>
        <row r="5198">
          <cell r="A5198">
            <v>294761</v>
          </cell>
        </row>
        <row r="5199">
          <cell r="A5199">
            <v>295954</v>
          </cell>
        </row>
        <row r="5200">
          <cell r="A5200">
            <v>294761</v>
          </cell>
        </row>
        <row r="5201">
          <cell r="A5201">
            <v>295965</v>
          </cell>
        </row>
        <row r="5202">
          <cell r="A5202">
            <v>294761</v>
          </cell>
        </row>
        <row r="5203">
          <cell r="A5203">
            <v>294768</v>
          </cell>
        </row>
        <row r="5204">
          <cell r="A5204">
            <v>294772</v>
          </cell>
          <cell r="DM5204">
            <v>118172.91712</v>
          </cell>
        </row>
        <row r="5205">
          <cell r="A5205">
            <v>294864</v>
          </cell>
          <cell r="DJ5205">
            <v>3589000</v>
          </cell>
        </row>
        <row r="5206">
          <cell r="A5206">
            <v>294879</v>
          </cell>
        </row>
        <row r="5207">
          <cell r="A5207">
            <v>295056</v>
          </cell>
        </row>
        <row r="5208">
          <cell r="A5208">
            <v>295163</v>
          </cell>
        </row>
        <row r="5209">
          <cell r="A5209">
            <v>295247</v>
          </cell>
        </row>
        <row r="5210">
          <cell r="A5210">
            <v>295299</v>
          </cell>
          <cell r="DM5210">
            <v>1576512.9347600001</v>
          </cell>
        </row>
        <row r="5211">
          <cell r="A5211">
            <v>295932</v>
          </cell>
        </row>
        <row r="5212">
          <cell r="A5212">
            <v>295343</v>
          </cell>
          <cell r="DK5212">
            <v>36000</v>
          </cell>
        </row>
        <row r="5213">
          <cell r="A5213">
            <v>295358</v>
          </cell>
        </row>
        <row r="5214">
          <cell r="A5214">
            <v>295403</v>
          </cell>
        </row>
        <row r="5215">
          <cell r="A5215">
            <v>295503</v>
          </cell>
        </row>
        <row r="5216">
          <cell r="A5216">
            <v>295522</v>
          </cell>
        </row>
        <row r="5217">
          <cell r="A5217">
            <v>295608</v>
          </cell>
        </row>
        <row r="5218">
          <cell r="A5218">
            <v>295608</v>
          </cell>
        </row>
        <row r="5219">
          <cell r="A5219">
            <v>295612</v>
          </cell>
        </row>
        <row r="5220">
          <cell r="A5220">
            <v>295612</v>
          </cell>
        </row>
        <row r="5221">
          <cell r="A5221">
            <v>295631</v>
          </cell>
        </row>
        <row r="5222">
          <cell r="A5222">
            <v>296015</v>
          </cell>
        </row>
        <row r="5223">
          <cell r="A5223">
            <v>295662</v>
          </cell>
        </row>
        <row r="5224">
          <cell r="A5224">
            <v>295662</v>
          </cell>
        </row>
        <row r="5225">
          <cell r="A5225">
            <v>295711</v>
          </cell>
        </row>
        <row r="5226">
          <cell r="A5226">
            <v>295780</v>
          </cell>
          <cell r="DJ5226">
            <v>56736</v>
          </cell>
          <cell r="DM5226">
            <v>311889.23074000003</v>
          </cell>
        </row>
        <row r="5227">
          <cell r="A5227">
            <v>295965</v>
          </cell>
        </row>
        <row r="5228">
          <cell r="A5228">
            <v>295968</v>
          </cell>
        </row>
        <row r="5229">
          <cell r="A5229">
            <v>295968</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W Data Request Contract State"/>
      <sheetName val="Sheet2"/>
      <sheetName val="Sheet3"/>
    </sheetNames>
    <sheetDataSet>
      <sheetData sheetId="0" refreshError="1">
        <row r="1">
          <cell r="C1" t="str">
            <v>Principal ID</v>
          </cell>
          <cell r="DK1" t="str">
            <v>Capital Lease Obligations - Long Term</v>
          </cell>
          <cell r="DL1" t="str">
            <v>Operating Lease Obligations - Long Term</v>
          </cell>
          <cell r="DM1" t="str">
            <v>ProbableGrossExposureAmt</v>
          </cell>
        </row>
        <row r="2">
          <cell r="C2">
            <v>999966850</v>
          </cell>
        </row>
        <row r="3">
          <cell r="C3">
            <v>835064821</v>
          </cell>
        </row>
        <row r="4">
          <cell r="C4">
            <v>325019521</v>
          </cell>
          <cell r="DM4">
            <v>69225</v>
          </cell>
        </row>
        <row r="5">
          <cell r="C5">
            <v>325019521</v>
          </cell>
          <cell r="DM5">
            <v>69225</v>
          </cell>
        </row>
        <row r="6">
          <cell r="C6">
            <v>999966843</v>
          </cell>
        </row>
        <row r="7">
          <cell r="C7">
            <v>999966851</v>
          </cell>
        </row>
        <row r="8">
          <cell r="C8">
            <v>835064821</v>
          </cell>
        </row>
        <row r="9">
          <cell r="C9">
            <v>999966858</v>
          </cell>
        </row>
        <row r="10">
          <cell r="C10">
            <v>325019521</v>
          </cell>
          <cell r="DM10">
            <v>69225</v>
          </cell>
        </row>
        <row r="11">
          <cell r="C11">
            <v>936408612</v>
          </cell>
        </row>
        <row r="12">
          <cell r="C12">
            <v>835064821</v>
          </cell>
        </row>
        <row r="13">
          <cell r="C13">
            <v>999966859</v>
          </cell>
        </row>
        <row r="14">
          <cell r="C14">
            <v>835064821</v>
          </cell>
        </row>
        <row r="15">
          <cell r="C15">
            <v>999966846</v>
          </cell>
        </row>
        <row r="16">
          <cell r="C16">
            <v>705303921</v>
          </cell>
        </row>
        <row r="17">
          <cell r="C17">
            <v>632016442</v>
          </cell>
        </row>
        <row r="18">
          <cell r="C18">
            <v>936408612</v>
          </cell>
        </row>
        <row r="19">
          <cell r="C19">
            <v>999966854</v>
          </cell>
        </row>
        <row r="20">
          <cell r="C20">
            <v>696321512</v>
          </cell>
        </row>
        <row r="21">
          <cell r="C21">
            <v>835064821</v>
          </cell>
        </row>
        <row r="22">
          <cell r="C22">
            <v>999966860</v>
          </cell>
        </row>
        <row r="23">
          <cell r="C23">
            <v>976412112</v>
          </cell>
        </row>
        <row r="24">
          <cell r="C24">
            <v>705303921</v>
          </cell>
        </row>
        <row r="25">
          <cell r="C25">
            <v>999966844</v>
          </cell>
        </row>
        <row r="26">
          <cell r="C26">
            <v>999966848</v>
          </cell>
        </row>
        <row r="27">
          <cell r="C27">
            <v>521069391</v>
          </cell>
          <cell r="DM27">
            <v>435839.14726</v>
          </cell>
        </row>
        <row r="28">
          <cell r="C28">
            <v>195057521</v>
          </cell>
          <cell r="DL28">
            <v>2888143</v>
          </cell>
        </row>
        <row r="29">
          <cell r="C29">
            <v>465311021</v>
          </cell>
        </row>
        <row r="30">
          <cell r="C30">
            <v>436470412</v>
          </cell>
        </row>
        <row r="31">
          <cell r="C31">
            <v>195057521</v>
          </cell>
          <cell r="DL31">
            <v>2825238</v>
          </cell>
        </row>
        <row r="32">
          <cell r="C32">
            <v>521069391</v>
          </cell>
          <cell r="DM32">
            <v>435839.14726</v>
          </cell>
        </row>
        <row r="33">
          <cell r="C33">
            <v>436470412</v>
          </cell>
        </row>
        <row r="34">
          <cell r="C34">
            <v>936408612</v>
          </cell>
          <cell r="DK34">
            <v>102518</v>
          </cell>
          <cell r="DL34">
            <v>0</v>
          </cell>
        </row>
        <row r="35">
          <cell r="C35">
            <v>436470412</v>
          </cell>
        </row>
        <row r="36">
          <cell r="C36">
            <v>436470412</v>
          </cell>
        </row>
        <row r="37">
          <cell r="C37">
            <v>436470412</v>
          </cell>
        </row>
        <row r="38">
          <cell r="C38">
            <v>45263321</v>
          </cell>
        </row>
        <row r="39">
          <cell r="C39">
            <v>846477512</v>
          </cell>
        </row>
        <row r="40">
          <cell r="C40">
            <v>976412112</v>
          </cell>
        </row>
        <row r="41">
          <cell r="C41">
            <v>45263321</v>
          </cell>
        </row>
        <row r="42">
          <cell r="C42">
            <v>475349521</v>
          </cell>
        </row>
        <row r="43">
          <cell r="C43">
            <v>976412112</v>
          </cell>
        </row>
        <row r="44">
          <cell r="C44">
            <v>705303921</v>
          </cell>
        </row>
        <row r="45">
          <cell r="C45">
            <v>495344221</v>
          </cell>
          <cell r="DM45">
            <v>97367.627080000006</v>
          </cell>
        </row>
        <row r="46">
          <cell r="C46">
            <v>515335312</v>
          </cell>
        </row>
        <row r="47">
          <cell r="C47">
            <v>521069391</v>
          </cell>
          <cell r="DM47">
            <v>435839.14726</v>
          </cell>
        </row>
        <row r="48">
          <cell r="C48">
            <v>625344021</v>
          </cell>
        </row>
        <row r="49">
          <cell r="C49">
            <v>465311021</v>
          </cell>
        </row>
        <row r="50">
          <cell r="C50">
            <v>705303921</v>
          </cell>
        </row>
        <row r="51">
          <cell r="C51">
            <v>521069391</v>
          </cell>
          <cell r="DM51">
            <v>435839.14726</v>
          </cell>
        </row>
        <row r="52">
          <cell r="C52">
            <v>465311021</v>
          </cell>
        </row>
        <row r="53">
          <cell r="C53">
            <v>625344021</v>
          </cell>
        </row>
        <row r="54">
          <cell r="C54">
            <v>436470412</v>
          </cell>
        </row>
        <row r="55">
          <cell r="C55">
            <v>705303921</v>
          </cell>
        </row>
        <row r="56">
          <cell r="C56">
            <v>625344021</v>
          </cell>
        </row>
        <row r="57">
          <cell r="C57">
            <v>225359621</v>
          </cell>
          <cell r="DM57">
            <v>773000</v>
          </cell>
        </row>
        <row r="58">
          <cell r="C58">
            <v>436470412</v>
          </cell>
        </row>
        <row r="59">
          <cell r="C59">
            <v>436470412</v>
          </cell>
        </row>
        <row r="60">
          <cell r="C60">
            <v>705303921</v>
          </cell>
        </row>
        <row r="61">
          <cell r="C61">
            <v>632016442</v>
          </cell>
        </row>
        <row r="62">
          <cell r="C62">
            <v>846477512</v>
          </cell>
        </row>
        <row r="63">
          <cell r="C63">
            <v>645356021</v>
          </cell>
          <cell r="DM63">
            <v>0</v>
          </cell>
        </row>
        <row r="64">
          <cell r="C64">
            <v>976412112</v>
          </cell>
        </row>
        <row r="65">
          <cell r="C65">
            <v>475349521</v>
          </cell>
        </row>
        <row r="66">
          <cell r="C66">
            <v>976412112</v>
          </cell>
        </row>
        <row r="67">
          <cell r="C67">
            <v>976412112</v>
          </cell>
        </row>
        <row r="68">
          <cell r="C68">
            <v>685359521</v>
          </cell>
          <cell r="DM68">
            <v>0</v>
          </cell>
        </row>
        <row r="69">
          <cell r="C69">
            <v>705303921</v>
          </cell>
        </row>
        <row r="70">
          <cell r="C70">
            <v>976412112</v>
          </cell>
        </row>
        <row r="71">
          <cell r="C71">
            <v>475349521</v>
          </cell>
        </row>
        <row r="72">
          <cell r="C72">
            <v>115124651</v>
          </cell>
          <cell r="DM72">
            <v>0</v>
          </cell>
        </row>
        <row r="73">
          <cell r="C73">
            <v>976412112</v>
          </cell>
        </row>
        <row r="74">
          <cell r="C74">
            <v>495344221</v>
          </cell>
          <cell r="DM74">
            <v>97367.627080000006</v>
          </cell>
        </row>
        <row r="75">
          <cell r="C75">
            <v>705303921</v>
          </cell>
        </row>
        <row r="76">
          <cell r="C76">
            <v>976412112</v>
          </cell>
        </row>
        <row r="77">
          <cell r="C77">
            <v>115124651</v>
          </cell>
          <cell r="DM77">
            <v>0</v>
          </cell>
        </row>
        <row r="78">
          <cell r="C78">
            <v>436470412</v>
          </cell>
        </row>
        <row r="79">
          <cell r="C79">
            <v>436470412</v>
          </cell>
        </row>
        <row r="80">
          <cell r="C80">
            <v>436470412</v>
          </cell>
        </row>
        <row r="81">
          <cell r="C81">
            <v>436470412</v>
          </cell>
        </row>
        <row r="82">
          <cell r="C82">
            <v>976412112</v>
          </cell>
        </row>
        <row r="83">
          <cell r="C83">
            <v>615367621</v>
          </cell>
        </row>
        <row r="84">
          <cell r="C84">
            <v>846477512</v>
          </cell>
        </row>
        <row r="85">
          <cell r="C85">
            <v>986391412</v>
          </cell>
        </row>
        <row r="86">
          <cell r="C86">
            <v>976412112</v>
          </cell>
        </row>
        <row r="87">
          <cell r="C87">
            <v>976412112</v>
          </cell>
        </row>
        <row r="88">
          <cell r="C88">
            <v>976412112</v>
          </cell>
        </row>
        <row r="89">
          <cell r="C89">
            <v>976412112</v>
          </cell>
        </row>
        <row r="90">
          <cell r="C90">
            <v>976412112</v>
          </cell>
        </row>
        <row r="91">
          <cell r="C91">
            <v>115124651</v>
          </cell>
          <cell r="DM91">
            <v>0</v>
          </cell>
        </row>
        <row r="92">
          <cell r="C92">
            <v>875398521</v>
          </cell>
          <cell r="DM92">
            <v>46318430.436080001</v>
          </cell>
        </row>
        <row r="93">
          <cell r="C93">
            <v>495344221</v>
          </cell>
          <cell r="DM93">
            <v>97367.627080000006</v>
          </cell>
        </row>
        <row r="94">
          <cell r="C94">
            <v>115124651</v>
          </cell>
          <cell r="DM94">
            <v>0</v>
          </cell>
        </row>
        <row r="95">
          <cell r="C95">
            <v>445258751</v>
          </cell>
        </row>
        <row r="96">
          <cell r="C96">
            <v>115124651</v>
          </cell>
          <cell r="DM96">
            <v>0</v>
          </cell>
        </row>
        <row r="97">
          <cell r="C97">
            <v>875398521</v>
          </cell>
          <cell r="DM97">
            <v>46318430.436080001</v>
          </cell>
        </row>
        <row r="98">
          <cell r="C98">
            <v>421066991</v>
          </cell>
        </row>
        <row r="99">
          <cell r="C99">
            <v>115124651</v>
          </cell>
          <cell r="DM99">
            <v>0</v>
          </cell>
        </row>
        <row r="100">
          <cell r="C100">
            <v>115124651</v>
          </cell>
          <cell r="DM100">
            <v>0</v>
          </cell>
        </row>
        <row r="101">
          <cell r="C101">
            <v>67826522</v>
          </cell>
          <cell r="DM101">
            <v>14936952.829089999</v>
          </cell>
        </row>
        <row r="102">
          <cell r="C102">
            <v>521069391</v>
          </cell>
          <cell r="DM102">
            <v>435839.14726</v>
          </cell>
        </row>
        <row r="103">
          <cell r="C103">
            <v>77824922</v>
          </cell>
        </row>
        <row r="104">
          <cell r="C104">
            <v>67826522</v>
          </cell>
          <cell r="DM104">
            <v>14936952.829089999</v>
          </cell>
        </row>
        <row r="105">
          <cell r="C105">
            <v>77824922</v>
          </cell>
        </row>
        <row r="106">
          <cell r="C106">
            <v>521069391</v>
          </cell>
          <cell r="DM106">
            <v>435839.14726</v>
          </cell>
        </row>
        <row r="107">
          <cell r="C107">
            <v>57826922</v>
          </cell>
          <cell r="DM107">
            <v>3000</v>
          </cell>
        </row>
        <row r="108">
          <cell r="C108">
            <v>67826522</v>
          </cell>
          <cell r="DM108">
            <v>14936952.829089999</v>
          </cell>
        </row>
        <row r="109">
          <cell r="C109">
            <v>77824922</v>
          </cell>
        </row>
        <row r="110">
          <cell r="C110">
            <v>521069391</v>
          </cell>
          <cell r="DM110">
            <v>435839.14726</v>
          </cell>
        </row>
        <row r="111">
          <cell r="C111">
            <v>67826522</v>
          </cell>
          <cell r="DM111">
            <v>14936952.829089999</v>
          </cell>
        </row>
        <row r="112">
          <cell r="C112">
            <v>875398521</v>
          </cell>
          <cell r="DM112">
            <v>46318430.436080001</v>
          </cell>
        </row>
        <row r="113">
          <cell r="C113">
            <v>77824922</v>
          </cell>
        </row>
        <row r="114">
          <cell r="C114">
            <v>495344221</v>
          </cell>
          <cell r="DM114">
            <v>97367.627080000006</v>
          </cell>
        </row>
        <row r="115">
          <cell r="C115">
            <v>875398521</v>
          </cell>
          <cell r="DM115">
            <v>46318430.436080001</v>
          </cell>
        </row>
        <row r="116">
          <cell r="C116">
            <v>77824922</v>
          </cell>
        </row>
        <row r="117">
          <cell r="C117">
            <v>875398521</v>
          </cell>
          <cell r="DM117">
            <v>46318430.436080001</v>
          </cell>
        </row>
        <row r="118">
          <cell r="C118">
            <v>986382112</v>
          </cell>
        </row>
        <row r="119">
          <cell r="C119">
            <v>67826522</v>
          </cell>
          <cell r="DM119">
            <v>14936952.829089999</v>
          </cell>
        </row>
        <row r="120">
          <cell r="C120">
            <v>77824922</v>
          </cell>
        </row>
        <row r="121">
          <cell r="C121">
            <v>845288451</v>
          </cell>
          <cell r="DM121">
            <v>10000</v>
          </cell>
        </row>
        <row r="122">
          <cell r="C122">
            <v>445344912</v>
          </cell>
          <cell r="DM122">
            <v>0</v>
          </cell>
        </row>
        <row r="123">
          <cell r="C123">
            <v>67826522</v>
          </cell>
          <cell r="DM123">
            <v>14936952.829089999</v>
          </cell>
        </row>
        <row r="124">
          <cell r="C124">
            <v>57826922</v>
          </cell>
          <cell r="DM124">
            <v>3000</v>
          </cell>
        </row>
        <row r="125">
          <cell r="C125">
            <v>935219651</v>
          </cell>
        </row>
        <row r="126">
          <cell r="C126">
            <v>935366512</v>
          </cell>
        </row>
        <row r="127">
          <cell r="C127">
            <v>67826522</v>
          </cell>
          <cell r="DM127">
            <v>14936952.829089999</v>
          </cell>
        </row>
        <row r="128">
          <cell r="C128">
            <v>935219651</v>
          </cell>
        </row>
        <row r="129">
          <cell r="C129">
            <v>985389012</v>
          </cell>
          <cell r="DM129">
            <v>68626.133860000002</v>
          </cell>
        </row>
        <row r="130">
          <cell r="C130">
            <v>986391412</v>
          </cell>
        </row>
        <row r="131">
          <cell r="C131">
            <v>986391412</v>
          </cell>
        </row>
        <row r="132">
          <cell r="C132">
            <v>67826522</v>
          </cell>
          <cell r="DM132">
            <v>14936952.829089999</v>
          </cell>
        </row>
        <row r="133">
          <cell r="C133">
            <v>985389012</v>
          </cell>
          <cell r="DM133">
            <v>68626.133860000002</v>
          </cell>
        </row>
        <row r="134">
          <cell r="C134">
            <v>875398521</v>
          </cell>
          <cell r="DM134">
            <v>46318430.436080001</v>
          </cell>
        </row>
        <row r="135">
          <cell r="C135">
            <v>67826522</v>
          </cell>
          <cell r="DM135">
            <v>14936952.829089999</v>
          </cell>
        </row>
        <row r="136">
          <cell r="C136">
            <v>875398521</v>
          </cell>
          <cell r="DM136">
            <v>46318430.436080001</v>
          </cell>
        </row>
        <row r="137">
          <cell r="C137">
            <v>875398521</v>
          </cell>
          <cell r="DM137">
            <v>46318430.436080001</v>
          </cell>
        </row>
        <row r="138">
          <cell r="C138">
            <v>67826522</v>
          </cell>
          <cell r="DM138">
            <v>14936952.829089999</v>
          </cell>
        </row>
        <row r="139">
          <cell r="C139">
            <v>875398521</v>
          </cell>
          <cell r="DM139">
            <v>46318430.436080001</v>
          </cell>
        </row>
        <row r="140">
          <cell r="C140">
            <v>985389012</v>
          </cell>
          <cell r="DM140">
            <v>68626.133860000002</v>
          </cell>
        </row>
        <row r="141">
          <cell r="C141">
            <v>67826522</v>
          </cell>
          <cell r="DM141">
            <v>14936952.829089999</v>
          </cell>
        </row>
        <row r="142">
          <cell r="C142">
            <v>815435121</v>
          </cell>
        </row>
        <row r="143">
          <cell r="C143">
            <v>67826522</v>
          </cell>
          <cell r="DM143">
            <v>14936952.829089999</v>
          </cell>
        </row>
        <row r="144">
          <cell r="C144">
            <v>875398521</v>
          </cell>
          <cell r="DM144">
            <v>46318430.436080001</v>
          </cell>
        </row>
        <row r="145">
          <cell r="C145">
            <v>67826522</v>
          </cell>
          <cell r="DM145">
            <v>14936952.829089999</v>
          </cell>
        </row>
        <row r="146">
          <cell r="C146">
            <v>875398521</v>
          </cell>
          <cell r="DM146">
            <v>46318430.436080001</v>
          </cell>
        </row>
        <row r="147">
          <cell r="C147">
            <v>753805111</v>
          </cell>
        </row>
        <row r="148">
          <cell r="C148">
            <v>986429112</v>
          </cell>
          <cell r="DM148">
            <v>7292246.4439700004</v>
          </cell>
        </row>
        <row r="149">
          <cell r="C149">
            <v>67826522</v>
          </cell>
          <cell r="DM149">
            <v>14936952.829089999</v>
          </cell>
        </row>
        <row r="150">
          <cell r="C150">
            <v>753805111</v>
          </cell>
        </row>
        <row r="151">
          <cell r="C151">
            <v>753805111</v>
          </cell>
        </row>
        <row r="152">
          <cell r="C152">
            <v>986429112</v>
          </cell>
          <cell r="DM152">
            <v>7292246.4439700004</v>
          </cell>
        </row>
        <row r="153">
          <cell r="C153">
            <v>67826522</v>
          </cell>
          <cell r="DM153">
            <v>14936952.829089999</v>
          </cell>
        </row>
        <row r="154">
          <cell r="C154">
            <v>67829022</v>
          </cell>
        </row>
        <row r="155">
          <cell r="C155">
            <v>935366512</v>
          </cell>
        </row>
        <row r="156">
          <cell r="C156">
            <v>986429112</v>
          </cell>
          <cell r="DM156">
            <v>7292246.4439700004</v>
          </cell>
        </row>
        <row r="157">
          <cell r="C157">
            <v>67826522</v>
          </cell>
          <cell r="DM157">
            <v>14936952.829089999</v>
          </cell>
        </row>
        <row r="158">
          <cell r="C158">
            <v>986423712</v>
          </cell>
        </row>
        <row r="159">
          <cell r="C159">
            <v>985389012</v>
          </cell>
          <cell r="DM159">
            <v>68626.133860000002</v>
          </cell>
        </row>
        <row r="160">
          <cell r="C160">
            <v>986429112</v>
          </cell>
          <cell r="DM160">
            <v>7292246.4439700004</v>
          </cell>
        </row>
        <row r="161">
          <cell r="C161">
            <v>67826522</v>
          </cell>
          <cell r="DM161">
            <v>14936952.829089999</v>
          </cell>
        </row>
        <row r="162">
          <cell r="C162">
            <v>986423712</v>
          </cell>
        </row>
        <row r="163">
          <cell r="C163">
            <v>985389012</v>
          </cell>
          <cell r="DM163">
            <v>68626.133860000002</v>
          </cell>
        </row>
        <row r="164">
          <cell r="C164">
            <v>47829122</v>
          </cell>
          <cell r="DM164">
            <v>6376146.3194000004</v>
          </cell>
        </row>
        <row r="165">
          <cell r="C165">
            <v>67826522</v>
          </cell>
          <cell r="DM165">
            <v>14936952.829089999</v>
          </cell>
        </row>
        <row r="166">
          <cell r="C166">
            <v>47829122</v>
          </cell>
          <cell r="DM166">
            <v>6376146.3194000004</v>
          </cell>
        </row>
        <row r="167">
          <cell r="C167">
            <v>935366512</v>
          </cell>
        </row>
        <row r="168">
          <cell r="C168">
            <v>25433521</v>
          </cell>
        </row>
        <row r="169">
          <cell r="C169">
            <v>47829122</v>
          </cell>
          <cell r="DM169">
            <v>6376146.3194000004</v>
          </cell>
        </row>
        <row r="170">
          <cell r="C170">
            <v>935366512</v>
          </cell>
        </row>
        <row r="171">
          <cell r="C171">
            <v>67826522</v>
          </cell>
          <cell r="DM171">
            <v>14936952.829089999</v>
          </cell>
        </row>
        <row r="172">
          <cell r="C172">
            <v>986429112</v>
          </cell>
          <cell r="DM172">
            <v>7292246.4439700004</v>
          </cell>
        </row>
        <row r="173">
          <cell r="C173">
            <v>985389012</v>
          </cell>
          <cell r="DM173">
            <v>68626.133860000002</v>
          </cell>
        </row>
        <row r="174">
          <cell r="C174">
            <v>655368012</v>
          </cell>
        </row>
        <row r="175">
          <cell r="C175">
            <v>47829122</v>
          </cell>
          <cell r="DM175">
            <v>6376146.3194000004</v>
          </cell>
        </row>
        <row r="176">
          <cell r="C176">
            <v>986429112</v>
          </cell>
          <cell r="DM176">
            <v>7292246.4439700004</v>
          </cell>
        </row>
        <row r="177">
          <cell r="C177">
            <v>753805111</v>
          </cell>
        </row>
        <row r="178">
          <cell r="C178">
            <v>47829122</v>
          </cell>
          <cell r="DM178">
            <v>6376146.3194000004</v>
          </cell>
        </row>
        <row r="179">
          <cell r="C179">
            <v>47829122</v>
          </cell>
          <cell r="DM179">
            <v>6376146.3194000004</v>
          </cell>
        </row>
        <row r="180">
          <cell r="C180">
            <v>986429112</v>
          </cell>
          <cell r="DM180">
            <v>7292246.4439700004</v>
          </cell>
        </row>
        <row r="181">
          <cell r="C181">
            <v>77824722</v>
          </cell>
        </row>
        <row r="182">
          <cell r="C182">
            <v>47829122</v>
          </cell>
          <cell r="DM182">
            <v>6376146.3194000004</v>
          </cell>
        </row>
        <row r="183">
          <cell r="C183">
            <v>753805111</v>
          </cell>
        </row>
        <row r="184">
          <cell r="C184">
            <v>986429112</v>
          </cell>
          <cell r="DM184">
            <v>7292246.4439700004</v>
          </cell>
        </row>
        <row r="185">
          <cell r="C185">
            <v>87828522</v>
          </cell>
        </row>
        <row r="186">
          <cell r="C186">
            <v>47829122</v>
          </cell>
          <cell r="DM186">
            <v>6376146.3194000004</v>
          </cell>
        </row>
        <row r="187">
          <cell r="C187">
            <v>753805111</v>
          </cell>
        </row>
        <row r="188">
          <cell r="C188">
            <v>77826222</v>
          </cell>
          <cell r="DM188">
            <v>3875194.7743199999</v>
          </cell>
        </row>
        <row r="189">
          <cell r="C189">
            <v>986429112</v>
          </cell>
          <cell r="DM189">
            <v>7292246.4439700004</v>
          </cell>
        </row>
        <row r="190">
          <cell r="C190">
            <v>67829022</v>
          </cell>
        </row>
        <row r="191">
          <cell r="C191">
            <v>57824722</v>
          </cell>
        </row>
        <row r="192">
          <cell r="C192">
            <v>645517721</v>
          </cell>
        </row>
        <row r="193">
          <cell r="C193">
            <v>965398812</v>
          </cell>
        </row>
        <row r="194">
          <cell r="C194">
            <v>966749922</v>
          </cell>
          <cell r="DM194">
            <v>115191.99997999999</v>
          </cell>
        </row>
        <row r="195">
          <cell r="C195">
            <v>77824722</v>
          </cell>
        </row>
        <row r="196">
          <cell r="C196">
            <v>986429112</v>
          </cell>
          <cell r="DM196">
            <v>7292246.4439700004</v>
          </cell>
        </row>
        <row r="197">
          <cell r="C197">
            <v>985389012</v>
          </cell>
          <cell r="DM197">
            <v>68626.133860000002</v>
          </cell>
        </row>
        <row r="198">
          <cell r="C198">
            <v>67827122</v>
          </cell>
          <cell r="DM198">
            <v>348182.00134999998</v>
          </cell>
        </row>
        <row r="199">
          <cell r="C199">
            <v>87828522</v>
          </cell>
        </row>
        <row r="200">
          <cell r="C200">
            <v>47829122</v>
          </cell>
          <cell r="DM200">
            <v>6376146.3194000004</v>
          </cell>
        </row>
        <row r="201">
          <cell r="C201">
            <v>985389012</v>
          </cell>
          <cell r="DM201">
            <v>68626.133860000002</v>
          </cell>
        </row>
        <row r="202">
          <cell r="C202">
            <v>87825322</v>
          </cell>
          <cell r="DM202">
            <v>5110347.1285199998</v>
          </cell>
        </row>
        <row r="203">
          <cell r="C203">
            <v>77825622</v>
          </cell>
        </row>
        <row r="204">
          <cell r="C204">
            <v>47829122</v>
          </cell>
          <cell r="DM204">
            <v>6376146.3194000004</v>
          </cell>
        </row>
        <row r="205">
          <cell r="C205">
            <v>25433521</v>
          </cell>
        </row>
        <row r="206">
          <cell r="C206">
            <v>77826222</v>
          </cell>
          <cell r="DM206">
            <v>3875194.7743199999</v>
          </cell>
        </row>
        <row r="207">
          <cell r="C207">
            <v>87825322</v>
          </cell>
          <cell r="DM207">
            <v>5110347.1285199998</v>
          </cell>
        </row>
        <row r="208">
          <cell r="C208">
            <v>47829122</v>
          </cell>
          <cell r="DM208">
            <v>6376146.3194000004</v>
          </cell>
        </row>
        <row r="209">
          <cell r="C209">
            <v>986429112</v>
          </cell>
          <cell r="DM209">
            <v>7292246.4439700004</v>
          </cell>
        </row>
        <row r="210">
          <cell r="C210">
            <v>77826222</v>
          </cell>
          <cell r="DM210">
            <v>3875194.7743199999</v>
          </cell>
        </row>
        <row r="211">
          <cell r="C211">
            <v>57826522</v>
          </cell>
          <cell r="DM211">
            <v>4542509.1125800004</v>
          </cell>
        </row>
        <row r="212">
          <cell r="C212">
            <v>57824722</v>
          </cell>
        </row>
        <row r="213">
          <cell r="C213">
            <v>986429112</v>
          </cell>
          <cell r="DM213">
            <v>7292246.4439700004</v>
          </cell>
        </row>
        <row r="214">
          <cell r="C214">
            <v>77826222</v>
          </cell>
          <cell r="DM214">
            <v>3875194.7743199999</v>
          </cell>
        </row>
        <row r="215">
          <cell r="C215">
            <v>77825622</v>
          </cell>
        </row>
        <row r="216">
          <cell r="C216">
            <v>136390112</v>
          </cell>
          <cell r="DM216">
            <v>51744783.394409999</v>
          </cell>
        </row>
        <row r="217">
          <cell r="C217">
            <v>986429112</v>
          </cell>
          <cell r="DM217">
            <v>7292246.4439700004</v>
          </cell>
        </row>
        <row r="218">
          <cell r="C218">
            <v>77826222</v>
          </cell>
          <cell r="DM218">
            <v>3875194.7743199999</v>
          </cell>
        </row>
        <row r="219">
          <cell r="C219">
            <v>986429112</v>
          </cell>
          <cell r="DM219">
            <v>7292246.4439700004</v>
          </cell>
        </row>
        <row r="220">
          <cell r="C220">
            <v>77825622</v>
          </cell>
        </row>
        <row r="221">
          <cell r="C221">
            <v>67825822</v>
          </cell>
          <cell r="DM221">
            <v>571369.86292999994</v>
          </cell>
        </row>
        <row r="222">
          <cell r="C222">
            <v>47829122</v>
          </cell>
          <cell r="DM222">
            <v>6376146.3194000004</v>
          </cell>
        </row>
        <row r="223">
          <cell r="C223">
            <v>77826222</v>
          </cell>
          <cell r="DM223">
            <v>3875194.7743199999</v>
          </cell>
        </row>
        <row r="224">
          <cell r="C224">
            <v>645517721</v>
          </cell>
        </row>
        <row r="225">
          <cell r="C225">
            <v>77827722</v>
          </cell>
          <cell r="DM225">
            <v>0</v>
          </cell>
        </row>
        <row r="226">
          <cell r="C226">
            <v>47829122</v>
          </cell>
          <cell r="DM226">
            <v>6376146.3194000004</v>
          </cell>
        </row>
        <row r="227">
          <cell r="C227">
            <v>77826222</v>
          </cell>
          <cell r="DM227">
            <v>3875194.7743199999</v>
          </cell>
        </row>
        <row r="228">
          <cell r="C228">
            <v>645517721</v>
          </cell>
        </row>
        <row r="229">
          <cell r="C229">
            <v>77827722</v>
          </cell>
          <cell r="DM229">
            <v>0</v>
          </cell>
        </row>
        <row r="230">
          <cell r="C230">
            <v>57824722</v>
          </cell>
        </row>
        <row r="231">
          <cell r="C231">
            <v>645517721</v>
          </cell>
        </row>
        <row r="232">
          <cell r="C232">
            <v>645517721</v>
          </cell>
        </row>
        <row r="233">
          <cell r="C233">
            <v>77827722</v>
          </cell>
          <cell r="DM233">
            <v>0</v>
          </cell>
        </row>
        <row r="234">
          <cell r="C234">
            <v>57824722</v>
          </cell>
        </row>
        <row r="235">
          <cell r="C235">
            <v>966749922</v>
          </cell>
          <cell r="DM235">
            <v>115191.99997999999</v>
          </cell>
        </row>
        <row r="236">
          <cell r="C236">
            <v>966749922</v>
          </cell>
          <cell r="DM236">
            <v>115191.99997999999</v>
          </cell>
        </row>
        <row r="237">
          <cell r="C237">
            <v>996368012</v>
          </cell>
          <cell r="DM237">
            <v>885866.48364999995</v>
          </cell>
        </row>
        <row r="238">
          <cell r="C238">
            <v>97824522</v>
          </cell>
        </row>
        <row r="239">
          <cell r="C239">
            <v>966749922</v>
          </cell>
          <cell r="DM239">
            <v>115191.99997999999</v>
          </cell>
        </row>
        <row r="240">
          <cell r="C240">
            <v>67827122</v>
          </cell>
          <cell r="DM240">
            <v>348182.00134999998</v>
          </cell>
        </row>
        <row r="241">
          <cell r="C241">
            <v>996368012</v>
          </cell>
          <cell r="DM241">
            <v>885866.48364999995</v>
          </cell>
        </row>
        <row r="242">
          <cell r="C242">
            <v>67827122</v>
          </cell>
          <cell r="DM242">
            <v>348182.00134999998</v>
          </cell>
        </row>
        <row r="243">
          <cell r="C243">
            <v>87828522</v>
          </cell>
        </row>
        <row r="244">
          <cell r="C244">
            <v>87825322</v>
          </cell>
          <cell r="DM244">
            <v>5110347.1285199998</v>
          </cell>
        </row>
        <row r="245">
          <cell r="C245">
            <v>996368012</v>
          </cell>
          <cell r="DL245">
            <v>18545</v>
          </cell>
          <cell r="DM245">
            <v>885866.48364999995</v>
          </cell>
        </row>
        <row r="246">
          <cell r="C246">
            <v>67827122</v>
          </cell>
          <cell r="DM246">
            <v>348182.00134999998</v>
          </cell>
        </row>
        <row r="247">
          <cell r="C247">
            <v>77826222</v>
          </cell>
          <cell r="DM247">
            <v>3875194.7743199999</v>
          </cell>
        </row>
        <row r="248">
          <cell r="C248">
            <v>87825322</v>
          </cell>
          <cell r="DM248">
            <v>5110347.1285199998</v>
          </cell>
        </row>
        <row r="249">
          <cell r="C249">
            <v>87825322</v>
          </cell>
          <cell r="DM249">
            <v>5110347.1285199998</v>
          </cell>
        </row>
        <row r="250">
          <cell r="C250">
            <v>996368112</v>
          </cell>
          <cell r="DM250">
            <v>76000</v>
          </cell>
        </row>
        <row r="251">
          <cell r="C251">
            <v>77826222</v>
          </cell>
          <cell r="DM251">
            <v>3875194.7743199999</v>
          </cell>
        </row>
        <row r="252">
          <cell r="C252">
            <v>87825322</v>
          </cell>
          <cell r="DM252">
            <v>5110347.1285199998</v>
          </cell>
        </row>
        <row r="253">
          <cell r="C253">
            <v>87825322</v>
          </cell>
          <cell r="DM253">
            <v>5110347.1285199998</v>
          </cell>
        </row>
        <row r="254">
          <cell r="C254">
            <v>645517721</v>
          </cell>
        </row>
        <row r="255">
          <cell r="C255">
            <v>996368112</v>
          </cell>
          <cell r="DM255">
            <v>76000</v>
          </cell>
        </row>
        <row r="256">
          <cell r="C256">
            <v>87825322</v>
          </cell>
          <cell r="DM256">
            <v>5110347.1285199998</v>
          </cell>
        </row>
        <row r="257">
          <cell r="C257">
            <v>645517721</v>
          </cell>
        </row>
        <row r="258">
          <cell r="C258">
            <v>87825322</v>
          </cell>
          <cell r="DM258">
            <v>5110347.1285199998</v>
          </cell>
        </row>
        <row r="259">
          <cell r="C259">
            <v>996368112</v>
          </cell>
          <cell r="DM259">
            <v>76000</v>
          </cell>
        </row>
        <row r="260">
          <cell r="C260">
            <v>87828322</v>
          </cell>
          <cell r="DM260">
            <v>100000</v>
          </cell>
        </row>
        <row r="261">
          <cell r="C261">
            <v>966749922</v>
          </cell>
          <cell r="DM261">
            <v>115191.99997999999</v>
          </cell>
        </row>
        <row r="262">
          <cell r="C262">
            <v>87825322</v>
          </cell>
          <cell r="DM262">
            <v>5110347.1285199998</v>
          </cell>
        </row>
        <row r="263">
          <cell r="C263">
            <v>87829122</v>
          </cell>
          <cell r="DM263">
            <v>10141321.78572</v>
          </cell>
        </row>
        <row r="264">
          <cell r="C264">
            <v>87828322</v>
          </cell>
          <cell r="DM264">
            <v>100000</v>
          </cell>
        </row>
        <row r="265">
          <cell r="C265">
            <v>87828322</v>
          </cell>
          <cell r="DM265">
            <v>100000</v>
          </cell>
        </row>
        <row r="266">
          <cell r="C266">
            <v>966749922</v>
          </cell>
          <cell r="DM266">
            <v>115191.99997999999</v>
          </cell>
        </row>
        <row r="267">
          <cell r="C267">
            <v>87829122</v>
          </cell>
          <cell r="DM267">
            <v>10141321.78572</v>
          </cell>
        </row>
        <row r="268">
          <cell r="C268">
            <v>87828322</v>
          </cell>
          <cell r="DM268">
            <v>100000</v>
          </cell>
        </row>
        <row r="269">
          <cell r="C269">
            <v>57826522</v>
          </cell>
          <cell r="DM269">
            <v>4542509.1125800004</v>
          </cell>
        </row>
        <row r="270">
          <cell r="C270">
            <v>67827122</v>
          </cell>
          <cell r="DM270">
            <v>348182.00134999998</v>
          </cell>
        </row>
        <row r="271">
          <cell r="C271">
            <v>87829122</v>
          </cell>
          <cell r="DM271">
            <v>10141321.78572</v>
          </cell>
        </row>
        <row r="272">
          <cell r="C272">
            <v>57826522</v>
          </cell>
          <cell r="DM272">
            <v>4542509.1125800004</v>
          </cell>
        </row>
        <row r="273">
          <cell r="C273">
            <v>67827122</v>
          </cell>
          <cell r="DM273">
            <v>348182.00134999998</v>
          </cell>
        </row>
        <row r="274">
          <cell r="C274">
            <v>87828322</v>
          </cell>
          <cell r="DM274">
            <v>100000</v>
          </cell>
        </row>
        <row r="275">
          <cell r="C275">
            <v>575517021</v>
          </cell>
        </row>
        <row r="276">
          <cell r="C276">
            <v>67827122</v>
          </cell>
          <cell r="DM276">
            <v>348182.00134999998</v>
          </cell>
        </row>
        <row r="277">
          <cell r="C277">
            <v>57826522</v>
          </cell>
          <cell r="DM277">
            <v>4542509.1125800004</v>
          </cell>
        </row>
        <row r="278">
          <cell r="C278">
            <v>67826022</v>
          </cell>
        </row>
        <row r="279">
          <cell r="C279">
            <v>165474821</v>
          </cell>
        </row>
        <row r="280">
          <cell r="C280">
            <v>67827122</v>
          </cell>
          <cell r="DM280">
            <v>348182.00134999998</v>
          </cell>
        </row>
        <row r="281">
          <cell r="C281">
            <v>57826522</v>
          </cell>
          <cell r="DM281">
            <v>4542509.1125800004</v>
          </cell>
        </row>
        <row r="282">
          <cell r="C282">
            <v>57826522</v>
          </cell>
          <cell r="DM282">
            <v>4542509.1125800004</v>
          </cell>
        </row>
        <row r="283">
          <cell r="C283">
            <v>645521121</v>
          </cell>
          <cell r="DM283">
            <v>8178044.2796299998</v>
          </cell>
        </row>
        <row r="284">
          <cell r="C284">
            <v>67827122</v>
          </cell>
          <cell r="DM284">
            <v>348182.00134999998</v>
          </cell>
        </row>
        <row r="285">
          <cell r="C285">
            <v>57826522</v>
          </cell>
          <cell r="DM285">
            <v>4542509.1125800004</v>
          </cell>
        </row>
        <row r="286">
          <cell r="C286">
            <v>57826522</v>
          </cell>
          <cell r="DM286">
            <v>4542509.1125800004</v>
          </cell>
        </row>
        <row r="287">
          <cell r="C287">
            <v>645521121</v>
          </cell>
          <cell r="DM287">
            <v>8178044.2796299998</v>
          </cell>
        </row>
        <row r="288">
          <cell r="C288">
            <v>57826522</v>
          </cell>
          <cell r="DM288">
            <v>4542509.1125800004</v>
          </cell>
        </row>
        <row r="289">
          <cell r="C289">
            <v>67827122</v>
          </cell>
          <cell r="DM289">
            <v>348182.00134999998</v>
          </cell>
        </row>
        <row r="290">
          <cell r="C290">
            <v>57826522</v>
          </cell>
          <cell r="DM290">
            <v>4542509.1125800004</v>
          </cell>
        </row>
        <row r="291">
          <cell r="C291">
            <v>645521121</v>
          </cell>
          <cell r="DM291">
            <v>8178044.2796299998</v>
          </cell>
        </row>
        <row r="292">
          <cell r="C292">
            <v>87825322</v>
          </cell>
          <cell r="DM292">
            <v>5110347.1285199998</v>
          </cell>
        </row>
        <row r="293">
          <cell r="C293">
            <v>67825822</v>
          </cell>
          <cell r="DM293">
            <v>571369.86292999994</v>
          </cell>
        </row>
        <row r="294">
          <cell r="C294">
            <v>87828222</v>
          </cell>
          <cell r="DM294">
            <v>40241</v>
          </cell>
        </row>
        <row r="295">
          <cell r="C295">
            <v>136390112</v>
          </cell>
          <cell r="DM295">
            <v>51744783.394409999</v>
          </cell>
        </row>
        <row r="296">
          <cell r="C296">
            <v>87828322</v>
          </cell>
          <cell r="DM296">
            <v>100000</v>
          </cell>
        </row>
        <row r="297">
          <cell r="C297">
            <v>785510721</v>
          </cell>
        </row>
        <row r="298">
          <cell r="C298">
            <v>77827722</v>
          </cell>
          <cell r="DM298">
            <v>0</v>
          </cell>
        </row>
        <row r="299">
          <cell r="C299">
            <v>77827722</v>
          </cell>
          <cell r="DM299">
            <v>0</v>
          </cell>
        </row>
        <row r="300">
          <cell r="C300">
            <v>57826522</v>
          </cell>
          <cell r="DM300">
            <v>4542509.1125800004</v>
          </cell>
        </row>
        <row r="301">
          <cell r="C301">
            <v>77827722</v>
          </cell>
          <cell r="DM301">
            <v>0</v>
          </cell>
        </row>
        <row r="302">
          <cell r="C302">
            <v>77827722</v>
          </cell>
          <cell r="DM302">
            <v>0</v>
          </cell>
        </row>
        <row r="303">
          <cell r="C303">
            <v>475603921</v>
          </cell>
          <cell r="DM303">
            <v>8372387.5391899999</v>
          </cell>
        </row>
        <row r="304">
          <cell r="C304">
            <v>57826522</v>
          </cell>
          <cell r="DM304">
            <v>4542509.1125800004</v>
          </cell>
        </row>
        <row r="305">
          <cell r="C305">
            <v>645517621</v>
          </cell>
        </row>
        <row r="306">
          <cell r="C306">
            <v>475603921</v>
          </cell>
          <cell r="DM306">
            <v>8372387.5391899999</v>
          </cell>
        </row>
        <row r="307">
          <cell r="C307">
            <v>77827722</v>
          </cell>
          <cell r="DM307">
            <v>0</v>
          </cell>
        </row>
        <row r="308">
          <cell r="C308">
            <v>57826522</v>
          </cell>
          <cell r="DM308">
            <v>4542509.1125800004</v>
          </cell>
        </row>
        <row r="309">
          <cell r="C309">
            <v>996368012</v>
          </cell>
          <cell r="DM309">
            <v>885866.48364999995</v>
          </cell>
        </row>
        <row r="310">
          <cell r="C310">
            <v>645517621</v>
          </cell>
        </row>
        <row r="311">
          <cell r="C311">
            <v>996368012</v>
          </cell>
          <cell r="DK311">
            <v>6785</v>
          </cell>
          <cell r="DM311">
            <v>885866.48364999995</v>
          </cell>
        </row>
        <row r="312">
          <cell r="C312">
            <v>136390112</v>
          </cell>
          <cell r="DM312">
            <v>51744783.394409999</v>
          </cell>
        </row>
        <row r="313">
          <cell r="C313">
            <v>475603921</v>
          </cell>
          <cell r="DM313">
            <v>8372387.5391899999</v>
          </cell>
        </row>
        <row r="314">
          <cell r="C314">
            <v>5577121</v>
          </cell>
          <cell r="DM314">
            <v>1551567.4222299999</v>
          </cell>
        </row>
        <row r="315">
          <cell r="C315">
            <v>47825322</v>
          </cell>
          <cell r="DM315">
            <v>885866.48364999995</v>
          </cell>
        </row>
        <row r="316">
          <cell r="C316">
            <v>575514421</v>
          </cell>
        </row>
        <row r="317">
          <cell r="C317">
            <v>136390112</v>
          </cell>
          <cell r="DM317">
            <v>51744783.394409999</v>
          </cell>
        </row>
        <row r="318">
          <cell r="C318">
            <v>5577121</v>
          </cell>
          <cell r="DM318">
            <v>1551567.4222299999</v>
          </cell>
        </row>
        <row r="319">
          <cell r="C319">
            <v>575514921</v>
          </cell>
          <cell r="DM319">
            <v>50000</v>
          </cell>
        </row>
        <row r="320">
          <cell r="C320">
            <v>67825822</v>
          </cell>
          <cell r="DM320">
            <v>571369.86292999994</v>
          </cell>
        </row>
        <row r="321">
          <cell r="C321">
            <v>5577121</v>
          </cell>
          <cell r="DM321">
            <v>1551567.4222299999</v>
          </cell>
        </row>
        <row r="322">
          <cell r="C322">
            <v>996368012</v>
          </cell>
          <cell r="DM322">
            <v>885866.48364999995</v>
          </cell>
        </row>
        <row r="323">
          <cell r="C323">
            <v>67825822</v>
          </cell>
          <cell r="DM323">
            <v>571369.86292999994</v>
          </cell>
        </row>
        <row r="324">
          <cell r="C324">
            <v>5577121</v>
          </cell>
          <cell r="DM324">
            <v>1551567.4222299999</v>
          </cell>
        </row>
        <row r="325">
          <cell r="C325">
            <v>575514421</v>
          </cell>
        </row>
        <row r="326">
          <cell r="C326">
            <v>996368112</v>
          </cell>
          <cell r="DM326">
            <v>76000</v>
          </cell>
        </row>
        <row r="327">
          <cell r="C327">
            <v>67825822</v>
          </cell>
          <cell r="DK327">
            <v>126582</v>
          </cell>
          <cell r="DM327">
            <v>571369.86292999994</v>
          </cell>
        </row>
        <row r="328">
          <cell r="C328">
            <v>575514421</v>
          </cell>
        </row>
        <row r="329">
          <cell r="C329">
            <v>87829122</v>
          </cell>
          <cell r="DM329">
            <v>10141321.78572</v>
          </cell>
        </row>
        <row r="330">
          <cell r="C330">
            <v>85557021</v>
          </cell>
          <cell r="DM330">
            <v>2055512.2553399999</v>
          </cell>
        </row>
        <row r="331">
          <cell r="C331">
            <v>67825822</v>
          </cell>
          <cell r="DM331">
            <v>571369.86292999994</v>
          </cell>
        </row>
        <row r="332">
          <cell r="C332">
            <v>575514421</v>
          </cell>
        </row>
        <row r="333">
          <cell r="C333">
            <v>87829122</v>
          </cell>
          <cell r="DM333">
            <v>10141321.78572</v>
          </cell>
        </row>
        <row r="334">
          <cell r="C334">
            <v>85557021</v>
          </cell>
          <cell r="DM334">
            <v>2055512.2553399999</v>
          </cell>
        </row>
        <row r="335">
          <cell r="C335">
            <v>165474821</v>
          </cell>
        </row>
        <row r="336">
          <cell r="C336">
            <v>67825822</v>
          </cell>
          <cell r="DM336">
            <v>571369.86292999994</v>
          </cell>
        </row>
        <row r="337">
          <cell r="C337">
            <v>575514421</v>
          </cell>
        </row>
        <row r="338">
          <cell r="C338">
            <v>975598221</v>
          </cell>
          <cell r="DM338">
            <v>2055512.2553399999</v>
          </cell>
        </row>
        <row r="339">
          <cell r="C339">
            <v>77827722</v>
          </cell>
          <cell r="DM339">
            <v>0</v>
          </cell>
        </row>
        <row r="340">
          <cell r="C340">
            <v>87828222</v>
          </cell>
          <cell r="DM340">
            <v>40241</v>
          </cell>
        </row>
        <row r="341">
          <cell r="C341">
            <v>105562721</v>
          </cell>
          <cell r="DM341">
            <v>0</v>
          </cell>
        </row>
        <row r="342">
          <cell r="C342">
            <v>575514921</v>
          </cell>
          <cell r="DM342">
            <v>50000</v>
          </cell>
        </row>
        <row r="343">
          <cell r="C343">
            <v>77827722</v>
          </cell>
          <cell r="DM343">
            <v>0</v>
          </cell>
        </row>
        <row r="344">
          <cell r="C344">
            <v>105562721</v>
          </cell>
          <cell r="DM344">
            <v>0</v>
          </cell>
        </row>
        <row r="345">
          <cell r="C345">
            <v>785510721</v>
          </cell>
        </row>
        <row r="346">
          <cell r="C346">
            <v>996368112</v>
          </cell>
          <cell r="DM346">
            <v>76000</v>
          </cell>
        </row>
        <row r="347">
          <cell r="C347">
            <v>77827722</v>
          </cell>
          <cell r="DM347">
            <v>0</v>
          </cell>
        </row>
        <row r="348">
          <cell r="C348">
            <v>996368112</v>
          </cell>
          <cell r="DM348">
            <v>76000</v>
          </cell>
        </row>
        <row r="349">
          <cell r="C349">
            <v>635585521</v>
          </cell>
        </row>
        <row r="350">
          <cell r="C350">
            <v>785510721</v>
          </cell>
        </row>
        <row r="351">
          <cell r="C351">
            <v>77827722</v>
          </cell>
          <cell r="DM351">
            <v>0</v>
          </cell>
        </row>
        <row r="352">
          <cell r="C352">
            <v>87829122</v>
          </cell>
          <cell r="DM352">
            <v>10141321.78572</v>
          </cell>
        </row>
        <row r="353">
          <cell r="C353">
            <v>635585521</v>
          </cell>
        </row>
        <row r="354">
          <cell r="C354">
            <v>475603921</v>
          </cell>
          <cell r="DM354">
            <v>8372387.5391899999</v>
          </cell>
        </row>
        <row r="355">
          <cell r="C355">
            <v>77827722</v>
          </cell>
          <cell r="DM355">
            <v>0</v>
          </cell>
        </row>
        <row r="356">
          <cell r="C356">
            <v>135584721</v>
          </cell>
        </row>
        <row r="357">
          <cell r="C357">
            <v>87829122</v>
          </cell>
          <cell r="DM357">
            <v>10141321.78572</v>
          </cell>
        </row>
        <row r="358">
          <cell r="C358">
            <v>475603921</v>
          </cell>
          <cell r="DM358">
            <v>8372387.5391899999</v>
          </cell>
        </row>
        <row r="359">
          <cell r="C359">
            <v>135584721</v>
          </cell>
        </row>
        <row r="360">
          <cell r="C360">
            <v>87829122</v>
          </cell>
          <cell r="DM360">
            <v>10141321.78572</v>
          </cell>
        </row>
        <row r="361">
          <cell r="C361">
            <v>77827722</v>
          </cell>
          <cell r="DM361">
            <v>0</v>
          </cell>
        </row>
        <row r="362">
          <cell r="C362">
            <v>135584721</v>
          </cell>
        </row>
        <row r="363">
          <cell r="C363">
            <v>956415612</v>
          </cell>
        </row>
        <row r="364">
          <cell r="C364">
            <v>87829122</v>
          </cell>
          <cell r="DM364">
            <v>10141321.78572</v>
          </cell>
        </row>
        <row r="365">
          <cell r="C365">
            <v>77827722</v>
          </cell>
          <cell r="DM365">
            <v>0</v>
          </cell>
        </row>
        <row r="366">
          <cell r="C366">
            <v>55639621</v>
          </cell>
        </row>
        <row r="367">
          <cell r="C367">
            <v>956415612</v>
          </cell>
        </row>
        <row r="368">
          <cell r="C368">
            <v>87829122</v>
          </cell>
          <cell r="DM368">
            <v>10141321.78572</v>
          </cell>
        </row>
        <row r="369">
          <cell r="C369">
            <v>645517621</v>
          </cell>
        </row>
        <row r="370">
          <cell r="C370">
            <v>116375112</v>
          </cell>
          <cell r="DM370">
            <v>2968823.4024899998</v>
          </cell>
        </row>
        <row r="371">
          <cell r="C371">
            <v>956415612</v>
          </cell>
        </row>
        <row r="372">
          <cell r="C372">
            <v>87829122</v>
          </cell>
          <cell r="DM372">
            <v>10141321.78572</v>
          </cell>
        </row>
        <row r="373">
          <cell r="C373">
            <v>645517621</v>
          </cell>
        </row>
        <row r="374">
          <cell r="C374">
            <v>116375112</v>
          </cell>
          <cell r="DM374">
            <v>2968823.4024899998</v>
          </cell>
        </row>
        <row r="375">
          <cell r="C375">
            <v>5577121</v>
          </cell>
          <cell r="DM375">
            <v>1551567.4222299999</v>
          </cell>
        </row>
        <row r="376">
          <cell r="C376">
            <v>87829122</v>
          </cell>
          <cell r="DM376">
            <v>10141321.78572</v>
          </cell>
        </row>
        <row r="377">
          <cell r="C377">
            <v>645517621</v>
          </cell>
        </row>
        <row r="378">
          <cell r="C378">
            <v>795666621</v>
          </cell>
        </row>
        <row r="379">
          <cell r="C379">
            <v>5577121</v>
          </cell>
          <cell r="DM379">
            <v>1551567.4222299999</v>
          </cell>
        </row>
        <row r="380">
          <cell r="C380">
            <v>47825322</v>
          </cell>
          <cell r="DM380">
            <v>885866.48364999995</v>
          </cell>
        </row>
        <row r="381">
          <cell r="C381">
            <v>87829122</v>
          </cell>
          <cell r="DM381">
            <v>10141321.78572</v>
          </cell>
        </row>
        <row r="382">
          <cell r="C382">
            <v>795666621</v>
          </cell>
        </row>
        <row r="383">
          <cell r="C383">
            <v>5577121</v>
          </cell>
          <cell r="DM383">
            <v>1551567.4222299999</v>
          </cell>
        </row>
        <row r="384">
          <cell r="C384">
            <v>26370012</v>
          </cell>
        </row>
        <row r="385">
          <cell r="C385">
            <v>575517021</v>
          </cell>
        </row>
        <row r="386">
          <cell r="C386">
            <v>996368012</v>
          </cell>
          <cell r="DM386">
            <v>885866.48364999995</v>
          </cell>
        </row>
        <row r="387">
          <cell r="C387">
            <v>85557021</v>
          </cell>
          <cell r="DM387">
            <v>2055512.2553399999</v>
          </cell>
        </row>
        <row r="388">
          <cell r="C388">
            <v>6385312</v>
          </cell>
          <cell r="DM388">
            <v>10000</v>
          </cell>
        </row>
        <row r="389">
          <cell r="C389">
            <v>575517021</v>
          </cell>
        </row>
        <row r="390">
          <cell r="C390">
            <v>996368012</v>
          </cell>
          <cell r="DM390">
            <v>885866.48364999995</v>
          </cell>
        </row>
        <row r="391">
          <cell r="C391">
            <v>85557021</v>
          </cell>
          <cell r="DM391">
            <v>2055512.2553399999</v>
          </cell>
        </row>
        <row r="392">
          <cell r="C392">
            <v>996368212</v>
          </cell>
        </row>
        <row r="393">
          <cell r="C393">
            <v>6385312</v>
          </cell>
          <cell r="DM393">
            <v>10000</v>
          </cell>
        </row>
        <row r="394">
          <cell r="C394">
            <v>165474821</v>
          </cell>
        </row>
        <row r="395">
          <cell r="C395">
            <v>85557021</v>
          </cell>
          <cell r="DM395">
            <v>2055512.2553399999</v>
          </cell>
        </row>
        <row r="396">
          <cell r="C396">
            <v>496366712</v>
          </cell>
        </row>
        <row r="397">
          <cell r="C397">
            <v>996368012</v>
          </cell>
          <cell r="DM397">
            <v>885866.48364999995</v>
          </cell>
        </row>
        <row r="398">
          <cell r="C398">
            <v>645521121</v>
          </cell>
          <cell r="DM398">
            <v>8178044.2796299998</v>
          </cell>
        </row>
        <row r="399">
          <cell r="C399">
            <v>85557021</v>
          </cell>
          <cell r="DM399">
            <v>2055512.2553399999</v>
          </cell>
        </row>
        <row r="400">
          <cell r="C400">
            <v>996368012</v>
          </cell>
          <cell r="DM400">
            <v>885866.48364999995</v>
          </cell>
        </row>
        <row r="401">
          <cell r="C401">
            <v>575514421</v>
          </cell>
        </row>
        <row r="402">
          <cell r="C402">
            <v>85557021</v>
          </cell>
          <cell r="DM402">
            <v>2055512.2553399999</v>
          </cell>
        </row>
        <row r="403">
          <cell r="C403">
            <v>645521121</v>
          </cell>
          <cell r="DM403">
            <v>8178044.2796299998</v>
          </cell>
        </row>
        <row r="404">
          <cell r="C404">
            <v>496366712</v>
          </cell>
        </row>
        <row r="405">
          <cell r="C405">
            <v>87829122</v>
          </cell>
          <cell r="DM405">
            <v>10141321.78572</v>
          </cell>
        </row>
        <row r="406">
          <cell r="C406">
            <v>357825222</v>
          </cell>
        </row>
        <row r="407">
          <cell r="C407">
            <v>645521121</v>
          </cell>
          <cell r="DM407">
            <v>8178044.2796299998</v>
          </cell>
        </row>
        <row r="408">
          <cell r="C408">
            <v>216437612</v>
          </cell>
          <cell r="DM408">
            <v>901791.97858999996</v>
          </cell>
        </row>
        <row r="409">
          <cell r="C409">
            <v>105562721</v>
          </cell>
          <cell r="DM409">
            <v>0</v>
          </cell>
        </row>
        <row r="410">
          <cell r="C410">
            <v>87829122</v>
          </cell>
          <cell r="DM410">
            <v>10141321.78572</v>
          </cell>
        </row>
        <row r="411">
          <cell r="C411">
            <v>956431212</v>
          </cell>
          <cell r="DM411">
            <v>3685874.6242900002</v>
          </cell>
        </row>
        <row r="412">
          <cell r="C412">
            <v>645521121</v>
          </cell>
          <cell r="DM412">
            <v>8178044.2796299998</v>
          </cell>
        </row>
        <row r="413">
          <cell r="C413">
            <v>105562721</v>
          </cell>
          <cell r="DM413">
            <v>0</v>
          </cell>
        </row>
        <row r="414">
          <cell r="C414">
            <v>87829122</v>
          </cell>
          <cell r="DM414">
            <v>10141321.78572</v>
          </cell>
        </row>
        <row r="415">
          <cell r="C415">
            <v>956431212</v>
          </cell>
          <cell r="DK415">
            <v>3143000</v>
          </cell>
          <cell r="DM415">
            <v>3685874.6242900002</v>
          </cell>
        </row>
        <row r="416">
          <cell r="C416">
            <v>135584721</v>
          </cell>
        </row>
        <row r="417">
          <cell r="C417">
            <v>645521121</v>
          </cell>
          <cell r="DM417">
            <v>8178044.2796299998</v>
          </cell>
        </row>
        <row r="418">
          <cell r="C418">
            <v>87829122</v>
          </cell>
          <cell r="DM418">
            <v>10141321.78572</v>
          </cell>
        </row>
        <row r="419">
          <cell r="C419">
            <v>465619621</v>
          </cell>
        </row>
        <row r="420">
          <cell r="C420">
            <v>836475712</v>
          </cell>
          <cell r="DM420">
            <v>11565732.18492</v>
          </cell>
        </row>
        <row r="421">
          <cell r="C421">
            <v>505626721</v>
          </cell>
          <cell r="DM421">
            <v>35000</v>
          </cell>
        </row>
        <row r="422">
          <cell r="C422">
            <v>755505521</v>
          </cell>
        </row>
        <row r="423">
          <cell r="C423">
            <v>226439212</v>
          </cell>
          <cell r="DM423">
            <v>106114.24999</v>
          </cell>
        </row>
        <row r="424">
          <cell r="C424">
            <v>575517021</v>
          </cell>
        </row>
        <row r="425">
          <cell r="C425">
            <v>505626721</v>
          </cell>
          <cell r="DM425">
            <v>35000</v>
          </cell>
        </row>
        <row r="426">
          <cell r="C426">
            <v>55639621</v>
          </cell>
        </row>
        <row r="427">
          <cell r="C427">
            <v>87828222</v>
          </cell>
          <cell r="DM427">
            <v>40241</v>
          </cell>
        </row>
        <row r="428">
          <cell r="C428">
            <v>226439212</v>
          </cell>
          <cell r="DM428">
            <v>106114.24999</v>
          </cell>
        </row>
        <row r="429">
          <cell r="C429">
            <v>575517021</v>
          </cell>
        </row>
        <row r="430">
          <cell r="C430">
            <v>675662721</v>
          </cell>
          <cell r="DM430">
            <v>1108687.6710699999</v>
          </cell>
        </row>
        <row r="431">
          <cell r="C431">
            <v>226439212</v>
          </cell>
          <cell r="DM431">
            <v>106114.24999</v>
          </cell>
        </row>
        <row r="432">
          <cell r="C432">
            <v>475603921</v>
          </cell>
          <cell r="DM432">
            <v>8372387.5391899999</v>
          </cell>
        </row>
        <row r="433">
          <cell r="C433">
            <v>996368212</v>
          </cell>
        </row>
        <row r="434">
          <cell r="C434">
            <v>675662721</v>
          </cell>
          <cell r="DM434">
            <v>1108687.6710699999</v>
          </cell>
        </row>
        <row r="435">
          <cell r="C435">
            <v>226439212</v>
          </cell>
          <cell r="DM435">
            <v>106114.24999</v>
          </cell>
        </row>
        <row r="436">
          <cell r="C436">
            <v>475603921</v>
          </cell>
          <cell r="DM436">
            <v>8372387.5391899999</v>
          </cell>
        </row>
        <row r="437">
          <cell r="C437">
            <v>645521121</v>
          </cell>
          <cell r="DM437">
            <v>8178044.2796299998</v>
          </cell>
        </row>
        <row r="438">
          <cell r="C438">
            <v>116375112</v>
          </cell>
          <cell r="DM438">
            <v>2968823.4024899998</v>
          </cell>
        </row>
        <row r="439">
          <cell r="C439">
            <v>226439212</v>
          </cell>
          <cell r="DM439">
            <v>106114.24999</v>
          </cell>
        </row>
        <row r="440">
          <cell r="C440">
            <v>475603921</v>
          </cell>
          <cell r="DM440">
            <v>8372387.5391899999</v>
          </cell>
        </row>
        <row r="441">
          <cell r="C441">
            <v>645521121</v>
          </cell>
          <cell r="DM441">
            <v>8178044.2796299998</v>
          </cell>
        </row>
        <row r="442">
          <cell r="C442">
            <v>224570852</v>
          </cell>
          <cell r="DM442">
            <v>110861753.53849</v>
          </cell>
        </row>
        <row r="443">
          <cell r="C443">
            <v>795666621</v>
          </cell>
        </row>
        <row r="444">
          <cell r="C444">
            <v>475603921</v>
          </cell>
          <cell r="DM444">
            <v>8372387.5391899999</v>
          </cell>
        </row>
        <row r="445">
          <cell r="C445">
            <v>755505521</v>
          </cell>
        </row>
        <row r="446">
          <cell r="C446">
            <v>334571852</v>
          </cell>
          <cell r="DK446">
            <v>100000</v>
          </cell>
          <cell r="DM446">
            <v>110861753.53849</v>
          </cell>
        </row>
        <row r="447">
          <cell r="C447">
            <v>6385312</v>
          </cell>
          <cell r="DM447">
            <v>10000</v>
          </cell>
        </row>
        <row r="448">
          <cell r="C448">
            <v>755505521</v>
          </cell>
        </row>
        <row r="449">
          <cell r="C449">
            <v>475603921</v>
          </cell>
          <cell r="DM449">
            <v>8372387.5391899999</v>
          </cell>
        </row>
        <row r="450">
          <cell r="C450">
            <v>334571852</v>
          </cell>
          <cell r="DM450">
            <v>110861753.53849</v>
          </cell>
        </row>
        <row r="451">
          <cell r="C451">
            <v>496366712</v>
          </cell>
        </row>
        <row r="452">
          <cell r="C452">
            <v>87828222</v>
          </cell>
          <cell r="DM452">
            <v>40241</v>
          </cell>
        </row>
        <row r="453">
          <cell r="C453">
            <v>956415612</v>
          </cell>
        </row>
        <row r="454">
          <cell r="C454">
            <v>999915933</v>
          </cell>
          <cell r="DK454">
            <v>413650</v>
          </cell>
          <cell r="DM454">
            <v>110861753.53849</v>
          </cell>
        </row>
        <row r="455">
          <cell r="C455">
            <v>5577121</v>
          </cell>
          <cell r="DM455">
            <v>1551567.4222299999</v>
          </cell>
        </row>
        <row r="456">
          <cell r="C456">
            <v>785510721</v>
          </cell>
        </row>
        <row r="457">
          <cell r="C457">
            <v>216437612</v>
          </cell>
          <cell r="DM457">
            <v>901791.97858999996</v>
          </cell>
        </row>
        <row r="458">
          <cell r="C458">
            <v>999915933</v>
          </cell>
          <cell r="DK458">
            <v>122</v>
          </cell>
          <cell r="DM458">
            <v>110861753.53849</v>
          </cell>
        </row>
        <row r="459">
          <cell r="C459">
            <v>5577121</v>
          </cell>
          <cell r="DM459">
            <v>1551567.4222299999</v>
          </cell>
        </row>
        <row r="460">
          <cell r="C460">
            <v>785510721</v>
          </cell>
        </row>
        <row r="461">
          <cell r="C461">
            <v>216437612</v>
          </cell>
          <cell r="DM461">
            <v>901791.97858999996</v>
          </cell>
        </row>
        <row r="462">
          <cell r="C462">
            <v>5577121</v>
          </cell>
          <cell r="DM462">
            <v>1551567.4222299999</v>
          </cell>
        </row>
        <row r="463">
          <cell r="C463">
            <v>999915933</v>
          </cell>
          <cell r="DK463">
            <v>35000</v>
          </cell>
          <cell r="DM463">
            <v>110861753.53849</v>
          </cell>
        </row>
        <row r="464">
          <cell r="C464">
            <v>785510721</v>
          </cell>
        </row>
        <row r="465">
          <cell r="C465">
            <v>216437712</v>
          </cell>
          <cell r="DM465">
            <v>901791.97858999996</v>
          </cell>
        </row>
        <row r="466">
          <cell r="C466">
            <v>85557021</v>
          </cell>
          <cell r="DM466">
            <v>2055512.2553399999</v>
          </cell>
        </row>
        <row r="467">
          <cell r="C467">
            <v>256340112</v>
          </cell>
          <cell r="DM467">
            <v>8372387.5391899999</v>
          </cell>
        </row>
        <row r="468">
          <cell r="C468">
            <v>999915933</v>
          </cell>
          <cell r="DK468">
            <v>75</v>
          </cell>
          <cell r="DM468">
            <v>110861753.53849</v>
          </cell>
        </row>
        <row r="469">
          <cell r="C469">
            <v>85557021</v>
          </cell>
          <cell r="DM469">
            <v>2055512.2553399999</v>
          </cell>
        </row>
        <row r="470">
          <cell r="C470">
            <v>956431212</v>
          </cell>
          <cell r="DM470">
            <v>3685874.6242900002</v>
          </cell>
        </row>
        <row r="471">
          <cell r="C471">
            <v>999915933</v>
          </cell>
          <cell r="DK471">
            <v>44000</v>
          </cell>
          <cell r="DM471">
            <v>110861753.53849</v>
          </cell>
        </row>
        <row r="472">
          <cell r="C472">
            <v>475603921</v>
          </cell>
          <cell r="DM472">
            <v>8372387.5391899999</v>
          </cell>
        </row>
        <row r="473">
          <cell r="C473">
            <v>85557021</v>
          </cell>
          <cell r="DM473">
            <v>2055512.2553399999</v>
          </cell>
        </row>
        <row r="474">
          <cell r="C474">
            <v>836475712</v>
          </cell>
          <cell r="DM474">
            <v>11565732.18492</v>
          </cell>
        </row>
        <row r="475">
          <cell r="C475">
            <v>116359912</v>
          </cell>
          <cell r="DM475">
            <v>39583.580999999998</v>
          </cell>
        </row>
        <row r="476">
          <cell r="C476">
            <v>85557021</v>
          </cell>
          <cell r="DM476">
            <v>2055512.2553399999</v>
          </cell>
        </row>
        <row r="477">
          <cell r="C477">
            <v>475603921</v>
          </cell>
          <cell r="DM477">
            <v>8372387.5391899999</v>
          </cell>
        </row>
        <row r="478">
          <cell r="C478">
            <v>436438612</v>
          </cell>
        </row>
        <row r="479">
          <cell r="C479">
            <v>999915933</v>
          </cell>
          <cell r="DK479">
            <v>715681</v>
          </cell>
          <cell r="DM479">
            <v>110861753.53849</v>
          </cell>
        </row>
        <row r="480">
          <cell r="C480">
            <v>956415612</v>
          </cell>
        </row>
        <row r="481">
          <cell r="C481">
            <v>226439212</v>
          </cell>
          <cell r="DM481">
            <v>106114.24999</v>
          </cell>
        </row>
        <row r="482">
          <cell r="C482">
            <v>85557021</v>
          </cell>
          <cell r="DM482">
            <v>2055512.2553399999</v>
          </cell>
        </row>
        <row r="483">
          <cell r="C483">
            <v>956415612</v>
          </cell>
        </row>
        <row r="484">
          <cell r="C484">
            <v>999915933</v>
          </cell>
          <cell r="DK484">
            <v>295000</v>
          </cell>
          <cell r="DM484">
            <v>110861753.53849</v>
          </cell>
        </row>
        <row r="485">
          <cell r="C485">
            <v>999965705</v>
          </cell>
          <cell r="DM485">
            <v>106114.24999</v>
          </cell>
        </row>
        <row r="486">
          <cell r="C486">
            <v>357825222</v>
          </cell>
        </row>
        <row r="487">
          <cell r="C487">
            <v>105562721</v>
          </cell>
          <cell r="DM487">
            <v>0</v>
          </cell>
        </row>
        <row r="488">
          <cell r="C488">
            <v>999915933</v>
          </cell>
          <cell r="DM488">
            <v>110861753.53849</v>
          </cell>
        </row>
        <row r="489">
          <cell r="C489">
            <v>466449912</v>
          </cell>
          <cell r="DM489">
            <v>4976150.9264599998</v>
          </cell>
        </row>
        <row r="490">
          <cell r="C490">
            <v>105562721</v>
          </cell>
          <cell r="DM490">
            <v>0</v>
          </cell>
        </row>
        <row r="491">
          <cell r="C491">
            <v>65570121</v>
          </cell>
          <cell r="DM491">
            <v>75000</v>
          </cell>
        </row>
        <row r="492">
          <cell r="C492">
            <v>466449912</v>
          </cell>
          <cell r="DM492">
            <v>4976150.9264599998</v>
          </cell>
        </row>
        <row r="493">
          <cell r="C493">
            <v>105562721</v>
          </cell>
          <cell r="DM493">
            <v>0</v>
          </cell>
        </row>
        <row r="494">
          <cell r="C494">
            <v>65570121</v>
          </cell>
          <cell r="DM494">
            <v>75000</v>
          </cell>
        </row>
        <row r="495">
          <cell r="C495">
            <v>999915933</v>
          </cell>
          <cell r="DK495">
            <v>372766</v>
          </cell>
          <cell r="DM495">
            <v>110861753.53849</v>
          </cell>
        </row>
        <row r="496">
          <cell r="C496">
            <v>105562721</v>
          </cell>
          <cell r="DM496">
            <v>0</v>
          </cell>
        </row>
        <row r="497">
          <cell r="C497">
            <v>224570852</v>
          </cell>
          <cell r="DM497">
            <v>110861753.53849</v>
          </cell>
        </row>
        <row r="498">
          <cell r="C498">
            <v>45616121</v>
          </cell>
          <cell r="DM498">
            <v>0</v>
          </cell>
        </row>
        <row r="499">
          <cell r="C499">
            <v>999915933</v>
          </cell>
          <cell r="DK499">
            <v>196</v>
          </cell>
          <cell r="DM499">
            <v>110861753.53849</v>
          </cell>
        </row>
        <row r="500">
          <cell r="C500">
            <v>45616121</v>
          </cell>
          <cell r="DM500">
            <v>0</v>
          </cell>
        </row>
        <row r="501">
          <cell r="C501">
            <v>224570852</v>
          </cell>
          <cell r="DM501">
            <v>110861753.53849</v>
          </cell>
        </row>
        <row r="502">
          <cell r="C502">
            <v>45616121</v>
          </cell>
          <cell r="DM502">
            <v>0</v>
          </cell>
        </row>
        <row r="503">
          <cell r="C503">
            <v>696454612</v>
          </cell>
          <cell r="DM503">
            <v>0</v>
          </cell>
        </row>
        <row r="504">
          <cell r="C504">
            <v>45616121</v>
          </cell>
          <cell r="DM504">
            <v>0</v>
          </cell>
        </row>
        <row r="505">
          <cell r="C505">
            <v>224570852</v>
          </cell>
          <cell r="DM505">
            <v>110861753.53849</v>
          </cell>
        </row>
        <row r="506">
          <cell r="C506">
            <v>875586621</v>
          </cell>
        </row>
        <row r="507">
          <cell r="C507">
            <v>696454612</v>
          </cell>
          <cell r="DM507">
            <v>0</v>
          </cell>
        </row>
        <row r="508">
          <cell r="C508">
            <v>255589621</v>
          </cell>
          <cell r="DK508">
            <v>18663</v>
          </cell>
        </row>
        <row r="509">
          <cell r="C509">
            <v>334571852</v>
          </cell>
          <cell r="DK509">
            <v>132000</v>
          </cell>
          <cell r="DM509">
            <v>110861753.53849</v>
          </cell>
        </row>
        <row r="510">
          <cell r="C510">
            <v>836321012</v>
          </cell>
        </row>
        <row r="511">
          <cell r="C511">
            <v>696454612</v>
          </cell>
          <cell r="DM511">
            <v>0</v>
          </cell>
        </row>
        <row r="512">
          <cell r="C512">
            <v>465619621</v>
          </cell>
        </row>
        <row r="513">
          <cell r="C513">
            <v>334571852</v>
          </cell>
          <cell r="DK513">
            <v>43000</v>
          </cell>
          <cell r="DM513">
            <v>110861753.53849</v>
          </cell>
        </row>
        <row r="514">
          <cell r="C514">
            <v>465619621</v>
          </cell>
        </row>
        <row r="515">
          <cell r="C515">
            <v>836321012</v>
          </cell>
        </row>
        <row r="516">
          <cell r="C516">
            <v>696454612</v>
          </cell>
          <cell r="DM516">
            <v>0</v>
          </cell>
        </row>
        <row r="517">
          <cell r="C517">
            <v>334571852</v>
          </cell>
          <cell r="DK517">
            <v>182000</v>
          </cell>
          <cell r="DM517">
            <v>110861753.53849</v>
          </cell>
        </row>
        <row r="518">
          <cell r="C518">
            <v>465619621</v>
          </cell>
        </row>
        <row r="519">
          <cell r="C519">
            <v>675662721</v>
          </cell>
          <cell r="DM519">
            <v>1108687.6710699999</v>
          </cell>
        </row>
        <row r="520">
          <cell r="C520">
            <v>396474812</v>
          </cell>
          <cell r="DM520">
            <v>2523020.7746000001</v>
          </cell>
        </row>
        <row r="521">
          <cell r="C521">
            <v>465619621</v>
          </cell>
        </row>
        <row r="522">
          <cell r="C522">
            <v>999915933</v>
          </cell>
          <cell r="DM522">
            <v>110861753.53849</v>
          </cell>
        </row>
        <row r="523">
          <cell r="C523">
            <v>116375112</v>
          </cell>
          <cell r="DM523">
            <v>2968823.4024899998</v>
          </cell>
        </row>
        <row r="524">
          <cell r="C524">
            <v>396474812</v>
          </cell>
          <cell r="DM524">
            <v>2523020.7746000001</v>
          </cell>
        </row>
        <row r="525">
          <cell r="C525">
            <v>116375112</v>
          </cell>
          <cell r="DM525">
            <v>2968823.4024899998</v>
          </cell>
        </row>
        <row r="526">
          <cell r="C526">
            <v>465619621</v>
          </cell>
        </row>
        <row r="527">
          <cell r="C527">
            <v>476483512</v>
          </cell>
          <cell r="DM527">
            <v>2895092.28902</v>
          </cell>
        </row>
        <row r="528">
          <cell r="C528">
            <v>999915933</v>
          </cell>
          <cell r="DK528">
            <v>100000</v>
          </cell>
          <cell r="DM528">
            <v>110861753.53849</v>
          </cell>
        </row>
        <row r="529">
          <cell r="C529">
            <v>116375112</v>
          </cell>
          <cell r="DM529">
            <v>2968823.4024899998</v>
          </cell>
        </row>
        <row r="530">
          <cell r="C530">
            <v>55639621</v>
          </cell>
        </row>
        <row r="531">
          <cell r="C531">
            <v>476483512</v>
          </cell>
          <cell r="DM531">
            <v>2895092.28902</v>
          </cell>
        </row>
        <row r="532">
          <cell r="C532">
            <v>999915933</v>
          </cell>
          <cell r="DK532">
            <v>581298</v>
          </cell>
          <cell r="DM532">
            <v>110861753.53849</v>
          </cell>
        </row>
        <row r="533">
          <cell r="C533">
            <v>116375112</v>
          </cell>
          <cell r="DM533">
            <v>2968823.4024899998</v>
          </cell>
        </row>
        <row r="534">
          <cell r="C534">
            <v>116375112</v>
          </cell>
          <cell r="DM534">
            <v>2968823.4024899998</v>
          </cell>
        </row>
        <row r="535">
          <cell r="C535">
            <v>476483512</v>
          </cell>
          <cell r="DM535">
            <v>2895092.28902</v>
          </cell>
        </row>
        <row r="536">
          <cell r="C536">
            <v>536478112</v>
          </cell>
          <cell r="DM536">
            <v>0</v>
          </cell>
        </row>
        <row r="537">
          <cell r="C537">
            <v>116375112</v>
          </cell>
          <cell r="DM537">
            <v>2968823.4024899998</v>
          </cell>
        </row>
        <row r="538">
          <cell r="C538">
            <v>999915933</v>
          </cell>
          <cell r="DK538">
            <v>211751</v>
          </cell>
          <cell r="DM538">
            <v>110861753.53849</v>
          </cell>
        </row>
        <row r="539">
          <cell r="C539">
            <v>116375112</v>
          </cell>
          <cell r="DM539">
            <v>2968823.4024899998</v>
          </cell>
        </row>
        <row r="540">
          <cell r="C540">
            <v>216359112</v>
          </cell>
          <cell r="DM540">
            <v>170258183.79412001</v>
          </cell>
        </row>
        <row r="541">
          <cell r="C541">
            <v>795666621</v>
          </cell>
        </row>
        <row r="542">
          <cell r="C542">
            <v>536478112</v>
          </cell>
          <cell r="DM542">
            <v>0</v>
          </cell>
        </row>
        <row r="543">
          <cell r="C543">
            <v>999915933</v>
          </cell>
          <cell r="DK543">
            <v>132000</v>
          </cell>
          <cell r="DM543">
            <v>110861753.53849</v>
          </cell>
        </row>
        <row r="544">
          <cell r="C544">
            <v>536478112</v>
          </cell>
          <cell r="DM544">
            <v>0</v>
          </cell>
        </row>
        <row r="545">
          <cell r="C545">
            <v>496366712</v>
          </cell>
        </row>
        <row r="546">
          <cell r="C546">
            <v>326341412</v>
          </cell>
        </row>
        <row r="547">
          <cell r="C547">
            <v>286532412</v>
          </cell>
          <cell r="DM547">
            <v>901791.97858999996</v>
          </cell>
        </row>
        <row r="548">
          <cell r="C548">
            <v>999915933</v>
          </cell>
          <cell r="DK548">
            <v>71000</v>
          </cell>
          <cell r="DM548">
            <v>110861753.53849</v>
          </cell>
        </row>
        <row r="549">
          <cell r="C549">
            <v>566482012</v>
          </cell>
          <cell r="DM549">
            <v>19741192.019669998</v>
          </cell>
        </row>
        <row r="550">
          <cell r="C550">
            <v>956431212</v>
          </cell>
          <cell r="DM550">
            <v>3685874.6242900002</v>
          </cell>
        </row>
        <row r="551">
          <cell r="C551">
            <v>726346512</v>
          </cell>
        </row>
        <row r="552">
          <cell r="C552">
            <v>696454612</v>
          </cell>
          <cell r="DM552">
            <v>0</v>
          </cell>
        </row>
        <row r="553">
          <cell r="C553">
            <v>566482012</v>
          </cell>
          <cell r="DM553">
            <v>19741192.019669998</v>
          </cell>
        </row>
        <row r="554">
          <cell r="C554">
            <v>956431212</v>
          </cell>
          <cell r="DK554">
            <v>2557000</v>
          </cell>
          <cell r="DM554">
            <v>3685874.6242900002</v>
          </cell>
        </row>
        <row r="555">
          <cell r="C555">
            <v>566482012</v>
          </cell>
          <cell r="DM555">
            <v>19741192.019669998</v>
          </cell>
        </row>
        <row r="556">
          <cell r="C556">
            <v>56498312</v>
          </cell>
          <cell r="DM556">
            <v>15333279.131829999</v>
          </cell>
        </row>
        <row r="557">
          <cell r="C557">
            <v>396474812</v>
          </cell>
          <cell r="DM557">
            <v>2523020.7746000001</v>
          </cell>
        </row>
        <row r="558">
          <cell r="C558">
            <v>546389812</v>
          </cell>
          <cell r="DM558">
            <v>11565732.18492</v>
          </cell>
        </row>
        <row r="559">
          <cell r="C559">
            <v>6385312</v>
          </cell>
          <cell r="DM559">
            <v>10000</v>
          </cell>
        </row>
        <row r="560">
          <cell r="C560">
            <v>566482012</v>
          </cell>
          <cell r="DM560">
            <v>19741192.019669998</v>
          </cell>
        </row>
        <row r="561">
          <cell r="C561">
            <v>566482012</v>
          </cell>
          <cell r="DM561">
            <v>19741192.019669998</v>
          </cell>
        </row>
        <row r="562">
          <cell r="C562">
            <v>396474812</v>
          </cell>
          <cell r="DM562">
            <v>2523020.7746000001</v>
          </cell>
        </row>
        <row r="563">
          <cell r="C563">
            <v>6385312</v>
          </cell>
          <cell r="DM563">
            <v>10000</v>
          </cell>
        </row>
        <row r="564">
          <cell r="C564">
            <v>836475712</v>
          </cell>
          <cell r="DK564">
            <v>82000</v>
          </cell>
          <cell r="DM564">
            <v>11565732.18492</v>
          </cell>
        </row>
        <row r="565">
          <cell r="C565">
            <v>396474812</v>
          </cell>
          <cell r="DM565">
            <v>2523020.7746000001</v>
          </cell>
        </row>
        <row r="566">
          <cell r="C566">
            <v>566482012</v>
          </cell>
          <cell r="DM566">
            <v>19741192.019669998</v>
          </cell>
        </row>
        <row r="567">
          <cell r="C567">
            <v>836475712</v>
          </cell>
          <cell r="DM567">
            <v>11565732.18492</v>
          </cell>
        </row>
        <row r="568">
          <cell r="C568">
            <v>476483512</v>
          </cell>
          <cell r="DM568">
            <v>2895092.28902</v>
          </cell>
        </row>
        <row r="569">
          <cell r="C569">
            <v>566482012</v>
          </cell>
          <cell r="DM569">
            <v>19741192.019669998</v>
          </cell>
        </row>
        <row r="570">
          <cell r="C570">
            <v>496366712</v>
          </cell>
        </row>
        <row r="571">
          <cell r="C571">
            <v>836475712</v>
          </cell>
          <cell r="DM571">
            <v>11565732.18492</v>
          </cell>
        </row>
        <row r="572">
          <cell r="C572">
            <v>116359912</v>
          </cell>
          <cell r="DM572">
            <v>39583.580999999998</v>
          </cell>
        </row>
        <row r="573">
          <cell r="C573">
            <v>566482012</v>
          </cell>
          <cell r="DM573">
            <v>19741192.019669998</v>
          </cell>
        </row>
        <row r="574">
          <cell r="C574">
            <v>476483512</v>
          </cell>
          <cell r="DK574">
            <v>25000</v>
          </cell>
          <cell r="DM574">
            <v>2895092.28902</v>
          </cell>
        </row>
        <row r="575">
          <cell r="C575">
            <v>956434812</v>
          </cell>
          <cell r="DM575">
            <v>1585385.60195</v>
          </cell>
        </row>
        <row r="576">
          <cell r="C576">
            <v>216437612</v>
          </cell>
          <cell r="DM576">
            <v>901791.97858999996</v>
          </cell>
        </row>
        <row r="577">
          <cell r="C577">
            <v>566482012</v>
          </cell>
          <cell r="DM577">
            <v>19741192.019669998</v>
          </cell>
        </row>
        <row r="578">
          <cell r="C578">
            <v>476483512</v>
          </cell>
          <cell r="DM578">
            <v>2895092.28902</v>
          </cell>
        </row>
        <row r="579">
          <cell r="C579">
            <v>536478112</v>
          </cell>
          <cell r="DM579">
            <v>0</v>
          </cell>
        </row>
        <row r="580">
          <cell r="C580">
            <v>436438612</v>
          </cell>
        </row>
        <row r="581">
          <cell r="C581">
            <v>366387812</v>
          </cell>
          <cell r="DM581">
            <v>901791.97858999996</v>
          </cell>
        </row>
        <row r="582">
          <cell r="C582">
            <v>566482012</v>
          </cell>
          <cell r="DM582">
            <v>19741192.019669998</v>
          </cell>
        </row>
        <row r="583">
          <cell r="C583">
            <v>226439212</v>
          </cell>
          <cell r="DM583">
            <v>106114.24999</v>
          </cell>
        </row>
        <row r="584">
          <cell r="C584">
            <v>536478112</v>
          </cell>
          <cell r="DM584">
            <v>0</v>
          </cell>
        </row>
        <row r="585">
          <cell r="C585">
            <v>501717742</v>
          </cell>
          <cell r="DM585">
            <v>901791.97858999996</v>
          </cell>
        </row>
        <row r="586">
          <cell r="C586">
            <v>296496312</v>
          </cell>
          <cell r="DM586">
            <v>0</v>
          </cell>
        </row>
        <row r="587">
          <cell r="C587">
            <v>336438512</v>
          </cell>
        </row>
        <row r="588">
          <cell r="C588">
            <v>536478112</v>
          </cell>
          <cell r="DM588">
            <v>0</v>
          </cell>
        </row>
        <row r="589">
          <cell r="C589">
            <v>296496312</v>
          </cell>
          <cell r="DM589">
            <v>0</v>
          </cell>
        </row>
        <row r="590">
          <cell r="C590">
            <v>999976560</v>
          </cell>
          <cell r="DL590">
            <v>17002000</v>
          </cell>
          <cell r="DM590">
            <v>22279596.042410001</v>
          </cell>
        </row>
        <row r="591">
          <cell r="C591">
            <v>336438512</v>
          </cell>
        </row>
        <row r="592">
          <cell r="C592">
            <v>536478112</v>
          </cell>
          <cell r="DM592">
            <v>0</v>
          </cell>
        </row>
        <row r="593">
          <cell r="C593">
            <v>296496312</v>
          </cell>
          <cell r="DM593">
            <v>0</v>
          </cell>
        </row>
        <row r="594">
          <cell r="C594">
            <v>956431212</v>
          </cell>
          <cell r="DM594">
            <v>3685874.6242900002</v>
          </cell>
        </row>
        <row r="595">
          <cell r="C595">
            <v>566482012</v>
          </cell>
          <cell r="DM595">
            <v>19741192.019669998</v>
          </cell>
        </row>
        <row r="596">
          <cell r="C596">
            <v>224570852</v>
          </cell>
          <cell r="DM596">
            <v>110861753.53849</v>
          </cell>
        </row>
        <row r="597">
          <cell r="C597">
            <v>956431212</v>
          </cell>
          <cell r="DM597">
            <v>3685874.6242900002</v>
          </cell>
        </row>
        <row r="598">
          <cell r="C598">
            <v>566482012</v>
          </cell>
          <cell r="DM598">
            <v>19741192.019669998</v>
          </cell>
        </row>
        <row r="599">
          <cell r="C599">
            <v>296496312</v>
          </cell>
          <cell r="DM599">
            <v>0</v>
          </cell>
        </row>
        <row r="600">
          <cell r="C600">
            <v>566482012</v>
          </cell>
          <cell r="DM600">
            <v>19741192.019669998</v>
          </cell>
        </row>
        <row r="601">
          <cell r="C601">
            <v>546389812</v>
          </cell>
          <cell r="DM601">
            <v>11565732.18492</v>
          </cell>
        </row>
        <row r="602">
          <cell r="C602">
            <v>334571852</v>
          </cell>
          <cell r="DK602">
            <v>235000</v>
          </cell>
          <cell r="DM602">
            <v>110861753.53849</v>
          </cell>
        </row>
        <row r="603">
          <cell r="C603">
            <v>296496312</v>
          </cell>
          <cell r="DM603">
            <v>0</v>
          </cell>
        </row>
        <row r="604">
          <cell r="C604">
            <v>566482012</v>
          </cell>
          <cell r="DM604">
            <v>19741192.019669998</v>
          </cell>
        </row>
        <row r="605">
          <cell r="C605">
            <v>836475712</v>
          </cell>
          <cell r="DM605">
            <v>11565732.18492</v>
          </cell>
        </row>
        <row r="606">
          <cell r="C606">
            <v>334571852</v>
          </cell>
          <cell r="DK606">
            <v>71000</v>
          </cell>
          <cell r="DM606">
            <v>110861753.53849</v>
          </cell>
        </row>
        <row r="607">
          <cell r="C607">
            <v>296496312</v>
          </cell>
          <cell r="DM607">
            <v>0</v>
          </cell>
        </row>
        <row r="608">
          <cell r="C608">
            <v>566482012</v>
          </cell>
          <cell r="DM608">
            <v>19741192.019669998</v>
          </cell>
        </row>
        <row r="609">
          <cell r="C609">
            <v>334571852</v>
          </cell>
          <cell r="DK609">
            <v>295000</v>
          </cell>
          <cell r="DM609">
            <v>110861753.53849</v>
          </cell>
        </row>
        <row r="610">
          <cell r="C610">
            <v>836475712</v>
          </cell>
          <cell r="DM610">
            <v>11565732.18492</v>
          </cell>
        </row>
        <row r="611">
          <cell r="C611">
            <v>296496312</v>
          </cell>
          <cell r="DM611">
            <v>0</v>
          </cell>
        </row>
        <row r="612">
          <cell r="C612">
            <v>566482012</v>
          </cell>
          <cell r="DM612">
            <v>19741192.019669998</v>
          </cell>
        </row>
        <row r="613">
          <cell r="C613">
            <v>334571852</v>
          </cell>
          <cell r="DK613">
            <v>133000</v>
          </cell>
          <cell r="DM613">
            <v>110861753.53849</v>
          </cell>
        </row>
        <row r="614">
          <cell r="C614">
            <v>566482012</v>
          </cell>
          <cell r="DM614">
            <v>19741192.019669998</v>
          </cell>
        </row>
        <row r="615">
          <cell r="C615">
            <v>316407212</v>
          </cell>
          <cell r="DK615">
            <v>3474873</v>
          </cell>
          <cell r="DM615">
            <v>0</v>
          </cell>
        </row>
        <row r="616">
          <cell r="C616">
            <v>416494512</v>
          </cell>
          <cell r="DM616">
            <v>6122394.6741199996</v>
          </cell>
        </row>
        <row r="617">
          <cell r="C617">
            <v>416494512</v>
          </cell>
          <cell r="DM617">
            <v>6122394.6741199996</v>
          </cell>
        </row>
        <row r="618">
          <cell r="C618">
            <v>566482012</v>
          </cell>
          <cell r="DM618">
            <v>19741192.019669998</v>
          </cell>
        </row>
        <row r="619">
          <cell r="C619">
            <v>316407212</v>
          </cell>
          <cell r="DK619">
            <v>2912499</v>
          </cell>
          <cell r="DM619">
            <v>0</v>
          </cell>
        </row>
        <row r="620">
          <cell r="C620">
            <v>999915933</v>
          </cell>
          <cell r="DK620">
            <v>1230604</v>
          </cell>
          <cell r="DM620">
            <v>110861753.53849</v>
          </cell>
        </row>
        <row r="621">
          <cell r="C621">
            <v>566482012</v>
          </cell>
          <cell r="DM621">
            <v>19741192.019669998</v>
          </cell>
        </row>
        <row r="622">
          <cell r="C622">
            <v>416494512</v>
          </cell>
          <cell r="DM622">
            <v>6122394.6741199996</v>
          </cell>
        </row>
        <row r="623">
          <cell r="C623">
            <v>316407212</v>
          </cell>
          <cell r="DK623">
            <v>2429000</v>
          </cell>
          <cell r="DM623">
            <v>0</v>
          </cell>
        </row>
        <row r="624">
          <cell r="C624">
            <v>999915933</v>
          </cell>
          <cell r="DK624">
            <v>8000</v>
          </cell>
          <cell r="DM624">
            <v>110861753.53849</v>
          </cell>
        </row>
        <row r="625">
          <cell r="C625">
            <v>566482012</v>
          </cell>
          <cell r="DM625">
            <v>19741192.019669998</v>
          </cell>
        </row>
        <row r="626">
          <cell r="C626">
            <v>416494512</v>
          </cell>
          <cell r="DM626">
            <v>6122394.6741199996</v>
          </cell>
        </row>
        <row r="627">
          <cell r="C627">
            <v>699188932</v>
          </cell>
          <cell r="DM627">
            <v>1585385.60195</v>
          </cell>
        </row>
        <row r="628">
          <cell r="C628">
            <v>566482012</v>
          </cell>
          <cell r="DM628">
            <v>19741192.019669998</v>
          </cell>
        </row>
        <row r="629">
          <cell r="C629">
            <v>999915933</v>
          </cell>
          <cell r="DK629">
            <v>71000</v>
          </cell>
          <cell r="DM629">
            <v>110861753.53849</v>
          </cell>
        </row>
        <row r="630">
          <cell r="C630">
            <v>416494512</v>
          </cell>
          <cell r="DM630">
            <v>6122394.6741199996</v>
          </cell>
        </row>
        <row r="631">
          <cell r="C631">
            <v>956434812</v>
          </cell>
          <cell r="DM631">
            <v>1585385.60195</v>
          </cell>
        </row>
        <row r="632">
          <cell r="C632">
            <v>566482012</v>
          </cell>
          <cell r="DM632">
            <v>19741192.019669998</v>
          </cell>
        </row>
        <row r="633">
          <cell r="C633">
            <v>999915933</v>
          </cell>
          <cell r="DK633">
            <v>133000</v>
          </cell>
          <cell r="DM633">
            <v>110861753.53849</v>
          </cell>
        </row>
        <row r="634">
          <cell r="C634">
            <v>616492912</v>
          </cell>
        </row>
        <row r="635">
          <cell r="C635">
            <v>566482012</v>
          </cell>
          <cell r="DM635">
            <v>19741192.019669998</v>
          </cell>
        </row>
        <row r="636">
          <cell r="C636">
            <v>226439212</v>
          </cell>
          <cell r="DM636">
            <v>106114.24999</v>
          </cell>
        </row>
        <row r="637">
          <cell r="C637">
            <v>176516212</v>
          </cell>
          <cell r="DM637">
            <v>3077986.2379399999</v>
          </cell>
        </row>
        <row r="638">
          <cell r="C638">
            <v>226439212</v>
          </cell>
          <cell r="DM638">
            <v>106114.24999</v>
          </cell>
        </row>
        <row r="639">
          <cell r="C639">
            <v>696454612</v>
          </cell>
          <cell r="DM639">
            <v>0</v>
          </cell>
        </row>
        <row r="640">
          <cell r="C640">
            <v>566482012</v>
          </cell>
          <cell r="DM640">
            <v>19741192.019669998</v>
          </cell>
        </row>
        <row r="641">
          <cell r="C641">
            <v>999965705</v>
          </cell>
          <cell r="DM641">
            <v>106114.24999</v>
          </cell>
        </row>
        <row r="642">
          <cell r="C642">
            <v>176516212</v>
          </cell>
          <cell r="DK642">
            <v>1000</v>
          </cell>
          <cell r="DM642">
            <v>3077986.2379399999</v>
          </cell>
        </row>
        <row r="643">
          <cell r="C643">
            <v>566482012</v>
          </cell>
          <cell r="DM643">
            <v>19741192.019669998</v>
          </cell>
        </row>
        <row r="644">
          <cell r="C644">
            <v>336438512</v>
          </cell>
        </row>
        <row r="645">
          <cell r="C645">
            <v>696454612</v>
          </cell>
          <cell r="DK645">
            <v>34000</v>
          </cell>
          <cell r="DM645">
            <v>0</v>
          </cell>
        </row>
        <row r="646">
          <cell r="C646">
            <v>176516212</v>
          </cell>
          <cell r="DK646">
            <v>17000</v>
          </cell>
          <cell r="DM646">
            <v>3077986.2379399999</v>
          </cell>
        </row>
        <row r="647">
          <cell r="C647">
            <v>566482012</v>
          </cell>
          <cell r="DM647">
            <v>19741192.019669998</v>
          </cell>
        </row>
        <row r="648">
          <cell r="C648">
            <v>336438512</v>
          </cell>
        </row>
        <row r="649">
          <cell r="C649">
            <v>696454612</v>
          </cell>
          <cell r="DM649">
            <v>0</v>
          </cell>
        </row>
        <row r="650">
          <cell r="C650">
            <v>566482012</v>
          </cell>
          <cell r="DM650">
            <v>19741192.019669998</v>
          </cell>
        </row>
        <row r="651">
          <cell r="C651">
            <v>334571852</v>
          </cell>
          <cell r="DM651">
            <v>110861753.53849</v>
          </cell>
        </row>
        <row r="652">
          <cell r="C652">
            <v>176516212</v>
          </cell>
          <cell r="DM652">
            <v>3077986.2379399999</v>
          </cell>
        </row>
        <row r="653">
          <cell r="C653">
            <v>396474812</v>
          </cell>
          <cell r="DM653">
            <v>2523020.7746000001</v>
          </cell>
        </row>
        <row r="654">
          <cell r="C654">
            <v>566482012</v>
          </cell>
          <cell r="DM654">
            <v>19741192.019669998</v>
          </cell>
        </row>
        <row r="655">
          <cell r="C655">
            <v>176516212</v>
          </cell>
          <cell r="DM655">
            <v>3077986.2379399999</v>
          </cell>
        </row>
        <row r="656">
          <cell r="C656">
            <v>999915933</v>
          </cell>
          <cell r="DK656">
            <v>725696</v>
          </cell>
          <cell r="DM656">
            <v>110861753.53849</v>
          </cell>
        </row>
        <row r="657">
          <cell r="C657">
            <v>566482012</v>
          </cell>
          <cell r="DM657">
            <v>19741192.019669998</v>
          </cell>
        </row>
        <row r="658">
          <cell r="C658">
            <v>396474812</v>
          </cell>
          <cell r="DM658">
            <v>2523020.7746000001</v>
          </cell>
        </row>
        <row r="659">
          <cell r="C659">
            <v>176516212</v>
          </cell>
          <cell r="DM659">
            <v>3077986.2379399999</v>
          </cell>
        </row>
        <row r="660">
          <cell r="C660">
            <v>999915933</v>
          </cell>
          <cell r="DK660">
            <v>880374</v>
          </cell>
          <cell r="DM660">
            <v>110861753.53849</v>
          </cell>
        </row>
        <row r="661">
          <cell r="C661">
            <v>476483512</v>
          </cell>
          <cell r="DM661">
            <v>2895092.28902</v>
          </cell>
        </row>
        <row r="662">
          <cell r="C662">
            <v>296496312</v>
          </cell>
          <cell r="DM662">
            <v>0</v>
          </cell>
        </row>
        <row r="663">
          <cell r="C663">
            <v>176516212</v>
          </cell>
          <cell r="DM663">
            <v>3077986.2379399999</v>
          </cell>
        </row>
        <row r="664">
          <cell r="C664">
            <v>999915933</v>
          </cell>
          <cell r="DK664">
            <v>329300</v>
          </cell>
          <cell r="DM664">
            <v>110861753.53849</v>
          </cell>
        </row>
        <row r="665">
          <cell r="C665">
            <v>476483512</v>
          </cell>
          <cell r="DM665">
            <v>2895092.28902</v>
          </cell>
        </row>
        <row r="666">
          <cell r="C666">
            <v>296496312</v>
          </cell>
          <cell r="DM666">
            <v>0</v>
          </cell>
        </row>
        <row r="667">
          <cell r="C667">
            <v>176516212</v>
          </cell>
          <cell r="DM667">
            <v>3077986.2379399999</v>
          </cell>
        </row>
        <row r="668">
          <cell r="C668">
            <v>476483512</v>
          </cell>
          <cell r="DM668">
            <v>2895092.28902</v>
          </cell>
        </row>
        <row r="669">
          <cell r="C669">
            <v>296496312</v>
          </cell>
          <cell r="DM669">
            <v>0</v>
          </cell>
        </row>
        <row r="670">
          <cell r="C670">
            <v>999915933</v>
          </cell>
          <cell r="DK670">
            <v>260900</v>
          </cell>
          <cell r="DM670">
            <v>110861753.53849</v>
          </cell>
        </row>
        <row r="671">
          <cell r="C671">
            <v>516505212</v>
          </cell>
          <cell r="DM671">
            <v>1216845.3552300001</v>
          </cell>
        </row>
        <row r="672">
          <cell r="C672">
            <v>296496312</v>
          </cell>
          <cell r="DM672">
            <v>0</v>
          </cell>
        </row>
        <row r="673">
          <cell r="C673">
            <v>476483512</v>
          </cell>
          <cell r="DM673">
            <v>2895092.28902</v>
          </cell>
        </row>
        <row r="674">
          <cell r="C674">
            <v>999915933</v>
          </cell>
          <cell r="DK674">
            <v>181000</v>
          </cell>
          <cell r="DM674">
            <v>110861753.53849</v>
          </cell>
        </row>
        <row r="675">
          <cell r="C675">
            <v>516505212</v>
          </cell>
          <cell r="DM675">
            <v>1216845.3552300001</v>
          </cell>
        </row>
        <row r="676">
          <cell r="C676">
            <v>296496312</v>
          </cell>
          <cell r="DM676">
            <v>0</v>
          </cell>
        </row>
        <row r="677">
          <cell r="C677">
            <v>476483512</v>
          </cell>
          <cell r="DM677">
            <v>2895092.28902</v>
          </cell>
        </row>
        <row r="678">
          <cell r="C678">
            <v>416494512</v>
          </cell>
          <cell r="DM678">
            <v>6122394.6741199996</v>
          </cell>
        </row>
        <row r="679">
          <cell r="C679">
            <v>999915933</v>
          </cell>
          <cell r="DK679">
            <v>888150</v>
          </cell>
          <cell r="DM679">
            <v>110861753.53849</v>
          </cell>
        </row>
        <row r="680">
          <cell r="C680">
            <v>516505212</v>
          </cell>
          <cell r="DK680">
            <v>330</v>
          </cell>
          <cell r="DM680">
            <v>1216845.3552300001</v>
          </cell>
        </row>
        <row r="681">
          <cell r="C681">
            <v>476483512</v>
          </cell>
          <cell r="DM681">
            <v>2895092.28902</v>
          </cell>
        </row>
        <row r="682">
          <cell r="C682">
            <v>999915933</v>
          </cell>
          <cell r="DK682">
            <v>70000</v>
          </cell>
          <cell r="DM682">
            <v>110861753.53849</v>
          </cell>
        </row>
        <row r="683">
          <cell r="C683">
            <v>416494512</v>
          </cell>
          <cell r="DM683">
            <v>6122394.6741199996</v>
          </cell>
        </row>
        <row r="684">
          <cell r="C684">
            <v>536478112</v>
          </cell>
          <cell r="DM684">
            <v>0</v>
          </cell>
        </row>
        <row r="685">
          <cell r="C685">
            <v>516505212</v>
          </cell>
          <cell r="DM685">
            <v>1216845.3552300001</v>
          </cell>
        </row>
        <row r="686">
          <cell r="C686">
            <v>536478112</v>
          </cell>
          <cell r="DM686">
            <v>0</v>
          </cell>
        </row>
        <row r="687">
          <cell r="C687">
            <v>416494512</v>
          </cell>
          <cell r="DM687">
            <v>6122394.6741199996</v>
          </cell>
        </row>
        <row r="688">
          <cell r="C688">
            <v>516505212</v>
          </cell>
          <cell r="DK688">
            <v>264500</v>
          </cell>
          <cell r="DM688">
            <v>1216845.3552300001</v>
          </cell>
        </row>
        <row r="689">
          <cell r="C689">
            <v>696454612</v>
          </cell>
          <cell r="DM689">
            <v>0</v>
          </cell>
        </row>
        <row r="690">
          <cell r="C690">
            <v>416494512</v>
          </cell>
          <cell r="DM690">
            <v>6122394.6741199996</v>
          </cell>
        </row>
        <row r="691">
          <cell r="C691">
            <v>516505212</v>
          </cell>
          <cell r="DM691">
            <v>1216845.3552300001</v>
          </cell>
        </row>
        <row r="692">
          <cell r="C692">
            <v>696454612</v>
          </cell>
          <cell r="DM692">
            <v>0</v>
          </cell>
        </row>
        <row r="693">
          <cell r="C693">
            <v>536478112</v>
          </cell>
          <cell r="DM693">
            <v>0</v>
          </cell>
        </row>
        <row r="694">
          <cell r="C694">
            <v>416494512</v>
          </cell>
          <cell r="DM694">
            <v>6122394.6741199996</v>
          </cell>
        </row>
        <row r="695">
          <cell r="C695">
            <v>696454612</v>
          </cell>
          <cell r="DM695">
            <v>0</v>
          </cell>
        </row>
        <row r="696">
          <cell r="C696">
            <v>516505212</v>
          </cell>
          <cell r="DK696">
            <v>280900</v>
          </cell>
          <cell r="DM696">
            <v>1216845.3552300001</v>
          </cell>
        </row>
        <row r="697">
          <cell r="C697">
            <v>536478112</v>
          </cell>
          <cell r="DM697">
            <v>0</v>
          </cell>
        </row>
        <row r="698">
          <cell r="C698">
            <v>696454612</v>
          </cell>
          <cell r="DM698">
            <v>0</v>
          </cell>
        </row>
        <row r="699">
          <cell r="C699">
            <v>536478112</v>
          </cell>
          <cell r="DM699">
            <v>0</v>
          </cell>
        </row>
        <row r="700">
          <cell r="C700">
            <v>546500912</v>
          </cell>
          <cell r="DM700">
            <v>12214269.433219999</v>
          </cell>
        </row>
        <row r="701">
          <cell r="C701">
            <v>396474812</v>
          </cell>
          <cell r="DM701">
            <v>2523020.7746000001</v>
          </cell>
        </row>
        <row r="702">
          <cell r="C702">
            <v>416494512</v>
          </cell>
          <cell r="DK702">
            <v>3721000</v>
          </cell>
          <cell r="DM702">
            <v>6122394.6741199996</v>
          </cell>
        </row>
        <row r="703">
          <cell r="C703">
            <v>536478112</v>
          </cell>
          <cell r="DM703">
            <v>0</v>
          </cell>
        </row>
        <row r="704">
          <cell r="C704">
            <v>396474812</v>
          </cell>
          <cell r="DM704">
            <v>2523020.7746000001</v>
          </cell>
        </row>
        <row r="705">
          <cell r="C705">
            <v>546500912</v>
          </cell>
          <cell r="DM705">
            <v>12214269.433219999</v>
          </cell>
        </row>
        <row r="706">
          <cell r="C706">
            <v>176516212</v>
          </cell>
          <cell r="DM706">
            <v>3077986.2379399999</v>
          </cell>
        </row>
        <row r="707">
          <cell r="C707">
            <v>176516212</v>
          </cell>
          <cell r="DM707">
            <v>3077986.2379399999</v>
          </cell>
        </row>
        <row r="708">
          <cell r="C708">
            <v>566482012</v>
          </cell>
          <cell r="DM708">
            <v>19741192.019669998</v>
          </cell>
        </row>
        <row r="709">
          <cell r="C709">
            <v>546500912</v>
          </cell>
          <cell r="DM709">
            <v>12214269.433219999</v>
          </cell>
        </row>
        <row r="710">
          <cell r="C710">
            <v>396474812</v>
          </cell>
          <cell r="DM710">
            <v>2523020.7746000001</v>
          </cell>
        </row>
        <row r="711">
          <cell r="C711">
            <v>176516212</v>
          </cell>
          <cell r="DM711">
            <v>3077986.2379399999</v>
          </cell>
        </row>
        <row r="712">
          <cell r="C712">
            <v>566482012</v>
          </cell>
          <cell r="DM712">
            <v>19741192.019669998</v>
          </cell>
        </row>
        <row r="713">
          <cell r="C713">
            <v>196482312</v>
          </cell>
          <cell r="DK713">
            <v>85739</v>
          </cell>
          <cell r="DM713">
            <v>53262</v>
          </cell>
        </row>
        <row r="714">
          <cell r="C714">
            <v>546500912</v>
          </cell>
          <cell r="DM714">
            <v>12214269.433219999</v>
          </cell>
        </row>
        <row r="715">
          <cell r="C715">
            <v>566482012</v>
          </cell>
          <cell r="DM715">
            <v>19741192.019669998</v>
          </cell>
        </row>
        <row r="716">
          <cell r="C716">
            <v>316520512</v>
          </cell>
          <cell r="DM716">
            <v>11875074.300000001</v>
          </cell>
        </row>
        <row r="717">
          <cell r="C717">
            <v>476483512</v>
          </cell>
          <cell r="DM717">
            <v>2895092.28902</v>
          </cell>
        </row>
        <row r="718">
          <cell r="C718">
            <v>176516212</v>
          </cell>
          <cell r="DM718">
            <v>3077986.2379399999</v>
          </cell>
        </row>
        <row r="719">
          <cell r="C719">
            <v>566482012</v>
          </cell>
          <cell r="DM719">
            <v>19741192.019669998</v>
          </cell>
        </row>
        <row r="720">
          <cell r="C720">
            <v>316520512</v>
          </cell>
          <cell r="DM720">
            <v>11875074.300000001</v>
          </cell>
        </row>
        <row r="721">
          <cell r="C721">
            <v>476483512</v>
          </cell>
          <cell r="DM721">
            <v>2895092.28902</v>
          </cell>
        </row>
        <row r="722">
          <cell r="C722">
            <v>176516212</v>
          </cell>
          <cell r="DM722">
            <v>3077986.2379399999</v>
          </cell>
        </row>
        <row r="723">
          <cell r="C723">
            <v>566482012</v>
          </cell>
          <cell r="DM723">
            <v>19741192.019669998</v>
          </cell>
        </row>
        <row r="724">
          <cell r="C724">
            <v>176516212</v>
          </cell>
          <cell r="DM724">
            <v>3077986.2379399999</v>
          </cell>
        </row>
        <row r="725">
          <cell r="C725">
            <v>566482012</v>
          </cell>
          <cell r="DM725">
            <v>19741192.019669998</v>
          </cell>
        </row>
        <row r="726">
          <cell r="C726">
            <v>476483512</v>
          </cell>
          <cell r="DM726">
            <v>2895092.28902</v>
          </cell>
        </row>
        <row r="727">
          <cell r="C727">
            <v>316520512</v>
          </cell>
          <cell r="DM727">
            <v>11875074.300000001</v>
          </cell>
        </row>
        <row r="728">
          <cell r="C728">
            <v>566482012</v>
          </cell>
          <cell r="DM728">
            <v>19741192.019669998</v>
          </cell>
        </row>
        <row r="729">
          <cell r="C729">
            <v>476483512</v>
          </cell>
          <cell r="DM729">
            <v>2895092.28902</v>
          </cell>
        </row>
        <row r="730">
          <cell r="C730">
            <v>176516212</v>
          </cell>
          <cell r="DM730">
            <v>3077986.2379399999</v>
          </cell>
        </row>
        <row r="731">
          <cell r="C731">
            <v>566482012</v>
          </cell>
          <cell r="DM731">
            <v>19741192.019669998</v>
          </cell>
        </row>
        <row r="732">
          <cell r="C732">
            <v>476483512</v>
          </cell>
          <cell r="DM732">
            <v>2895092.28902</v>
          </cell>
        </row>
        <row r="733">
          <cell r="C733">
            <v>316520512</v>
          </cell>
          <cell r="DM733">
            <v>11875074.300000001</v>
          </cell>
        </row>
        <row r="734">
          <cell r="C734">
            <v>566482012</v>
          </cell>
          <cell r="DM734">
            <v>19741192.019669998</v>
          </cell>
        </row>
        <row r="735">
          <cell r="C735">
            <v>536478112</v>
          </cell>
          <cell r="DM735">
            <v>0</v>
          </cell>
        </row>
        <row r="736">
          <cell r="C736">
            <v>516505212</v>
          </cell>
          <cell r="DM736">
            <v>1216845.3552300001</v>
          </cell>
        </row>
        <row r="737">
          <cell r="C737">
            <v>316520512</v>
          </cell>
          <cell r="DM737">
            <v>11875074.300000001</v>
          </cell>
        </row>
        <row r="738">
          <cell r="C738">
            <v>566482012</v>
          </cell>
          <cell r="DM738">
            <v>19741192.019669998</v>
          </cell>
        </row>
        <row r="739">
          <cell r="C739">
            <v>566482012</v>
          </cell>
          <cell r="DM739">
            <v>19741192.019669998</v>
          </cell>
        </row>
        <row r="740">
          <cell r="C740">
            <v>316520512</v>
          </cell>
          <cell r="DM740">
            <v>11875074.300000001</v>
          </cell>
        </row>
        <row r="741">
          <cell r="C741">
            <v>516505212</v>
          </cell>
          <cell r="DM741">
            <v>1216845.3552300001</v>
          </cell>
        </row>
        <row r="742">
          <cell r="C742">
            <v>566482012</v>
          </cell>
          <cell r="DM742">
            <v>19741192.019669998</v>
          </cell>
        </row>
        <row r="743">
          <cell r="C743">
            <v>566482012</v>
          </cell>
          <cell r="DM743">
            <v>19741192.019669998</v>
          </cell>
        </row>
        <row r="744">
          <cell r="C744">
            <v>516505212</v>
          </cell>
          <cell r="DM744">
            <v>1216845.3552300001</v>
          </cell>
        </row>
        <row r="745">
          <cell r="C745">
            <v>316520512</v>
          </cell>
          <cell r="DM745">
            <v>11875074.300000001</v>
          </cell>
        </row>
        <row r="746">
          <cell r="C746">
            <v>566482012</v>
          </cell>
          <cell r="DM746">
            <v>19741192.019669998</v>
          </cell>
        </row>
        <row r="747">
          <cell r="C747">
            <v>566482012</v>
          </cell>
          <cell r="DM747">
            <v>19741192.019669998</v>
          </cell>
        </row>
        <row r="748">
          <cell r="C748">
            <v>516505212</v>
          </cell>
          <cell r="DK748">
            <v>10</v>
          </cell>
          <cell r="DM748">
            <v>1216845.3552300001</v>
          </cell>
        </row>
        <row r="749">
          <cell r="C749">
            <v>316520512</v>
          </cell>
          <cell r="DM749">
            <v>11875074.300000001</v>
          </cell>
        </row>
        <row r="750">
          <cell r="C750">
            <v>316520512</v>
          </cell>
          <cell r="DK750">
            <v>229000</v>
          </cell>
          <cell r="DM750">
            <v>11875074.300000001</v>
          </cell>
        </row>
        <row r="751">
          <cell r="C751">
            <v>566482012</v>
          </cell>
          <cell r="DM751">
            <v>19741192.019669998</v>
          </cell>
        </row>
        <row r="752">
          <cell r="C752">
            <v>516505212</v>
          </cell>
          <cell r="DM752">
            <v>1216845.3552300001</v>
          </cell>
        </row>
        <row r="753">
          <cell r="C753">
            <v>566482012</v>
          </cell>
          <cell r="DM753">
            <v>19741192.019669998</v>
          </cell>
        </row>
        <row r="754">
          <cell r="C754">
            <v>566482012</v>
          </cell>
          <cell r="DM754">
            <v>19741192.019669998</v>
          </cell>
        </row>
        <row r="755">
          <cell r="C755">
            <v>566482012</v>
          </cell>
          <cell r="DM755">
            <v>19741192.019669998</v>
          </cell>
        </row>
        <row r="756">
          <cell r="C756">
            <v>316521412</v>
          </cell>
          <cell r="DM756">
            <v>2618895.9367499999</v>
          </cell>
        </row>
        <row r="757">
          <cell r="C757">
            <v>296496312</v>
          </cell>
          <cell r="DM757">
            <v>0</v>
          </cell>
        </row>
        <row r="758">
          <cell r="C758">
            <v>526508112</v>
          </cell>
        </row>
        <row r="759">
          <cell r="C759">
            <v>566482012</v>
          </cell>
          <cell r="DM759">
            <v>19741192.019669998</v>
          </cell>
        </row>
        <row r="760">
          <cell r="C760">
            <v>296496312</v>
          </cell>
          <cell r="DM760">
            <v>0</v>
          </cell>
        </row>
        <row r="761">
          <cell r="C761">
            <v>316520512</v>
          </cell>
          <cell r="DM761">
            <v>11875074.300000001</v>
          </cell>
        </row>
        <row r="762">
          <cell r="C762">
            <v>566482012</v>
          </cell>
          <cell r="DM762">
            <v>19741192.019669998</v>
          </cell>
        </row>
        <row r="763">
          <cell r="C763">
            <v>316521412</v>
          </cell>
          <cell r="DM763">
            <v>2618895.9367499999</v>
          </cell>
        </row>
        <row r="764">
          <cell r="C764">
            <v>296496312</v>
          </cell>
          <cell r="DM764">
            <v>0</v>
          </cell>
        </row>
        <row r="765">
          <cell r="C765">
            <v>316520512</v>
          </cell>
          <cell r="DK765">
            <v>29700</v>
          </cell>
          <cell r="DM765">
            <v>11875074.300000001</v>
          </cell>
        </row>
        <row r="766">
          <cell r="C766">
            <v>566482012</v>
          </cell>
          <cell r="DM766">
            <v>19741192.019669998</v>
          </cell>
        </row>
        <row r="767">
          <cell r="C767">
            <v>316521412</v>
          </cell>
          <cell r="DM767">
            <v>2618895.9367499999</v>
          </cell>
        </row>
        <row r="768">
          <cell r="C768">
            <v>566482012</v>
          </cell>
          <cell r="DM768">
            <v>19741192.019669998</v>
          </cell>
        </row>
        <row r="769">
          <cell r="C769">
            <v>416494512</v>
          </cell>
          <cell r="DM769">
            <v>6122394.6741199996</v>
          </cell>
        </row>
        <row r="770">
          <cell r="C770">
            <v>316521412</v>
          </cell>
          <cell r="DM770">
            <v>2618895.9367499999</v>
          </cell>
        </row>
        <row r="771">
          <cell r="C771">
            <v>316520512</v>
          </cell>
          <cell r="DK771">
            <v>287000</v>
          </cell>
          <cell r="DM771">
            <v>11875074.300000001</v>
          </cell>
        </row>
        <row r="772">
          <cell r="C772">
            <v>416494512</v>
          </cell>
          <cell r="DM772">
            <v>6122394.6741199996</v>
          </cell>
        </row>
        <row r="773">
          <cell r="C773">
            <v>566482012</v>
          </cell>
          <cell r="DM773">
            <v>19741192.019669998</v>
          </cell>
        </row>
        <row r="774">
          <cell r="C774">
            <v>566482012</v>
          </cell>
          <cell r="DM774">
            <v>19741192.019669998</v>
          </cell>
        </row>
        <row r="775">
          <cell r="C775">
            <v>316521412</v>
          </cell>
          <cell r="DK775">
            <v>6411000</v>
          </cell>
          <cell r="DM775">
            <v>2618895.9367499999</v>
          </cell>
        </row>
        <row r="776">
          <cell r="C776">
            <v>416494512</v>
          </cell>
          <cell r="DM776">
            <v>6122394.6741199996</v>
          </cell>
        </row>
        <row r="777">
          <cell r="C777">
            <v>316520512</v>
          </cell>
          <cell r="DK777">
            <v>111000</v>
          </cell>
          <cell r="DM777">
            <v>11875074.300000001</v>
          </cell>
        </row>
        <row r="778">
          <cell r="C778">
            <v>566482012</v>
          </cell>
          <cell r="DM778">
            <v>19741192.019669998</v>
          </cell>
        </row>
        <row r="779">
          <cell r="C779">
            <v>316520512</v>
          </cell>
          <cell r="DM779">
            <v>11875074.300000001</v>
          </cell>
        </row>
        <row r="780">
          <cell r="C780">
            <v>316521412</v>
          </cell>
          <cell r="DM780">
            <v>2618895.9367499999</v>
          </cell>
        </row>
        <row r="781">
          <cell r="C781">
            <v>416494512</v>
          </cell>
          <cell r="DM781">
            <v>6122394.6741199996</v>
          </cell>
        </row>
        <row r="782">
          <cell r="C782">
            <v>566482012</v>
          </cell>
          <cell r="DM782">
            <v>19741192.019669998</v>
          </cell>
        </row>
        <row r="783">
          <cell r="C783">
            <v>316521412</v>
          </cell>
          <cell r="DM783">
            <v>2618895.9367499999</v>
          </cell>
        </row>
        <row r="784">
          <cell r="C784">
            <v>416494512</v>
          </cell>
          <cell r="DM784">
            <v>6122394.6741199996</v>
          </cell>
        </row>
        <row r="785">
          <cell r="C785">
            <v>316521412</v>
          </cell>
          <cell r="DK785">
            <v>212000</v>
          </cell>
          <cell r="DM785">
            <v>2618895.9367499999</v>
          </cell>
        </row>
        <row r="786">
          <cell r="C786">
            <v>566482012</v>
          </cell>
          <cell r="DM786">
            <v>19741192.019669998</v>
          </cell>
        </row>
        <row r="787">
          <cell r="C787">
            <v>296496312</v>
          </cell>
          <cell r="DM787">
            <v>0</v>
          </cell>
        </row>
        <row r="788">
          <cell r="C788">
            <v>416494512</v>
          </cell>
          <cell r="DM788">
            <v>6122394.6741199996</v>
          </cell>
        </row>
        <row r="789">
          <cell r="C789">
            <v>416494512</v>
          </cell>
          <cell r="DM789">
            <v>6122394.6741199996</v>
          </cell>
        </row>
        <row r="790">
          <cell r="C790">
            <v>316521412</v>
          </cell>
          <cell r="DK790">
            <v>1771000</v>
          </cell>
          <cell r="DM790">
            <v>2618895.9367499999</v>
          </cell>
        </row>
        <row r="791">
          <cell r="C791">
            <v>316521412</v>
          </cell>
          <cell r="DK791">
            <v>487000</v>
          </cell>
          <cell r="DM791">
            <v>2618895.9367499999</v>
          </cell>
        </row>
        <row r="792">
          <cell r="C792">
            <v>616492912</v>
          </cell>
        </row>
        <row r="793">
          <cell r="C793">
            <v>296496312</v>
          </cell>
          <cell r="DM793">
            <v>0</v>
          </cell>
        </row>
        <row r="794">
          <cell r="C794">
            <v>176516212</v>
          </cell>
          <cell r="DM794">
            <v>3077986.2379399999</v>
          </cell>
        </row>
        <row r="795">
          <cell r="C795">
            <v>316521412</v>
          </cell>
          <cell r="DM795">
            <v>2618895.9367499999</v>
          </cell>
        </row>
        <row r="796">
          <cell r="C796">
            <v>296496312</v>
          </cell>
          <cell r="DM796">
            <v>0</v>
          </cell>
        </row>
        <row r="797">
          <cell r="C797">
            <v>856479312</v>
          </cell>
          <cell r="DM797">
            <v>19697943.188349999</v>
          </cell>
        </row>
        <row r="798">
          <cell r="C798">
            <v>296496312</v>
          </cell>
          <cell r="DM798">
            <v>0</v>
          </cell>
        </row>
        <row r="799">
          <cell r="C799">
            <v>176516212</v>
          </cell>
          <cell r="DM799">
            <v>3077986.2379399999</v>
          </cell>
        </row>
        <row r="800">
          <cell r="C800">
            <v>316521412</v>
          </cell>
          <cell r="DM800">
            <v>2618895.9367499999</v>
          </cell>
        </row>
        <row r="801">
          <cell r="C801">
            <v>856479312</v>
          </cell>
          <cell r="DM801">
            <v>19697943.188349999</v>
          </cell>
        </row>
        <row r="802">
          <cell r="C802">
            <v>316521412</v>
          </cell>
          <cell r="DM802">
            <v>2618895.9367499999</v>
          </cell>
        </row>
        <row r="803">
          <cell r="C803">
            <v>296496312</v>
          </cell>
          <cell r="DM803">
            <v>0</v>
          </cell>
        </row>
        <row r="804">
          <cell r="C804">
            <v>176516212</v>
          </cell>
          <cell r="DM804">
            <v>3077986.2379399999</v>
          </cell>
        </row>
        <row r="805">
          <cell r="C805">
            <v>296496312</v>
          </cell>
          <cell r="DM805">
            <v>0</v>
          </cell>
        </row>
        <row r="806">
          <cell r="C806">
            <v>176516212</v>
          </cell>
          <cell r="DM806">
            <v>3077986.2379399999</v>
          </cell>
        </row>
        <row r="807">
          <cell r="C807">
            <v>316521412</v>
          </cell>
          <cell r="DM807">
            <v>2618895.9367499999</v>
          </cell>
        </row>
        <row r="808">
          <cell r="C808">
            <v>856479312</v>
          </cell>
          <cell r="DM808">
            <v>19697943.188349999</v>
          </cell>
        </row>
        <row r="809">
          <cell r="C809">
            <v>856479312</v>
          </cell>
          <cell r="DM809">
            <v>19697943.188349999</v>
          </cell>
        </row>
        <row r="810">
          <cell r="C810">
            <v>296496312</v>
          </cell>
          <cell r="DM810">
            <v>0</v>
          </cell>
        </row>
        <row r="811">
          <cell r="C811">
            <v>176516212</v>
          </cell>
          <cell r="DM811">
            <v>3077986.2379399999</v>
          </cell>
        </row>
        <row r="812">
          <cell r="C812">
            <v>316521412</v>
          </cell>
          <cell r="DK812">
            <v>170000</v>
          </cell>
          <cell r="DM812">
            <v>2618895.9367499999</v>
          </cell>
        </row>
        <row r="813">
          <cell r="C813">
            <v>856479312</v>
          </cell>
          <cell r="DM813">
            <v>19697943.188349999</v>
          </cell>
        </row>
        <row r="814">
          <cell r="C814">
            <v>176516212</v>
          </cell>
          <cell r="DM814">
            <v>3077986.2379399999</v>
          </cell>
        </row>
        <row r="815">
          <cell r="C815">
            <v>296496312</v>
          </cell>
          <cell r="DM815">
            <v>0</v>
          </cell>
        </row>
        <row r="816">
          <cell r="C816">
            <v>536525312</v>
          </cell>
          <cell r="DM816">
            <v>0</v>
          </cell>
        </row>
        <row r="817">
          <cell r="C817">
            <v>736520912</v>
          </cell>
        </row>
        <row r="818">
          <cell r="C818">
            <v>516505212</v>
          </cell>
          <cell r="DM818">
            <v>1216845.3552300001</v>
          </cell>
        </row>
        <row r="819">
          <cell r="C819">
            <v>296496312</v>
          </cell>
          <cell r="DM819">
            <v>0</v>
          </cell>
        </row>
        <row r="820">
          <cell r="C820">
            <v>536525312</v>
          </cell>
          <cell r="DM820">
            <v>0</v>
          </cell>
        </row>
        <row r="821">
          <cell r="C821">
            <v>736520912</v>
          </cell>
        </row>
        <row r="822">
          <cell r="C822">
            <v>846489712</v>
          </cell>
          <cell r="DM822">
            <v>150000</v>
          </cell>
        </row>
        <row r="823">
          <cell r="C823">
            <v>296496312</v>
          </cell>
          <cell r="DK823">
            <v>321000</v>
          </cell>
          <cell r="DM823">
            <v>0</v>
          </cell>
        </row>
        <row r="824">
          <cell r="C824">
            <v>516505212</v>
          </cell>
          <cell r="DM824">
            <v>1216845.3552300001</v>
          </cell>
        </row>
        <row r="825">
          <cell r="C825">
            <v>536525312</v>
          </cell>
          <cell r="DM825">
            <v>0</v>
          </cell>
        </row>
        <row r="826">
          <cell r="C826">
            <v>516505212</v>
          </cell>
          <cell r="DM826">
            <v>1216845.3552300001</v>
          </cell>
        </row>
        <row r="827">
          <cell r="C827">
            <v>856479312</v>
          </cell>
          <cell r="DM827">
            <v>19697943.188349999</v>
          </cell>
        </row>
        <row r="828">
          <cell r="C828">
            <v>416494512</v>
          </cell>
          <cell r="DM828">
            <v>6122394.6741199996</v>
          </cell>
        </row>
        <row r="829">
          <cell r="C829">
            <v>536525312</v>
          </cell>
          <cell r="DK829">
            <v>343000</v>
          </cell>
          <cell r="DM829">
            <v>0</v>
          </cell>
        </row>
        <row r="830">
          <cell r="C830">
            <v>536525312</v>
          </cell>
          <cell r="DM830">
            <v>0</v>
          </cell>
        </row>
        <row r="831">
          <cell r="C831">
            <v>416494512</v>
          </cell>
          <cell r="DM831">
            <v>6122394.6741199996</v>
          </cell>
        </row>
        <row r="832">
          <cell r="C832">
            <v>546500912</v>
          </cell>
          <cell r="DM832">
            <v>12214269.433219999</v>
          </cell>
        </row>
        <row r="833">
          <cell r="C833">
            <v>536525312</v>
          </cell>
          <cell r="DK833">
            <v>104000</v>
          </cell>
          <cell r="DM833">
            <v>0</v>
          </cell>
        </row>
        <row r="834">
          <cell r="C834">
            <v>536525312</v>
          </cell>
          <cell r="DM834">
            <v>0</v>
          </cell>
        </row>
        <row r="835">
          <cell r="C835">
            <v>316520512</v>
          </cell>
          <cell r="DM835">
            <v>11875074.300000001</v>
          </cell>
        </row>
        <row r="836">
          <cell r="C836">
            <v>416494512</v>
          </cell>
          <cell r="DM836">
            <v>6122394.6741199996</v>
          </cell>
        </row>
        <row r="837">
          <cell r="C837">
            <v>856513612</v>
          </cell>
          <cell r="DM837">
            <v>3516992.35305</v>
          </cell>
        </row>
        <row r="838">
          <cell r="C838">
            <v>316520512</v>
          </cell>
          <cell r="DM838">
            <v>11875074.300000001</v>
          </cell>
        </row>
        <row r="839">
          <cell r="C839">
            <v>536525312</v>
          </cell>
          <cell r="DM839">
            <v>0</v>
          </cell>
        </row>
        <row r="840">
          <cell r="C840">
            <v>566499012</v>
          </cell>
        </row>
        <row r="841">
          <cell r="C841">
            <v>856513612</v>
          </cell>
          <cell r="DM841">
            <v>3516992.35305</v>
          </cell>
        </row>
        <row r="842">
          <cell r="C842">
            <v>536525312</v>
          </cell>
          <cell r="DK842">
            <v>91000</v>
          </cell>
          <cell r="DM842">
            <v>0</v>
          </cell>
        </row>
        <row r="843">
          <cell r="C843">
            <v>616492912</v>
          </cell>
        </row>
        <row r="844">
          <cell r="C844">
            <v>316520512</v>
          </cell>
          <cell r="DM844">
            <v>11875074.300000001</v>
          </cell>
        </row>
        <row r="845">
          <cell r="C845">
            <v>856513612</v>
          </cell>
          <cell r="DM845">
            <v>3516992.35305</v>
          </cell>
        </row>
        <row r="846">
          <cell r="C846">
            <v>316520512</v>
          </cell>
          <cell r="DK846">
            <v>29700</v>
          </cell>
          <cell r="DM846">
            <v>11875074.300000001</v>
          </cell>
        </row>
        <row r="847">
          <cell r="C847">
            <v>856513612</v>
          </cell>
          <cell r="DM847">
            <v>3516992.35305</v>
          </cell>
        </row>
        <row r="848">
          <cell r="C848">
            <v>176516212</v>
          </cell>
          <cell r="DM848">
            <v>3077986.2379399999</v>
          </cell>
        </row>
        <row r="849">
          <cell r="C849">
            <v>856513612</v>
          </cell>
          <cell r="DM849">
            <v>3516992.35305</v>
          </cell>
        </row>
        <row r="850">
          <cell r="C850">
            <v>316520512</v>
          </cell>
          <cell r="DM850">
            <v>11875074.300000001</v>
          </cell>
        </row>
        <row r="851">
          <cell r="C851">
            <v>516505212</v>
          </cell>
          <cell r="DM851">
            <v>1216845.3552300001</v>
          </cell>
        </row>
        <row r="852">
          <cell r="C852">
            <v>156537912</v>
          </cell>
          <cell r="DK852">
            <v>51000</v>
          </cell>
          <cell r="DM852">
            <v>0</v>
          </cell>
        </row>
        <row r="853">
          <cell r="C853">
            <v>316520512</v>
          </cell>
          <cell r="DM853">
            <v>11875074.300000001</v>
          </cell>
        </row>
        <row r="854">
          <cell r="C854">
            <v>156537912</v>
          </cell>
          <cell r="DM854">
            <v>0</v>
          </cell>
        </row>
        <row r="855">
          <cell r="C855">
            <v>516505212</v>
          </cell>
          <cell r="DM855">
            <v>1216845.3552300001</v>
          </cell>
        </row>
        <row r="856">
          <cell r="C856">
            <v>156537912</v>
          </cell>
          <cell r="DM856">
            <v>0</v>
          </cell>
        </row>
        <row r="857">
          <cell r="C857">
            <v>156537912</v>
          </cell>
          <cell r="DM857">
            <v>0</v>
          </cell>
        </row>
        <row r="858">
          <cell r="C858">
            <v>516505212</v>
          </cell>
          <cell r="DM858">
            <v>1216845.3552300001</v>
          </cell>
        </row>
        <row r="859">
          <cell r="C859">
            <v>156537912</v>
          </cell>
          <cell r="DM859">
            <v>0</v>
          </cell>
        </row>
        <row r="860">
          <cell r="C860">
            <v>316521412</v>
          </cell>
          <cell r="DK860">
            <v>435000</v>
          </cell>
          <cell r="DM860">
            <v>2618895.9367499999</v>
          </cell>
        </row>
        <row r="861">
          <cell r="C861">
            <v>156537912</v>
          </cell>
          <cell r="DK861">
            <v>45000</v>
          </cell>
          <cell r="DM861">
            <v>0</v>
          </cell>
        </row>
        <row r="862">
          <cell r="C862">
            <v>156537912</v>
          </cell>
          <cell r="DM862">
            <v>0</v>
          </cell>
        </row>
        <row r="863">
          <cell r="C863">
            <v>526508112</v>
          </cell>
        </row>
        <row r="864">
          <cell r="C864">
            <v>246538912</v>
          </cell>
          <cell r="DK864">
            <v>1951000</v>
          </cell>
        </row>
        <row r="865">
          <cell r="C865">
            <v>316521412</v>
          </cell>
          <cell r="DM865">
            <v>2618895.9367499999</v>
          </cell>
        </row>
        <row r="866">
          <cell r="C866">
            <v>156537912</v>
          </cell>
          <cell r="DM866">
            <v>0</v>
          </cell>
        </row>
        <row r="867">
          <cell r="C867">
            <v>736536312</v>
          </cell>
          <cell r="DM867">
            <v>41615.068480000002</v>
          </cell>
        </row>
        <row r="868">
          <cell r="C868">
            <v>546500912</v>
          </cell>
          <cell r="DM868">
            <v>12214269.433219999</v>
          </cell>
        </row>
        <row r="869">
          <cell r="C869">
            <v>316521412</v>
          </cell>
          <cell r="DM869">
            <v>2618895.9367499999</v>
          </cell>
        </row>
        <row r="870">
          <cell r="C870">
            <v>156537912</v>
          </cell>
          <cell r="DM870">
            <v>0</v>
          </cell>
        </row>
        <row r="871">
          <cell r="C871">
            <v>736536312</v>
          </cell>
          <cell r="DM871">
            <v>41615.068480000002</v>
          </cell>
        </row>
        <row r="872">
          <cell r="C872">
            <v>736536312</v>
          </cell>
          <cell r="DM872">
            <v>41615.068480000002</v>
          </cell>
        </row>
        <row r="873">
          <cell r="C873">
            <v>546500912</v>
          </cell>
          <cell r="DM873">
            <v>12214269.433219999</v>
          </cell>
        </row>
        <row r="874">
          <cell r="C874">
            <v>736536312</v>
          </cell>
          <cell r="DM874">
            <v>41615.068480000002</v>
          </cell>
        </row>
        <row r="875">
          <cell r="C875">
            <v>316521412</v>
          </cell>
          <cell r="DK875">
            <v>128000</v>
          </cell>
          <cell r="DM875">
            <v>2618895.9367499999</v>
          </cell>
        </row>
        <row r="876">
          <cell r="C876">
            <v>736536312</v>
          </cell>
          <cell r="DM876">
            <v>41615.068480000002</v>
          </cell>
        </row>
        <row r="877">
          <cell r="C877">
            <v>546500912</v>
          </cell>
          <cell r="DM877">
            <v>12214269.433219999</v>
          </cell>
        </row>
        <row r="878">
          <cell r="C878">
            <v>316521412</v>
          </cell>
          <cell r="DK878">
            <v>5236212</v>
          </cell>
          <cell r="DM878">
            <v>2618895.9367499999</v>
          </cell>
        </row>
        <row r="879">
          <cell r="C879">
            <v>296553112</v>
          </cell>
          <cell r="DM879">
            <v>14803784.291030001</v>
          </cell>
        </row>
        <row r="880">
          <cell r="C880">
            <v>546500912</v>
          </cell>
          <cell r="DM880">
            <v>12214269.433219999</v>
          </cell>
        </row>
        <row r="881">
          <cell r="C881">
            <v>316521412</v>
          </cell>
          <cell r="DK881">
            <v>2412300</v>
          </cell>
          <cell r="DM881">
            <v>2618895.9367499999</v>
          </cell>
        </row>
        <row r="882">
          <cell r="C882">
            <v>876541512</v>
          </cell>
        </row>
        <row r="883">
          <cell r="C883">
            <v>546500912</v>
          </cell>
          <cell r="DM883">
            <v>12214269.433219999</v>
          </cell>
        </row>
        <row r="884">
          <cell r="C884">
            <v>296553112</v>
          </cell>
          <cell r="DM884">
            <v>14803784.291030001</v>
          </cell>
        </row>
        <row r="885">
          <cell r="C885">
            <v>316521412</v>
          </cell>
          <cell r="DK885">
            <v>708000</v>
          </cell>
          <cell r="DM885">
            <v>2618895.9367499999</v>
          </cell>
        </row>
        <row r="886">
          <cell r="C886">
            <v>546500912</v>
          </cell>
          <cell r="DM886">
            <v>12214269.433219999</v>
          </cell>
        </row>
        <row r="887">
          <cell r="C887">
            <v>296553112</v>
          </cell>
          <cell r="DM887">
            <v>14803784.291030001</v>
          </cell>
        </row>
        <row r="888">
          <cell r="C888">
            <v>526520712</v>
          </cell>
        </row>
        <row r="889">
          <cell r="C889">
            <v>296553112</v>
          </cell>
          <cell r="DM889">
            <v>14803784.291030001</v>
          </cell>
        </row>
        <row r="890">
          <cell r="C890">
            <v>296553112</v>
          </cell>
          <cell r="DM890">
            <v>14803784.291030001</v>
          </cell>
        </row>
        <row r="891">
          <cell r="C891">
            <v>546500912</v>
          </cell>
          <cell r="DM891">
            <v>12214269.433219999</v>
          </cell>
        </row>
        <row r="892">
          <cell r="C892">
            <v>856479312</v>
          </cell>
          <cell r="DM892">
            <v>19697943.188349999</v>
          </cell>
        </row>
        <row r="893">
          <cell r="C893">
            <v>296553112</v>
          </cell>
          <cell r="DM893">
            <v>14803784.291030001</v>
          </cell>
        </row>
        <row r="894">
          <cell r="C894">
            <v>296553112</v>
          </cell>
          <cell r="DM894">
            <v>14803784.291030001</v>
          </cell>
        </row>
        <row r="895">
          <cell r="C895">
            <v>316520512</v>
          </cell>
          <cell r="DM895">
            <v>11875074.300000001</v>
          </cell>
        </row>
        <row r="896">
          <cell r="C896">
            <v>296553112</v>
          </cell>
          <cell r="DM896">
            <v>14803784.291030001</v>
          </cell>
        </row>
        <row r="897">
          <cell r="C897">
            <v>856479312</v>
          </cell>
          <cell r="DM897">
            <v>19697943.188349999</v>
          </cell>
        </row>
        <row r="898">
          <cell r="C898">
            <v>296553112</v>
          </cell>
          <cell r="DM898">
            <v>14803784.291030001</v>
          </cell>
        </row>
        <row r="899">
          <cell r="C899">
            <v>316520512</v>
          </cell>
          <cell r="DM899">
            <v>11875074.300000001</v>
          </cell>
        </row>
        <row r="900">
          <cell r="C900">
            <v>296553112</v>
          </cell>
          <cell r="DM900">
            <v>14803784.291030001</v>
          </cell>
        </row>
        <row r="901">
          <cell r="C901">
            <v>296553712</v>
          </cell>
        </row>
        <row r="902">
          <cell r="C902">
            <v>856479312</v>
          </cell>
          <cell r="DM902">
            <v>19697943.188349999</v>
          </cell>
        </row>
        <row r="903">
          <cell r="C903">
            <v>296553112</v>
          </cell>
          <cell r="DM903">
            <v>14803784.291030001</v>
          </cell>
        </row>
        <row r="904">
          <cell r="C904">
            <v>296553712</v>
          </cell>
        </row>
        <row r="905">
          <cell r="C905">
            <v>316520512</v>
          </cell>
          <cell r="DK905">
            <v>368000</v>
          </cell>
          <cell r="DM905">
            <v>11875074.300000001</v>
          </cell>
        </row>
        <row r="906">
          <cell r="C906">
            <v>906448612</v>
          </cell>
        </row>
        <row r="907">
          <cell r="C907">
            <v>856479312</v>
          </cell>
          <cell r="DM907">
            <v>19697943.188349999</v>
          </cell>
        </row>
        <row r="908">
          <cell r="C908">
            <v>316520512</v>
          </cell>
          <cell r="DK908">
            <v>432000</v>
          </cell>
          <cell r="DM908">
            <v>11875074.300000001</v>
          </cell>
        </row>
        <row r="909">
          <cell r="C909">
            <v>296553712</v>
          </cell>
        </row>
        <row r="910">
          <cell r="C910">
            <v>316521412</v>
          </cell>
          <cell r="DM910">
            <v>2618895.9367499999</v>
          </cell>
        </row>
        <row r="911">
          <cell r="C911">
            <v>906448612</v>
          </cell>
        </row>
        <row r="912">
          <cell r="C912">
            <v>856479312</v>
          </cell>
          <cell r="DM912">
            <v>19697943.188349999</v>
          </cell>
        </row>
        <row r="913">
          <cell r="C913">
            <v>296553712</v>
          </cell>
        </row>
        <row r="914">
          <cell r="C914">
            <v>199138632</v>
          </cell>
          <cell r="DK914">
            <v>334362</v>
          </cell>
          <cell r="DM914">
            <v>31500</v>
          </cell>
        </row>
        <row r="915">
          <cell r="C915">
            <v>856479312</v>
          </cell>
          <cell r="DM915">
            <v>19697943.188349999</v>
          </cell>
        </row>
        <row r="916">
          <cell r="C916">
            <v>316521412</v>
          </cell>
          <cell r="DK916">
            <v>2058000</v>
          </cell>
          <cell r="DM916">
            <v>2618895.9367499999</v>
          </cell>
        </row>
        <row r="917">
          <cell r="C917">
            <v>296553712</v>
          </cell>
          <cell r="DK917">
            <v>15000</v>
          </cell>
        </row>
        <row r="918">
          <cell r="C918">
            <v>199138632</v>
          </cell>
          <cell r="DM918">
            <v>31500</v>
          </cell>
        </row>
        <row r="919">
          <cell r="C919">
            <v>296553712</v>
          </cell>
        </row>
        <row r="920">
          <cell r="C920">
            <v>536525312</v>
          </cell>
          <cell r="DK920">
            <v>180000</v>
          </cell>
          <cell r="DM920">
            <v>0</v>
          </cell>
        </row>
        <row r="921">
          <cell r="C921">
            <v>316521412</v>
          </cell>
          <cell r="DM921">
            <v>2618895.9367499999</v>
          </cell>
        </row>
        <row r="922">
          <cell r="C922">
            <v>856513612</v>
          </cell>
          <cell r="DM922">
            <v>3516992.35305</v>
          </cell>
        </row>
        <row r="923">
          <cell r="C923">
            <v>316521412</v>
          </cell>
          <cell r="DK923">
            <v>1741000</v>
          </cell>
          <cell r="DM923">
            <v>2618895.9367499999</v>
          </cell>
        </row>
        <row r="924">
          <cell r="C924">
            <v>199138932</v>
          </cell>
          <cell r="DM924">
            <v>0</v>
          </cell>
        </row>
        <row r="925">
          <cell r="C925">
            <v>296553712</v>
          </cell>
        </row>
        <row r="926">
          <cell r="C926">
            <v>856513612</v>
          </cell>
          <cell r="DM926">
            <v>3516992.35305</v>
          </cell>
        </row>
        <row r="927">
          <cell r="C927">
            <v>786549812</v>
          </cell>
        </row>
        <row r="928">
          <cell r="C928">
            <v>316521412</v>
          </cell>
          <cell r="DM928">
            <v>2618895.9367499999</v>
          </cell>
        </row>
        <row r="929">
          <cell r="C929">
            <v>199138932</v>
          </cell>
          <cell r="DM929">
            <v>0</v>
          </cell>
        </row>
        <row r="930">
          <cell r="C930">
            <v>856513612</v>
          </cell>
          <cell r="DM930">
            <v>3516992.35305</v>
          </cell>
        </row>
        <row r="931">
          <cell r="C931">
            <v>339138332</v>
          </cell>
          <cell r="DM931">
            <v>0</v>
          </cell>
        </row>
        <row r="932">
          <cell r="C932">
            <v>896525612</v>
          </cell>
        </row>
        <row r="933">
          <cell r="C933">
            <v>316521412</v>
          </cell>
          <cell r="DM933">
            <v>2618895.9367499999</v>
          </cell>
        </row>
        <row r="934">
          <cell r="C934">
            <v>339138332</v>
          </cell>
          <cell r="DM934">
            <v>0</v>
          </cell>
        </row>
        <row r="935">
          <cell r="C935">
            <v>856513612</v>
          </cell>
          <cell r="DM935">
            <v>3516992.35305</v>
          </cell>
        </row>
        <row r="936">
          <cell r="C936">
            <v>906448612</v>
          </cell>
        </row>
        <row r="937">
          <cell r="C937">
            <v>316521412</v>
          </cell>
          <cell r="DK937">
            <v>602000</v>
          </cell>
          <cell r="DM937">
            <v>2618895.9367499999</v>
          </cell>
        </row>
        <row r="938">
          <cell r="C938">
            <v>339138332</v>
          </cell>
          <cell r="DM938">
            <v>0</v>
          </cell>
        </row>
        <row r="939">
          <cell r="C939">
            <v>856513612</v>
          </cell>
          <cell r="DM939">
            <v>3516992.35305</v>
          </cell>
        </row>
        <row r="940">
          <cell r="C940">
            <v>906448612</v>
          </cell>
        </row>
        <row r="941">
          <cell r="C941">
            <v>316521412</v>
          </cell>
          <cell r="DK941">
            <v>1798000</v>
          </cell>
          <cell r="DM941">
            <v>2618895.9367499999</v>
          </cell>
        </row>
        <row r="942">
          <cell r="C942">
            <v>339138332</v>
          </cell>
          <cell r="DM942">
            <v>0</v>
          </cell>
        </row>
        <row r="943">
          <cell r="C943">
            <v>856479312</v>
          </cell>
          <cell r="DM943">
            <v>19697943.188349999</v>
          </cell>
        </row>
        <row r="944">
          <cell r="C944">
            <v>856513612</v>
          </cell>
          <cell r="DM944">
            <v>3516992.35305</v>
          </cell>
        </row>
        <row r="945">
          <cell r="C945">
            <v>906448612</v>
          </cell>
        </row>
        <row r="946">
          <cell r="C946">
            <v>619138632</v>
          </cell>
          <cell r="DM946">
            <v>8560590.2731800005</v>
          </cell>
        </row>
        <row r="947">
          <cell r="C947">
            <v>856479312</v>
          </cell>
          <cell r="DM947">
            <v>19697943.188349999</v>
          </cell>
        </row>
        <row r="948">
          <cell r="C948">
            <v>856513612</v>
          </cell>
          <cell r="DM948">
            <v>3516992.35305</v>
          </cell>
        </row>
        <row r="949">
          <cell r="C949">
            <v>906448612</v>
          </cell>
        </row>
        <row r="950">
          <cell r="C950">
            <v>856479312</v>
          </cell>
          <cell r="DM950">
            <v>19697943.188349999</v>
          </cell>
        </row>
        <row r="951">
          <cell r="C951">
            <v>156537912</v>
          </cell>
          <cell r="DM951">
            <v>0</v>
          </cell>
        </row>
        <row r="952">
          <cell r="C952">
            <v>619138632</v>
          </cell>
          <cell r="DM952">
            <v>8560590.2731800005</v>
          </cell>
        </row>
        <row r="953">
          <cell r="C953">
            <v>856479312</v>
          </cell>
          <cell r="DM953">
            <v>19697943.188349999</v>
          </cell>
        </row>
        <row r="954">
          <cell r="C954">
            <v>449130132</v>
          </cell>
        </row>
        <row r="955">
          <cell r="C955">
            <v>619138632</v>
          </cell>
          <cell r="DM955">
            <v>8560590.2731800005</v>
          </cell>
        </row>
        <row r="956">
          <cell r="C956">
            <v>246538912</v>
          </cell>
          <cell r="DK956">
            <v>2964000</v>
          </cell>
        </row>
        <row r="957">
          <cell r="C957">
            <v>856479312</v>
          </cell>
          <cell r="DM957">
            <v>19697943.188349999</v>
          </cell>
        </row>
        <row r="958">
          <cell r="C958">
            <v>449130132</v>
          </cell>
        </row>
        <row r="959">
          <cell r="C959">
            <v>736536312</v>
          </cell>
          <cell r="DM959">
            <v>41615.068480000002</v>
          </cell>
        </row>
        <row r="960">
          <cell r="C960">
            <v>99164432</v>
          </cell>
          <cell r="DM960">
            <v>75000</v>
          </cell>
        </row>
        <row r="961">
          <cell r="C961">
            <v>856479312</v>
          </cell>
          <cell r="DM961">
            <v>19697943.188349999</v>
          </cell>
        </row>
        <row r="962">
          <cell r="C962">
            <v>199138632</v>
          </cell>
          <cell r="DM962">
            <v>31500</v>
          </cell>
        </row>
        <row r="963">
          <cell r="C963">
            <v>736536312</v>
          </cell>
          <cell r="DM963">
            <v>41615.068480000002</v>
          </cell>
        </row>
        <row r="964">
          <cell r="C964">
            <v>856479312</v>
          </cell>
          <cell r="DM964">
            <v>19697943.188349999</v>
          </cell>
        </row>
        <row r="965">
          <cell r="C965">
            <v>99164432</v>
          </cell>
          <cell r="DM965">
            <v>75000</v>
          </cell>
        </row>
        <row r="966">
          <cell r="C966">
            <v>736536312</v>
          </cell>
          <cell r="DM966">
            <v>41615.068480000002</v>
          </cell>
        </row>
        <row r="967">
          <cell r="C967">
            <v>856479312</v>
          </cell>
          <cell r="DM967">
            <v>19697943.188349999</v>
          </cell>
        </row>
        <row r="968">
          <cell r="C968">
            <v>199138932</v>
          </cell>
          <cell r="DM968">
            <v>0</v>
          </cell>
        </row>
        <row r="969">
          <cell r="C969">
            <v>296553112</v>
          </cell>
          <cell r="DM969">
            <v>14803784.291030001</v>
          </cell>
        </row>
        <row r="970">
          <cell r="C970">
            <v>536525312</v>
          </cell>
          <cell r="DM970">
            <v>0</v>
          </cell>
        </row>
        <row r="971">
          <cell r="C971">
            <v>99164432</v>
          </cell>
          <cell r="DM971">
            <v>75000</v>
          </cell>
        </row>
        <row r="972">
          <cell r="C972">
            <v>199138932</v>
          </cell>
          <cell r="DM972">
            <v>0</v>
          </cell>
        </row>
        <row r="973">
          <cell r="C973">
            <v>296553112</v>
          </cell>
          <cell r="DM973">
            <v>14803784.291030001</v>
          </cell>
        </row>
        <row r="974">
          <cell r="C974">
            <v>536525312</v>
          </cell>
          <cell r="DM974">
            <v>0</v>
          </cell>
        </row>
        <row r="975">
          <cell r="C975">
            <v>99164432</v>
          </cell>
          <cell r="DM975">
            <v>75000</v>
          </cell>
        </row>
        <row r="976">
          <cell r="C976">
            <v>296553112</v>
          </cell>
          <cell r="DM976">
            <v>14803784.291030001</v>
          </cell>
        </row>
        <row r="977">
          <cell r="C977">
            <v>536525312</v>
          </cell>
          <cell r="DM977">
            <v>0</v>
          </cell>
        </row>
        <row r="978">
          <cell r="C978">
            <v>339138332</v>
          </cell>
          <cell r="DM978">
            <v>0</v>
          </cell>
        </row>
        <row r="979">
          <cell r="C979">
            <v>469162932</v>
          </cell>
          <cell r="DM979">
            <v>196487.39397</v>
          </cell>
        </row>
        <row r="980">
          <cell r="C980">
            <v>296553112</v>
          </cell>
          <cell r="DM980">
            <v>14803784.291030001</v>
          </cell>
        </row>
        <row r="981">
          <cell r="C981">
            <v>339138332</v>
          </cell>
          <cell r="DM981">
            <v>0</v>
          </cell>
        </row>
        <row r="982">
          <cell r="C982">
            <v>536525312</v>
          </cell>
          <cell r="DM982">
            <v>0</v>
          </cell>
        </row>
        <row r="983">
          <cell r="C983">
            <v>296553112</v>
          </cell>
          <cell r="DM983">
            <v>14803784.291030001</v>
          </cell>
        </row>
        <row r="984">
          <cell r="C984">
            <v>619138632</v>
          </cell>
          <cell r="DM984">
            <v>8560590.2731800005</v>
          </cell>
        </row>
        <row r="985">
          <cell r="C985">
            <v>469162932</v>
          </cell>
          <cell r="DM985">
            <v>196487.39397</v>
          </cell>
        </row>
        <row r="986">
          <cell r="C986">
            <v>536525312</v>
          </cell>
          <cell r="DM986">
            <v>0</v>
          </cell>
        </row>
        <row r="987">
          <cell r="C987">
            <v>619138632</v>
          </cell>
          <cell r="DK987">
            <v>770000</v>
          </cell>
          <cell r="DM987">
            <v>8560590.2731800005</v>
          </cell>
        </row>
        <row r="988">
          <cell r="C988">
            <v>296553112</v>
          </cell>
          <cell r="DM988">
            <v>14803784.291030001</v>
          </cell>
        </row>
        <row r="989">
          <cell r="C989">
            <v>469162932</v>
          </cell>
          <cell r="DM989">
            <v>196487.39397</v>
          </cell>
        </row>
        <row r="990">
          <cell r="C990">
            <v>856513612</v>
          </cell>
          <cell r="DM990">
            <v>3516992.35305</v>
          </cell>
        </row>
        <row r="991">
          <cell r="C991">
            <v>296553112</v>
          </cell>
          <cell r="DM991">
            <v>14803784.291030001</v>
          </cell>
        </row>
        <row r="992">
          <cell r="C992">
            <v>469162932</v>
          </cell>
          <cell r="DM992">
            <v>196487.39397</v>
          </cell>
        </row>
        <row r="993">
          <cell r="C993">
            <v>619138632</v>
          </cell>
          <cell r="DM993">
            <v>8560590.2731800005</v>
          </cell>
        </row>
        <row r="994">
          <cell r="C994">
            <v>156537912</v>
          </cell>
          <cell r="DM994">
            <v>0</v>
          </cell>
        </row>
        <row r="995">
          <cell r="C995">
            <v>906448612</v>
          </cell>
        </row>
        <row r="996">
          <cell r="C996">
            <v>619138632</v>
          </cell>
          <cell r="DM996">
            <v>8560590.2731800005</v>
          </cell>
        </row>
        <row r="997">
          <cell r="C997">
            <v>469162932</v>
          </cell>
          <cell r="DM997">
            <v>196487.39397</v>
          </cell>
        </row>
        <row r="998">
          <cell r="C998">
            <v>156537912</v>
          </cell>
          <cell r="DM998">
            <v>0</v>
          </cell>
        </row>
        <row r="999">
          <cell r="C999">
            <v>199138632</v>
          </cell>
          <cell r="DM999">
            <v>31500</v>
          </cell>
        </row>
        <row r="1000">
          <cell r="C1000">
            <v>619138632</v>
          </cell>
          <cell r="DK1000">
            <v>770000</v>
          </cell>
          <cell r="DM1000">
            <v>8560590.2731800005</v>
          </cell>
        </row>
        <row r="1001">
          <cell r="C1001">
            <v>469162932</v>
          </cell>
          <cell r="DM1001">
            <v>196487.39397</v>
          </cell>
        </row>
        <row r="1002">
          <cell r="C1002">
            <v>156537912</v>
          </cell>
          <cell r="DK1002">
            <v>67000</v>
          </cell>
          <cell r="DM1002">
            <v>0</v>
          </cell>
        </row>
        <row r="1003">
          <cell r="C1003">
            <v>199138632</v>
          </cell>
          <cell r="DK1003">
            <v>525452</v>
          </cell>
          <cell r="DM1003">
            <v>31500</v>
          </cell>
        </row>
        <row r="1004">
          <cell r="C1004">
            <v>156537912</v>
          </cell>
          <cell r="DK1004">
            <v>54000</v>
          </cell>
          <cell r="DM1004">
            <v>0</v>
          </cell>
        </row>
        <row r="1005">
          <cell r="C1005">
            <v>469162932</v>
          </cell>
          <cell r="DM1005">
            <v>196487.39397</v>
          </cell>
        </row>
        <row r="1006">
          <cell r="C1006">
            <v>619138632</v>
          </cell>
          <cell r="DM1006">
            <v>8560590.2731800005</v>
          </cell>
        </row>
        <row r="1007">
          <cell r="C1007">
            <v>469162932</v>
          </cell>
          <cell r="DM1007">
            <v>196487.39397</v>
          </cell>
        </row>
        <row r="1008">
          <cell r="C1008">
            <v>619138632</v>
          </cell>
          <cell r="DM1008">
            <v>8560590.2731800005</v>
          </cell>
        </row>
        <row r="1009">
          <cell r="C1009">
            <v>199138632</v>
          </cell>
          <cell r="DK1009">
            <v>243494</v>
          </cell>
          <cell r="DM1009">
            <v>31500</v>
          </cell>
        </row>
        <row r="1010">
          <cell r="C1010">
            <v>246538912</v>
          </cell>
          <cell r="DK1010">
            <v>1683000</v>
          </cell>
        </row>
        <row r="1011">
          <cell r="C1011">
            <v>619138632</v>
          </cell>
          <cell r="DM1011">
            <v>8560590.2731800005</v>
          </cell>
        </row>
        <row r="1012">
          <cell r="C1012">
            <v>469162932</v>
          </cell>
          <cell r="DM1012">
            <v>196487.39397</v>
          </cell>
        </row>
        <row r="1013">
          <cell r="C1013">
            <v>736536312</v>
          </cell>
          <cell r="DM1013">
            <v>41615.068480000002</v>
          </cell>
        </row>
        <row r="1014">
          <cell r="C1014">
            <v>199138932</v>
          </cell>
          <cell r="DM1014">
            <v>0</v>
          </cell>
        </row>
        <row r="1015">
          <cell r="C1015">
            <v>469162932</v>
          </cell>
          <cell r="DK1015">
            <v>26000</v>
          </cell>
          <cell r="DM1015">
            <v>196487.39397</v>
          </cell>
        </row>
        <row r="1016">
          <cell r="C1016">
            <v>619138632</v>
          </cell>
          <cell r="DK1016">
            <v>252</v>
          </cell>
          <cell r="DM1016">
            <v>8560590.2731800005</v>
          </cell>
        </row>
        <row r="1017">
          <cell r="C1017">
            <v>339138332</v>
          </cell>
          <cell r="DM1017">
            <v>0</v>
          </cell>
        </row>
        <row r="1018">
          <cell r="C1018">
            <v>736536312</v>
          </cell>
          <cell r="DM1018">
            <v>41615.068480000002</v>
          </cell>
        </row>
        <row r="1019">
          <cell r="C1019">
            <v>469162932</v>
          </cell>
          <cell r="DK1019">
            <v>1529000</v>
          </cell>
          <cell r="DM1019">
            <v>196487.39397</v>
          </cell>
        </row>
        <row r="1020">
          <cell r="C1020">
            <v>906530912</v>
          </cell>
          <cell r="DM1020">
            <v>0</v>
          </cell>
        </row>
        <row r="1021">
          <cell r="C1021">
            <v>619138632</v>
          </cell>
          <cell r="DM1021">
            <v>8560590.2731800005</v>
          </cell>
        </row>
        <row r="1022">
          <cell r="C1022">
            <v>736536312</v>
          </cell>
          <cell r="DM1022">
            <v>41615.068480000002</v>
          </cell>
        </row>
        <row r="1023">
          <cell r="C1023">
            <v>736536312</v>
          </cell>
          <cell r="DM1023">
            <v>41615.068480000002</v>
          </cell>
        </row>
        <row r="1024">
          <cell r="C1024">
            <v>906530912</v>
          </cell>
          <cell r="DM1024">
            <v>0</v>
          </cell>
        </row>
        <row r="1025">
          <cell r="C1025">
            <v>109169432</v>
          </cell>
          <cell r="DK1025">
            <v>297000</v>
          </cell>
          <cell r="DM1025">
            <v>14376348.639149999</v>
          </cell>
        </row>
        <row r="1026">
          <cell r="C1026">
            <v>736536312</v>
          </cell>
          <cell r="DM1026">
            <v>41615.068480000002</v>
          </cell>
        </row>
        <row r="1027">
          <cell r="C1027">
            <v>619138632</v>
          </cell>
          <cell r="DK1027">
            <v>770000</v>
          </cell>
          <cell r="DM1027">
            <v>8560590.2731800005</v>
          </cell>
        </row>
        <row r="1028">
          <cell r="C1028">
            <v>529197132</v>
          </cell>
          <cell r="DM1028">
            <v>0</v>
          </cell>
        </row>
        <row r="1029">
          <cell r="C1029">
            <v>906530912</v>
          </cell>
          <cell r="DM1029">
            <v>0</v>
          </cell>
        </row>
        <row r="1030">
          <cell r="C1030">
            <v>296553112</v>
          </cell>
          <cell r="DM1030">
            <v>14803784.291030001</v>
          </cell>
        </row>
        <row r="1031">
          <cell r="C1031">
            <v>99164432</v>
          </cell>
          <cell r="DM1031">
            <v>75000</v>
          </cell>
        </row>
        <row r="1032">
          <cell r="C1032">
            <v>49198632</v>
          </cell>
          <cell r="DM1032">
            <v>0</v>
          </cell>
        </row>
        <row r="1033">
          <cell r="C1033">
            <v>906530912</v>
          </cell>
          <cell r="DM1033">
            <v>0</v>
          </cell>
        </row>
        <row r="1034">
          <cell r="C1034">
            <v>296553112</v>
          </cell>
          <cell r="DM1034">
            <v>14803784.291030001</v>
          </cell>
        </row>
        <row r="1035">
          <cell r="C1035">
            <v>99164432</v>
          </cell>
          <cell r="DM1035">
            <v>75000</v>
          </cell>
        </row>
        <row r="1036">
          <cell r="C1036">
            <v>49198632</v>
          </cell>
          <cell r="DM1036">
            <v>0</v>
          </cell>
        </row>
        <row r="1037">
          <cell r="C1037">
            <v>99164432</v>
          </cell>
          <cell r="DM1037">
            <v>75000</v>
          </cell>
        </row>
        <row r="1038">
          <cell r="C1038">
            <v>49198632</v>
          </cell>
          <cell r="DM1038">
            <v>0</v>
          </cell>
        </row>
        <row r="1039">
          <cell r="C1039">
            <v>296553112</v>
          </cell>
          <cell r="DM1039">
            <v>14803784.291030001</v>
          </cell>
        </row>
        <row r="1040">
          <cell r="C1040">
            <v>469162932</v>
          </cell>
          <cell r="DM1040">
            <v>196487.39397</v>
          </cell>
        </row>
        <row r="1041">
          <cell r="C1041">
            <v>49198632</v>
          </cell>
          <cell r="DM1041">
            <v>0</v>
          </cell>
        </row>
        <row r="1042">
          <cell r="C1042">
            <v>99164432</v>
          </cell>
          <cell r="DM1042">
            <v>75000</v>
          </cell>
        </row>
        <row r="1043">
          <cell r="C1043">
            <v>296553112</v>
          </cell>
          <cell r="DM1043">
            <v>14803784.291030001</v>
          </cell>
        </row>
        <row r="1044">
          <cell r="C1044">
            <v>469162932</v>
          </cell>
          <cell r="DM1044">
            <v>196487.39397</v>
          </cell>
        </row>
        <row r="1045">
          <cell r="C1045">
            <v>169195332</v>
          </cell>
        </row>
        <row r="1046">
          <cell r="C1046">
            <v>99164432</v>
          </cell>
          <cell r="DM1046">
            <v>75000</v>
          </cell>
        </row>
        <row r="1047">
          <cell r="C1047">
            <v>296553112</v>
          </cell>
          <cell r="DM1047">
            <v>14803784.291030001</v>
          </cell>
        </row>
        <row r="1048">
          <cell r="C1048">
            <v>169195332</v>
          </cell>
        </row>
        <row r="1049">
          <cell r="C1049">
            <v>296553112</v>
          </cell>
          <cell r="DM1049">
            <v>14803784.291030001</v>
          </cell>
        </row>
        <row r="1050">
          <cell r="C1050">
            <v>469162932</v>
          </cell>
          <cell r="DM1050">
            <v>196487.39397</v>
          </cell>
        </row>
        <row r="1051">
          <cell r="C1051">
            <v>469162932</v>
          </cell>
          <cell r="DM1051">
            <v>196487.39397</v>
          </cell>
        </row>
        <row r="1052">
          <cell r="C1052">
            <v>609200132</v>
          </cell>
        </row>
        <row r="1053">
          <cell r="C1053">
            <v>296553112</v>
          </cell>
          <cell r="DM1053">
            <v>14803784.291030001</v>
          </cell>
        </row>
        <row r="1054">
          <cell r="C1054">
            <v>469162932</v>
          </cell>
          <cell r="DM1054">
            <v>196487.39397</v>
          </cell>
        </row>
        <row r="1055">
          <cell r="C1055">
            <v>99201932</v>
          </cell>
        </row>
        <row r="1056">
          <cell r="C1056">
            <v>296553712</v>
          </cell>
        </row>
        <row r="1057">
          <cell r="C1057">
            <v>469162932</v>
          </cell>
          <cell r="DM1057">
            <v>196487.39397</v>
          </cell>
        </row>
        <row r="1058">
          <cell r="C1058">
            <v>296553712</v>
          </cell>
        </row>
        <row r="1059">
          <cell r="C1059">
            <v>469162932</v>
          </cell>
          <cell r="DM1059">
            <v>196487.39397</v>
          </cell>
        </row>
        <row r="1060">
          <cell r="C1060">
            <v>189206532</v>
          </cell>
          <cell r="DK1060">
            <v>12398000</v>
          </cell>
        </row>
        <row r="1061">
          <cell r="C1061">
            <v>296553712</v>
          </cell>
          <cell r="DK1061">
            <v>7000</v>
          </cell>
        </row>
        <row r="1062">
          <cell r="C1062">
            <v>469162932</v>
          </cell>
          <cell r="DK1062">
            <v>296000</v>
          </cell>
          <cell r="DM1062">
            <v>196487.39397</v>
          </cell>
        </row>
        <row r="1063">
          <cell r="C1063">
            <v>199201832</v>
          </cell>
        </row>
        <row r="1064">
          <cell r="C1064">
            <v>469162932</v>
          </cell>
          <cell r="DM1064">
            <v>196487.39397</v>
          </cell>
        </row>
        <row r="1065">
          <cell r="C1065">
            <v>296553712</v>
          </cell>
          <cell r="DK1065">
            <v>9000</v>
          </cell>
        </row>
        <row r="1066">
          <cell r="C1066">
            <v>469162932</v>
          </cell>
          <cell r="DK1066">
            <v>200000</v>
          </cell>
          <cell r="DM1066">
            <v>196487.39397</v>
          </cell>
        </row>
        <row r="1067">
          <cell r="C1067">
            <v>199201832</v>
          </cell>
        </row>
        <row r="1068">
          <cell r="C1068">
            <v>469162932</v>
          </cell>
          <cell r="DK1068">
            <v>1529000</v>
          </cell>
          <cell r="DM1068">
            <v>196487.39397</v>
          </cell>
        </row>
        <row r="1069">
          <cell r="C1069">
            <v>786549812</v>
          </cell>
        </row>
        <row r="1070">
          <cell r="C1070">
            <v>109169432</v>
          </cell>
          <cell r="DK1070">
            <v>530000</v>
          </cell>
          <cell r="DM1070">
            <v>14376348.639149999</v>
          </cell>
        </row>
        <row r="1071">
          <cell r="C1071">
            <v>399206132</v>
          </cell>
          <cell r="DM1071">
            <v>0</v>
          </cell>
        </row>
        <row r="1072">
          <cell r="C1072">
            <v>469162932</v>
          </cell>
          <cell r="DK1072">
            <v>107000</v>
          </cell>
          <cell r="DM1072">
            <v>196487.39397</v>
          </cell>
        </row>
        <row r="1073">
          <cell r="C1073">
            <v>109169432</v>
          </cell>
          <cell r="DK1073">
            <v>560000</v>
          </cell>
          <cell r="DM1073">
            <v>14376348.639149999</v>
          </cell>
        </row>
        <row r="1074">
          <cell r="C1074">
            <v>906448612</v>
          </cell>
        </row>
        <row r="1075">
          <cell r="C1075">
            <v>109169432</v>
          </cell>
          <cell r="DK1075">
            <v>275000</v>
          </cell>
          <cell r="DM1075">
            <v>14376348.639149999</v>
          </cell>
        </row>
        <row r="1076">
          <cell r="C1076">
            <v>399206132</v>
          </cell>
          <cell r="DM1076">
            <v>0</v>
          </cell>
        </row>
        <row r="1077">
          <cell r="C1077">
            <v>449130132</v>
          </cell>
        </row>
        <row r="1078">
          <cell r="C1078">
            <v>59291332</v>
          </cell>
          <cell r="DM1078">
            <v>841671.62</v>
          </cell>
        </row>
        <row r="1079">
          <cell r="C1079">
            <v>399206132</v>
          </cell>
          <cell r="DM1079">
            <v>0</v>
          </cell>
        </row>
        <row r="1080">
          <cell r="C1080">
            <v>59291332</v>
          </cell>
          <cell r="DM1080">
            <v>841671.62</v>
          </cell>
        </row>
        <row r="1081">
          <cell r="C1081">
            <v>199138632</v>
          </cell>
          <cell r="DM1081">
            <v>31500</v>
          </cell>
        </row>
        <row r="1082">
          <cell r="C1082">
            <v>49198632</v>
          </cell>
          <cell r="DM1082">
            <v>0</v>
          </cell>
        </row>
        <row r="1083">
          <cell r="C1083">
            <v>169195332</v>
          </cell>
        </row>
        <row r="1084">
          <cell r="C1084">
            <v>399206132</v>
          </cell>
          <cell r="DM1084">
            <v>0</v>
          </cell>
        </row>
        <row r="1085">
          <cell r="C1085">
            <v>199138632</v>
          </cell>
          <cell r="DK1085">
            <v>382494</v>
          </cell>
          <cell r="DM1085">
            <v>31500</v>
          </cell>
        </row>
        <row r="1086">
          <cell r="C1086">
            <v>49198632</v>
          </cell>
          <cell r="DM1086">
            <v>0</v>
          </cell>
        </row>
        <row r="1087">
          <cell r="C1087">
            <v>199138932</v>
          </cell>
          <cell r="DM1087">
            <v>0</v>
          </cell>
        </row>
        <row r="1088">
          <cell r="C1088">
            <v>669203032</v>
          </cell>
          <cell r="DM1088">
            <v>0</v>
          </cell>
        </row>
        <row r="1089">
          <cell r="C1089">
            <v>169195332</v>
          </cell>
        </row>
        <row r="1090">
          <cell r="C1090">
            <v>669203032</v>
          </cell>
          <cell r="DM1090">
            <v>0</v>
          </cell>
        </row>
        <row r="1091">
          <cell r="C1091">
            <v>169195332</v>
          </cell>
        </row>
        <row r="1092">
          <cell r="C1092">
            <v>169195332</v>
          </cell>
        </row>
        <row r="1093">
          <cell r="C1093">
            <v>199138932</v>
          </cell>
          <cell r="DM1093">
            <v>0</v>
          </cell>
        </row>
        <row r="1094">
          <cell r="C1094">
            <v>869179632</v>
          </cell>
        </row>
        <row r="1095">
          <cell r="C1095">
            <v>169195332</v>
          </cell>
        </row>
        <row r="1096">
          <cell r="C1096">
            <v>169195332</v>
          </cell>
        </row>
        <row r="1097">
          <cell r="C1097">
            <v>339138332</v>
          </cell>
          <cell r="DM1097">
            <v>0</v>
          </cell>
        </row>
        <row r="1098">
          <cell r="C1098">
            <v>339138332</v>
          </cell>
          <cell r="DM1098">
            <v>0</v>
          </cell>
        </row>
        <row r="1099">
          <cell r="C1099">
            <v>169195332</v>
          </cell>
        </row>
        <row r="1100">
          <cell r="C1100">
            <v>189206532</v>
          </cell>
          <cell r="DK1100">
            <v>12602000</v>
          </cell>
        </row>
        <row r="1101">
          <cell r="C1101">
            <v>99209732</v>
          </cell>
          <cell r="DM1101">
            <v>23500</v>
          </cell>
        </row>
        <row r="1102">
          <cell r="C1102">
            <v>339138332</v>
          </cell>
          <cell r="DM1102">
            <v>0</v>
          </cell>
        </row>
        <row r="1103">
          <cell r="C1103">
            <v>169195332</v>
          </cell>
        </row>
        <row r="1104">
          <cell r="C1104">
            <v>199201832</v>
          </cell>
        </row>
        <row r="1105">
          <cell r="C1105">
            <v>99209732</v>
          </cell>
          <cell r="DM1105">
            <v>23500</v>
          </cell>
        </row>
        <row r="1106">
          <cell r="C1106">
            <v>339138332</v>
          </cell>
          <cell r="DM1106">
            <v>0</v>
          </cell>
        </row>
        <row r="1107">
          <cell r="C1107">
            <v>169195332</v>
          </cell>
          <cell r="DK1107">
            <v>164600</v>
          </cell>
        </row>
        <row r="1108">
          <cell r="C1108">
            <v>399206132</v>
          </cell>
          <cell r="DM1108">
            <v>0</v>
          </cell>
        </row>
        <row r="1109">
          <cell r="C1109">
            <v>169195332</v>
          </cell>
        </row>
        <row r="1110">
          <cell r="C1110">
            <v>339138332</v>
          </cell>
          <cell r="DM1110">
            <v>0</v>
          </cell>
        </row>
        <row r="1111">
          <cell r="C1111">
            <v>99209732</v>
          </cell>
          <cell r="DM1111">
            <v>23500</v>
          </cell>
        </row>
        <row r="1112">
          <cell r="C1112">
            <v>99209732</v>
          </cell>
          <cell r="DM1112">
            <v>23500</v>
          </cell>
        </row>
        <row r="1113">
          <cell r="C1113">
            <v>169195332</v>
          </cell>
        </row>
        <row r="1114">
          <cell r="C1114">
            <v>619138632</v>
          </cell>
          <cell r="DM1114">
            <v>8560590.2731800005</v>
          </cell>
        </row>
        <row r="1115">
          <cell r="C1115">
            <v>169195332</v>
          </cell>
          <cell r="DK1115">
            <v>130000</v>
          </cell>
        </row>
        <row r="1116">
          <cell r="C1116">
            <v>99209732</v>
          </cell>
          <cell r="DM1116">
            <v>23500</v>
          </cell>
        </row>
        <row r="1117">
          <cell r="C1117">
            <v>349214032</v>
          </cell>
          <cell r="DM1117">
            <v>249251.69313</v>
          </cell>
        </row>
        <row r="1118">
          <cell r="C1118">
            <v>19207132</v>
          </cell>
        </row>
        <row r="1119">
          <cell r="C1119">
            <v>619138632</v>
          </cell>
          <cell r="DM1119">
            <v>8560590.2731800005</v>
          </cell>
        </row>
        <row r="1120">
          <cell r="C1120">
            <v>99209732</v>
          </cell>
          <cell r="DM1120">
            <v>23500</v>
          </cell>
        </row>
        <row r="1121">
          <cell r="C1121">
            <v>789212132</v>
          </cell>
          <cell r="DK1121">
            <v>875000</v>
          </cell>
        </row>
        <row r="1122">
          <cell r="C1122">
            <v>19207132</v>
          </cell>
        </row>
        <row r="1123">
          <cell r="C1123">
            <v>619138632</v>
          </cell>
          <cell r="DM1123">
            <v>8560590.2731800005</v>
          </cell>
        </row>
        <row r="1124">
          <cell r="C1124">
            <v>349214032</v>
          </cell>
          <cell r="DM1124">
            <v>249251.69313</v>
          </cell>
        </row>
        <row r="1125">
          <cell r="C1125">
            <v>139219132</v>
          </cell>
        </row>
        <row r="1126">
          <cell r="C1126">
            <v>189206532</v>
          </cell>
        </row>
        <row r="1127">
          <cell r="C1127">
            <v>619138632</v>
          </cell>
          <cell r="DM1127">
            <v>8560590.2731800005</v>
          </cell>
        </row>
        <row r="1128">
          <cell r="C1128">
            <v>349214032</v>
          </cell>
          <cell r="DM1128">
            <v>249251.69313</v>
          </cell>
        </row>
        <row r="1129">
          <cell r="C1129">
            <v>379228932</v>
          </cell>
          <cell r="DK1129">
            <v>11</v>
          </cell>
        </row>
        <row r="1130">
          <cell r="C1130">
            <v>669203032</v>
          </cell>
          <cell r="DM1130">
            <v>0</v>
          </cell>
        </row>
        <row r="1131">
          <cell r="C1131">
            <v>619138632</v>
          </cell>
          <cell r="DM1131">
            <v>8560590.2731800005</v>
          </cell>
        </row>
        <row r="1132">
          <cell r="C1132">
            <v>639232032</v>
          </cell>
        </row>
        <row r="1133">
          <cell r="C1133">
            <v>899171532</v>
          </cell>
          <cell r="DM1133">
            <v>17289124.78215</v>
          </cell>
        </row>
        <row r="1134">
          <cell r="C1134">
            <v>906530912</v>
          </cell>
          <cell r="DM1134">
            <v>0</v>
          </cell>
        </row>
        <row r="1135">
          <cell r="C1135">
            <v>299243032</v>
          </cell>
          <cell r="DM1135">
            <v>818081.78524</v>
          </cell>
        </row>
        <row r="1136">
          <cell r="C1136">
            <v>869179632</v>
          </cell>
        </row>
        <row r="1137">
          <cell r="C1137">
            <v>899171532</v>
          </cell>
          <cell r="DM1137">
            <v>17289124.78215</v>
          </cell>
        </row>
        <row r="1138">
          <cell r="C1138">
            <v>99209732</v>
          </cell>
          <cell r="DM1138">
            <v>23500</v>
          </cell>
        </row>
        <row r="1139">
          <cell r="C1139">
            <v>99164432</v>
          </cell>
          <cell r="DM1139">
            <v>75000</v>
          </cell>
        </row>
        <row r="1140">
          <cell r="C1140">
            <v>139219132</v>
          </cell>
        </row>
        <row r="1141">
          <cell r="C1141">
            <v>299243032</v>
          </cell>
          <cell r="DM1141">
            <v>818081.78524</v>
          </cell>
        </row>
        <row r="1142">
          <cell r="C1142">
            <v>99209732</v>
          </cell>
          <cell r="DM1142">
            <v>23500</v>
          </cell>
        </row>
        <row r="1143">
          <cell r="C1143">
            <v>999908052</v>
          </cell>
          <cell r="DM1143">
            <v>818081.78524</v>
          </cell>
        </row>
        <row r="1144">
          <cell r="C1144">
            <v>139219132</v>
          </cell>
        </row>
        <row r="1145">
          <cell r="C1145">
            <v>349214032</v>
          </cell>
          <cell r="DM1145">
            <v>249251.69313</v>
          </cell>
        </row>
        <row r="1146">
          <cell r="C1146">
            <v>99164432</v>
          </cell>
          <cell r="DM1146">
            <v>75000</v>
          </cell>
        </row>
        <row r="1147">
          <cell r="C1147">
            <v>999908052</v>
          </cell>
          <cell r="DM1147">
            <v>818081.78524</v>
          </cell>
        </row>
        <row r="1148">
          <cell r="C1148">
            <v>369221032</v>
          </cell>
        </row>
        <row r="1149">
          <cell r="C1149">
            <v>349214032</v>
          </cell>
          <cell r="DM1149">
            <v>249251.69313</v>
          </cell>
        </row>
        <row r="1150">
          <cell r="C1150">
            <v>469162932</v>
          </cell>
          <cell r="DM1150">
            <v>196487.39397</v>
          </cell>
        </row>
        <row r="1151">
          <cell r="C1151">
            <v>369254832</v>
          </cell>
          <cell r="DM1151">
            <v>6232765.8658999996</v>
          </cell>
        </row>
        <row r="1152">
          <cell r="C1152">
            <v>209231032</v>
          </cell>
        </row>
        <row r="1153">
          <cell r="C1153">
            <v>789212132</v>
          </cell>
          <cell r="DK1153">
            <v>817000</v>
          </cell>
        </row>
        <row r="1154">
          <cell r="C1154">
            <v>209231032</v>
          </cell>
        </row>
        <row r="1155">
          <cell r="C1155">
            <v>469162932</v>
          </cell>
          <cell r="DM1155">
            <v>196487.39397</v>
          </cell>
        </row>
        <row r="1156">
          <cell r="C1156">
            <v>899171532</v>
          </cell>
          <cell r="DM1156">
            <v>17289124.78215</v>
          </cell>
        </row>
        <row r="1157">
          <cell r="C1157">
            <v>369254832</v>
          </cell>
          <cell r="DM1157">
            <v>6232765.8658999996</v>
          </cell>
        </row>
        <row r="1158">
          <cell r="C1158">
            <v>379228932</v>
          </cell>
          <cell r="DK1158">
            <v>19</v>
          </cell>
        </row>
        <row r="1159">
          <cell r="C1159">
            <v>899171532</v>
          </cell>
          <cell r="DM1159">
            <v>17289124.78215</v>
          </cell>
        </row>
        <row r="1160">
          <cell r="C1160">
            <v>469162932</v>
          </cell>
          <cell r="DM1160">
            <v>196487.39397</v>
          </cell>
        </row>
        <row r="1161">
          <cell r="C1161">
            <v>369254832</v>
          </cell>
          <cell r="DM1161">
            <v>6232765.8658999996</v>
          </cell>
        </row>
        <row r="1162">
          <cell r="C1162">
            <v>639232032</v>
          </cell>
        </row>
        <row r="1163">
          <cell r="C1163">
            <v>369254832</v>
          </cell>
          <cell r="DM1163">
            <v>6232765.8658999996</v>
          </cell>
        </row>
        <row r="1164">
          <cell r="C1164">
            <v>469162932</v>
          </cell>
          <cell r="DM1164">
            <v>196487.39397</v>
          </cell>
        </row>
        <row r="1165">
          <cell r="C1165">
            <v>139219132</v>
          </cell>
        </row>
        <row r="1166">
          <cell r="C1166">
            <v>699227432</v>
          </cell>
        </row>
        <row r="1167">
          <cell r="C1167">
            <v>369254832</v>
          </cell>
          <cell r="DM1167">
            <v>6232765.8658999996</v>
          </cell>
        </row>
        <row r="1168">
          <cell r="C1168">
            <v>469162932</v>
          </cell>
          <cell r="DM1168">
            <v>196487.39397</v>
          </cell>
        </row>
        <row r="1169">
          <cell r="C1169">
            <v>139219132</v>
          </cell>
        </row>
        <row r="1170">
          <cell r="C1170">
            <v>379250832</v>
          </cell>
          <cell r="DM1170">
            <v>0</v>
          </cell>
        </row>
        <row r="1171">
          <cell r="C1171">
            <v>469162932</v>
          </cell>
          <cell r="DM1171">
            <v>196487.39397</v>
          </cell>
        </row>
        <row r="1172">
          <cell r="C1172">
            <v>199239432</v>
          </cell>
          <cell r="DK1172">
            <v>2800</v>
          </cell>
        </row>
        <row r="1173">
          <cell r="C1173">
            <v>139219132</v>
          </cell>
        </row>
        <row r="1174">
          <cell r="C1174">
            <v>999978625</v>
          </cell>
          <cell r="DM1174">
            <v>145126298.89331999</v>
          </cell>
        </row>
        <row r="1175">
          <cell r="C1175">
            <v>149243632</v>
          </cell>
          <cell r="DM1175">
            <v>0</v>
          </cell>
        </row>
        <row r="1176">
          <cell r="C1176">
            <v>469162932</v>
          </cell>
          <cell r="DM1176">
            <v>196487.39397</v>
          </cell>
        </row>
        <row r="1177">
          <cell r="C1177">
            <v>139219132</v>
          </cell>
        </row>
        <row r="1178">
          <cell r="C1178">
            <v>139260032</v>
          </cell>
        </row>
        <row r="1179">
          <cell r="C1179">
            <v>299243032</v>
          </cell>
          <cell r="DM1179">
            <v>818081.78524</v>
          </cell>
        </row>
        <row r="1180">
          <cell r="C1180">
            <v>469162932</v>
          </cell>
          <cell r="DK1180">
            <v>732000</v>
          </cell>
          <cell r="DM1180">
            <v>196487.39397</v>
          </cell>
        </row>
        <row r="1181">
          <cell r="C1181">
            <v>299243032</v>
          </cell>
          <cell r="DM1181">
            <v>818081.78524</v>
          </cell>
        </row>
        <row r="1182">
          <cell r="C1182">
            <v>839250632</v>
          </cell>
          <cell r="DK1182">
            <v>1959200</v>
          </cell>
        </row>
        <row r="1183">
          <cell r="C1183">
            <v>299243032</v>
          </cell>
          <cell r="DM1183">
            <v>818081.78524</v>
          </cell>
        </row>
        <row r="1184">
          <cell r="C1184">
            <v>369254832</v>
          </cell>
          <cell r="DM1184">
            <v>6232765.8658999996</v>
          </cell>
        </row>
        <row r="1185">
          <cell r="C1185">
            <v>529197132</v>
          </cell>
          <cell r="DK1185">
            <v>287000</v>
          </cell>
          <cell r="DM1185">
            <v>0</v>
          </cell>
        </row>
        <row r="1186">
          <cell r="C1186">
            <v>299243032</v>
          </cell>
          <cell r="DM1186">
            <v>818081.78524</v>
          </cell>
        </row>
        <row r="1187">
          <cell r="C1187">
            <v>921962542</v>
          </cell>
          <cell r="DM1187">
            <v>1942505.8655000001</v>
          </cell>
        </row>
        <row r="1188">
          <cell r="C1188">
            <v>369254832</v>
          </cell>
          <cell r="DM1188">
            <v>6232765.8658999996</v>
          </cell>
        </row>
        <row r="1189">
          <cell r="C1189">
            <v>369254832</v>
          </cell>
          <cell r="DM1189">
            <v>6232765.8658999996</v>
          </cell>
        </row>
        <row r="1190">
          <cell r="C1190">
            <v>399279632</v>
          </cell>
        </row>
        <row r="1191">
          <cell r="C1191">
            <v>529197132</v>
          </cell>
          <cell r="DK1191">
            <v>316000</v>
          </cell>
          <cell r="DM1191">
            <v>0</v>
          </cell>
        </row>
        <row r="1192">
          <cell r="C1192">
            <v>369254832</v>
          </cell>
          <cell r="DM1192">
            <v>6232765.8658999996</v>
          </cell>
        </row>
        <row r="1193">
          <cell r="C1193">
            <v>369254832</v>
          </cell>
          <cell r="DM1193">
            <v>6232765.8658999996</v>
          </cell>
        </row>
        <row r="1194">
          <cell r="C1194">
            <v>499273332</v>
          </cell>
          <cell r="DK1194">
            <v>711</v>
          </cell>
        </row>
        <row r="1195">
          <cell r="C1195">
            <v>59291332</v>
          </cell>
          <cell r="DM1195">
            <v>841671.62</v>
          </cell>
        </row>
        <row r="1196">
          <cell r="C1196">
            <v>369254832</v>
          </cell>
          <cell r="DM1196">
            <v>6232765.8658999996</v>
          </cell>
        </row>
        <row r="1197">
          <cell r="C1197">
            <v>999978625</v>
          </cell>
          <cell r="DM1197">
            <v>145126298.89331999</v>
          </cell>
        </row>
        <row r="1198">
          <cell r="C1198">
            <v>49198632</v>
          </cell>
          <cell r="DM1198">
            <v>0</v>
          </cell>
        </row>
        <row r="1199">
          <cell r="C1199">
            <v>499273332</v>
          </cell>
          <cell r="DK1199">
            <v>790</v>
          </cell>
        </row>
        <row r="1200">
          <cell r="C1200">
            <v>999978625</v>
          </cell>
          <cell r="DM1200">
            <v>145126298.89331999</v>
          </cell>
        </row>
        <row r="1201">
          <cell r="C1201">
            <v>169195332</v>
          </cell>
        </row>
        <row r="1202">
          <cell r="C1202">
            <v>269281932</v>
          </cell>
          <cell r="DM1202">
            <v>61447.967799999999</v>
          </cell>
        </row>
        <row r="1203">
          <cell r="C1203">
            <v>999978625</v>
          </cell>
          <cell r="DK1203">
            <v>391000</v>
          </cell>
          <cell r="DM1203">
            <v>145126298.89331999</v>
          </cell>
        </row>
        <row r="1204">
          <cell r="C1204">
            <v>549267532</v>
          </cell>
          <cell r="DM1204">
            <v>0</v>
          </cell>
        </row>
        <row r="1205">
          <cell r="C1205">
            <v>549267732</v>
          </cell>
          <cell r="DM1205">
            <v>45771049.961269997</v>
          </cell>
        </row>
        <row r="1206">
          <cell r="C1206">
            <v>359258432</v>
          </cell>
          <cell r="DM1206">
            <v>23849137.423280001</v>
          </cell>
        </row>
        <row r="1207">
          <cell r="C1207">
            <v>609200132</v>
          </cell>
        </row>
        <row r="1208">
          <cell r="C1208">
            <v>839250632</v>
          </cell>
          <cell r="DK1208">
            <v>1460800</v>
          </cell>
        </row>
        <row r="1209">
          <cell r="C1209">
            <v>269281932</v>
          </cell>
          <cell r="DK1209">
            <v>294000</v>
          </cell>
          <cell r="DM1209">
            <v>61447.967799999999</v>
          </cell>
        </row>
        <row r="1210">
          <cell r="C1210">
            <v>399279632</v>
          </cell>
        </row>
        <row r="1211">
          <cell r="C1211">
            <v>839250632</v>
          </cell>
        </row>
        <row r="1212">
          <cell r="C1212">
            <v>19207132</v>
          </cell>
        </row>
        <row r="1213">
          <cell r="C1213">
            <v>139294332</v>
          </cell>
          <cell r="DK1213">
            <v>7</v>
          </cell>
        </row>
        <row r="1214">
          <cell r="C1214">
            <v>19207132</v>
          </cell>
        </row>
        <row r="1215">
          <cell r="C1215">
            <v>269281932</v>
          </cell>
          <cell r="DM1215">
            <v>61447.967799999999</v>
          </cell>
        </row>
        <row r="1216">
          <cell r="C1216">
            <v>921962542</v>
          </cell>
          <cell r="DM1216">
            <v>1942505.8655000001</v>
          </cell>
        </row>
        <row r="1217">
          <cell r="C1217">
            <v>319296032</v>
          </cell>
          <cell r="DK1217">
            <v>3747200</v>
          </cell>
        </row>
        <row r="1218">
          <cell r="C1218">
            <v>19207132</v>
          </cell>
        </row>
        <row r="1219">
          <cell r="C1219">
            <v>289296032</v>
          </cell>
        </row>
        <row r="1220">
          <cell r="C1220">
            <v>99287932</v>
          </cell>
        </row>
        <row r="1221">
          <cell r="C1221">
            <v>59208532</v>
          </cell>
        </row>
        <row r="1222">
          <cell r="C1222">
            <v>359295932</v>
          </cell>
          <cell r="DM1222">
            <v>11210.49315</v>
          </cell>
        </row>
        <row r="1223">
          <cell r="C1223">
            <v>729296132</v>
          </cell>
        </row>
        <row r="1224">
          <cell r="C1224">
            <v>99287932</v>
          </cell>
        </row>
        <row r="1225">
          <cell r="C1225">
            <v>729296132</v>
          </cell>
        </row>
        <row r="1226">
          <cell r="C1226">
            <v>269281932</v>
          </cell>
          <cell r="DM1226">
            <v>61447.967799999999</v>
          </cell>
        </row>
        <row r="1227">
          <cell r="C1227">
            <v>189206532</v>
          </cell>
        </row>
        <row r="1228">
          <cell r="C1228">
            <v>399204832</v>
          </cell>
        </row>
        <row r="1229">
          <cell r="C1229">
            <v>789291532</v>
          </cell>
        </row>
        <row r="1230">
          <cell r="C1230">
            <v>269281932</v>
          </cell>
          <cell r="DK1230">
            <v>370000</v>
          </cell>
          <cell r="DM1230">
            <v>61447.967799999999</v>
          </cell>
        </row>
        <row r="1231">
          <cell r="C1231">
            <v>399206132</v>
          </cell>
          <cell r="DM1231">
            <v>0</v>
          </cell>
        </row>
        <row r="1232">
          <cell r="C1232">
            <v>819292532</v>
          </cell>
          <cell r="DK1232">
            <v>440000</v>
          </cell>
          <cell r="DM1232">
            <v>454815.34568999999</v>
          </cell>
        </row>
        <row r="1233">
          <cell r="C1233">
            <v>819292532</v>
          </cell>
          <cell r="DK1233">
            <v>317000</v>
          </cell>
          <cell r="DM1233">
            <v>454815.34568999999</v>
          </cell>
        </row>
        <row r="1234">
          <cell r="C1234">
            <v>789283032</v>
          </cell>
        </row>
        <row r="1235">
          <cell r="C1235">
            <v>669203032</v>
          </cell>
          <cell r="DM1235">
            <v>0</v>
          </cell>
        </row>
        <row r="1236">
          <cell r="C1236">
            <v>471668142</v>
          </cell>
        </row>
        <row r="1237">
          <cell r="C1237">
            <v>289296032</v>
          </cell>
        </row>
        <row r="1238">
          <cell r="C1238">
            <v>99209732</v>
          </cell>
          <cell r="DM1238">
            <v>23500</v>
          </cell>
        </row>
        <row r="1239">
          <cell r="C1239">
            <v>551664542</v>
          </cell>
        </row>
        <row r="1240">
          <cell r="C1240">
            <v>551664542</v>
          </cell>
        </row>
        <row r="1241">
          <cell r="C1241">
            <v>359295932</v>
          </cell>
          <cell r="DM1241">
            <v>11210.49315</v>
          </cell>
        </row>
        <row r="1242">
          <cell r="C1242">
            <v>99209732</v>
          </cell>
          <cell r="DM1242">
            <v>23500</v>
          </cell>
        </row>
        <row r="1243">
          <cell r="C1243">
            <v>551664542</v>
          </cell>
        </row>
        <row r="1244">
          <cell r="C1244">
            <v>551664542</v>
          </cell>
        </row>
        <row r="1245">
          <cell r="C1245">
            <v>359295932</v>
          </cell>
          <cell r="DM1245">
            <v>11210.49315</v>
          </cell>
        </row>
        <row r="1246">
          <cell r="C1246">
            <v>99209732</v>
          </cell>
          <cell r="DM1246">
            <v>23500</v>
          </cell>
        </row>
        <row r="1247">
          <cell r="C1247">
            <v>551664542</v>
          </cell>
        </row>
        <row r="1248">
          <cell r="C1248">
            <v>651665842</v>
          </cell>
          <cell r="DM1248">
            <v>157433.83012999999</v>
          </cell>
        </row>
        <row r="1249">
          <cell r="C1249">
            <v>729296132</v>
          </cell>
        </row>
        <row r="1250">
          <cell r="C1250">
            <v>349214032</v>
          </cell>
          <cell r="DM1250">
            <v>249251.69313</v>
          </cell>
        </row>
        <row r="1251">
          <cell r="C1251">
            <v>551664542</v>
          </cell>
        </row>
        <row r="1252">
          <cell r="C1252">
            <v>651665842</v>
          </cell>
          <cell r="DM1252">
            <v>157433.83012999999</v>
          </cell>
        </row>
        <row r="1253">
          <cell r="C1253">
            <v>789291532</v>
          </cell>
        </row>
        <row r="1254">
          <cell r="C1254">
            <v>349214032</v>
          </cell>
          <cell r="DM1254">
            <v>249251.69313</v>
          </cell>
        </row>
        <row r="1255">
          <cell r="C1255">
            <v>651665842</v>
          </cell>
          <cell r="DM1255">
            <v>157433.83012999999</v>
          </cell>
        </row>
        <row r="1256">
          <cell r="C1256">
            <v>789291532</v>
          </cell>
        </row>
        <row r="1257">
          <cell r="C1257">
            <v>551664542</v>
          </cell>
        </row>
        <row r="1258">
          <cell r="C1258">
            <v>899171532</v>
          </cell>
          <cell r="DM1258">
            <v>17289124.78215</v>
          </cell>
        </row>
        <row r="1259">
          <cell r="C1259">
            <v>651665842</v>
          </cell>
          <cell r="DM1259">
            <v>157433.83012999999</v>
          </cell>
        </row>
        <row r="1260">
          <cell r="C1260">
            <v>819292532</v>
          </cell>
          <cell r="DM1260">
            <v>454815.34568999999</v>
          </cell>
        </row>
        <row r="1261">
          <cell r="C1261">
            <v>651665842</v>
          </cell>
          <cell r="DM1261">
            <v>157433.83012999999</v>
          </cell>
        </row>
        <row r="1262">
          <cell r="C1262">
            <v>899171532</v>
          </cell>
          <cell r="DM1262">
            <v>17289124.78215</v>
          </cell>
        </row>
        <row r="1263">
          <cell r="C1263">
            <v>651665842</v>
          </cell>
          <cell r="DM1263">
            <v>157433.83012999999</v>
          </cell>
        </row>
        <row r="1264">
          <cell r="C1264">
            <v>651665842</v>
          </cell>
          <cell r="DM1264">
            <v>157433.83012999999</v>
          </cell>
        </row>
        <row r="1265">
          <cell r="C1265">
            <v>139219132</v>
          </cell>
        </row>
        <row r="1266">
          <cell r="C1266">
            <v>651665842</v>
          </cell>
          <cell r="DM1266">
            <v>157433.83012999999</v>
          </cell>
        </row>
        <row r="1267">
          <cell r="C1267">
            <v>551664542</v>
          </cell>
        </row>
        <row r="1268">
          <cell r="C1268">
            <v>851663642</v>
          </cell>
          <cell r="DM1268">
            <v>235000</v>
          </cell>
        </row>
        <row r="1269">
          <cell r="C1269">
            <v>369221032</v>
          </cell>
        </row>
        <row r="1270">
          <cell r="C1270">
            <v>651665842</v>
          </cell>
          <cell r="DM1270">
            <v>157433.83012999999</v>
          </cell>
        </row>
        <row r="1271">
          <cell r="C1271">
            <v>651665842</v>
          </cell>
          <cell r="DM1271">
            <v>157433.83012999999</v>
          </cell>
        </row>
        <row r="1272">
          <cell r="C1272">
            <v>851663642</v>
          </cell>
          <cell r="DM1272">
            <v>235000</v>
          </cell>
        </row>
        <row r="1273">
          <cell r="C1273">
            <v>209231032</v>
          </cell>
        </row>
        <row r="1274">
          <cell r="C1274">
            <v>851662342</v>
          </cell>
          <cell r="DK1274">
            <v>236</v>
          </cell>
        </row>
        <row r="1275">
          <cell r="C1275">
            <v>651665842</v>
          </cell>
          <cell r="DM1275">
            <v>157433.83012999999</v>
          </cell>
        </row>
        <row r="1276">
          <cell r="C1276">
            <v>851663642</v>
          </cell>
          <cell r="DM1276">
            <v>235000</v>
          </cell>
        </row>
        <row r="1277">
          <cell r="C1277">
            <v>851663642</v>
          </cell>
          <cell r="DM1277">
            <v>235000</v>
          </cell>
        </row>
        <row r="1278">
          <cell r="C1278">
            <v>651665842</v>
          </cell>
          <cell r="DM1278">
            <v>157433.83012999999</v>
          </cell>
        </row>
        <row r="1279">
          <cell r="C1279">
            <v>209231032</v>
          </cell>
        </row>
        <row r="1280">
          <cell r="C1280">
            <v>251683942</v>
          </cell>
        </row>
        <row r="1281">
          <cell r="C1281">
            <v>651665842</v>
          </cell>
          <cell r="DM1281">
            <v>157433.83012999999</v>
          </cell>
        </row>
        <row r="1282">
          <cell r="C1282">
            <v>851663642</v>
          </cell>
          <cell r="DM1282">
            <v>235000</v>
          </cell>
        </row>
        <row r="1283">
          <cell r="C1283">
            <v>639232032</v>
          </cell>
        </row>
        <row r="1284">
          <cell r="C1284">
            <v>661680942</v>
          </cell>
          <cell r="DM1284">
            <v>0</v>
          </cell>
        </row>
        <row r="1285">
          <cell r="C1285">
            <v>651665842</v>
          </cell>
          <cell r="DM1285">
            <v>157433.83012999999</v>
          </cell>
        </row>
        <row r="1286">
          <cell r="C1286">
            <v>639232032</v>
          </cell>
        </row>
        <row r="1287">
          <cell r="C1287">
            <v>851663642</v>
          </cell>
          <cell r="DM1287">
            <v>235000</v>
          </cell>
        </row>
        <row r="1288">
          <cell r="C1288">
            <v>751680842</v>
          </cell>
        </row>
        <row r="1289">
          <cell r="C1289">
            <v>699227432</v>
          </cell>
        </row>
        <row r="1290">
          <cell r="C1290">
            <v>851663642</v>
          </cell>
          <cell r="DM1290">
            <v>235000</v>
          </cell>
        </row>
        <row r="1291">
          <cell r="C1291">
            <v>651665842</v>
          </cell>
          <cell r="DM1291">
            <v>157433.83012999999</v>
          </cell>
        </row>
        <row r="1292">
          <cell r="C1292">
            <v>1686742</v>
          </cell>
        </row>
        <row r="1293">
          <cell r="C1293">
            <v>199239432</v>
          </cell>
        </row>
        <row r="1294">
          <cell r="C1294">
            <v>651665842</v>
          </cell>
          <cell r="DM1294">
            <v>157433.83012999999</v>
          </cell>
        </row>
        <row r="1295">
          <cell r="C1295">
            <v>251683942</v>
          </cell>
        </row>
        <row r="1296">
          <cell r="C1296">
            <v>651665842</v>
          </cell>
          <cell r="DM1296">
            <v>157433.83012999999</v>
          </cell>
        </row>
        <row r="1297">
          <cell r="C1297">
            <v>299243032</v>
          </cell>
          <cell r="DM1297">
            <v>818081.78524</v>
          </cell>
        </row>
        <row r="1298">
          <cell r="C1298">
            <v>331693342</v>
          </cell>
          <cell r="DK1298">
            <v>2263647</v>
          </cell>
          <cell r="DM1298">
            <v>11927321.768990001</v>
          </cell>
        </row>
        <row r="1299">
          <cell r="C1299">
            <v>661680942</v>
          </cell>
          <cell r="DM1299">
            <v>0</v>
          </cell>
        </row>
        <row r="1300">
          <cell r="C1300">
            <v>299243032</v>
          </cell>
          <cell r="DM1300">
            <v>818081.78524</v>
          </cell>
        </row>
        <row r="1301">
          <cell r="C1301">
            <v>651665842</v>
          </cell>
          <cell r="DM1301">
            <v>157433.83012999999</v>
          </cell>
        </row>
        <row r="1302">
          <cell r="C1302">
            <v>661680942</v>
          </cell>
          <cell r="DM1302">
            <v>0</v>
          </cell>
        </row>
        <row r="1303">
          <cell r="C1303">
            <v>331693342</v>
          </cell>
          <cell r="DK1303">
            <v>9824988</v>
          </cell>
          <cell r="DM1303">
            <v>11927321.768990001</v>
          </cell>
        </row>
        <row r="1304">
          <cell r="C1304">
            <v>369254832</v>
          </cell>
          <cell r="DM1304">
            <v>6232765.8658999996</v>
          </cell>
        </row>
        <row r="1305">
          <cell r="C1305">
            <v>811669142</v>
          </cell>
          <cell r="DK1305">
            <v>287000</v>
          </cell>
        </row>
        <row r="1306">
          <cell r="C1306">
            <v>751680842</v>
          </cell>
        </row>
        <row r="1307">
          <cell r="C1307">
            <v>331693342</v>
          </cell>
          <cell r="DK1307">
            <v>13935432</v>
          </cell>
          <cell r="DM1307">
            <v>11927321.768990001</v>
          </cell>
        </row>
        <row r="1308">
          <cell r="C1308">
            <v>851663642</v>
          </cell>
          <cell r="DM1308">
            <v>235000</v>
          </cell>
        </row>
        <row r="1309">
          <cell r="C1309">
            <v>61673242</v>
          </cell>
        </row>
        <row r="1310">
          <cell r="C1310">
            <v>369254832</v>
          </cell>
          <cell r="DM1310">
            <v>6232765.8658999996</v>
          </cell>
        </row>
        <row r="1311">
          <cell r="C1311">
            <v>751680842</v>
          </cell>
        </row>
        <row r="1312">
          <cell r="C1312">
            <v>379250832</v>
          </cell>
          <cell r="DM1312">
            <v>0</v>
          </cell>
        </row>
        <row r="1313">
          <cell r="C1313">
            <v>61673242</v>
          </cell>
        </row>
        <row r="1314">
          <cell r="C1314">
            <v>751680842</v>
          </cell>
        </row>
        <row r="1315">
          <cell r="C1315">
            <v>331693342</v>
          </cell>
          <cell r="DK1315">
            <v>3443698</v>
          </cell>
          <cell r="DM1315">
            <v>11927321.768990001</v>
          </cell>
        </row>
        <row r="1316">
          <cell r="C1316">
            <v>379250832</v>
          </cell>
          <cell r="DM1316">
            <v>0</v>
          </cell>
        </row>
        <row r="1317">
          <cell r="C1317">
            <v>919268832</v>
          </cell>
          <cell r="DK1317">
            <v>166</v>
          </cell>
        </row>
        <row r="1318">
          <cell r="C1318">
            <v>531690242</v>
          </cell>
          <cell r="DM1318">
            <v>0</v>
          </cell>
        </row>
        <row r="1319">
          <cell r="C1319">
            <v>331693342</v>
          </cell>
          <cell r="DK1319">
            <v>3940000</v>
          </cell>
          <cell r="DM1319">
            <v>11927321.768990001</v>
          </cell>
        </row>
        <row r="1320">
          <cell r="C1320">
            <v>339266932</v>
          </cell>
        </row>
        <row r="1321">
          <cell r="C1321">
            <v>631690642</v>
          </cell>
        </row>
        <row r="1322">
          <cell r="C1322">
            <v>331693342</v>
          </cell>
          <cell r="DK1322">
            <v>8753878</v>
          </cell>
          <cell r="DM1322">
            <v>11927321.768990001</v>
          </cell>
        </row>
        <row r="1323">
          <cell r="C1323">
            <v>251683942</v>
          </cell>
        </row>
        <row r="1324">
          <cell r="C1324">
            <v>399279632</v>
          </cell>
        </row>
        <row r="1325">
          <cell r="C1325">
            <v>331693342</v>
          </cell>
          <cell r="DK1325">
            <v>15272514</v>
          </cell>
          <cell r="DM1325">
            <v>11927321.768990001</v>
          </cell>
        </row>
        <row r="1326">
          <cell r="C1326">
            <v>781693042</v>
          </cell>
          <cell r="DM1326">
            <v>1134648.79948</v>
          </cell>
        </row>
        <row r="1327">
          <cell r="C1327">
            <v>251683942</v>
          </cell>
        </row>
        <row r="1328">
          <cell r="C1328">
            <v>399279632</v>
          </cell>
        </row>
        <row r="1329">
          <cell r="C1329">
            <v>331693342</v>
          </cell>
          <cell r="DK1329">
            <v>7703000</v>
          </cell>
          <cell r="DM1329">
            <v>11927321.768990001</v>
          </cell>
        </row>
        <row r="1330">
          <cell r="C1330">
            <v>781693042</v>
          </cell>
          <cell r="DM1330">
            <v>1134648.79948</v>
          </cell>
        </row>
        <row r="1331">
          <cell r="C1331">
            <v>661680942</v>
          </cell>
          <cell r="DM1331">
            <v>0</v>
          </cell>
        </row>
        <row r="1332">
          <cell r="C1332">
            <v>269281932</v>
          </cell>
          <cell r="DK1332">
            <v>364764</v>
          </cell>
          <cell r="DM1332">
            <v>61447.967799999999</v>
          </cell>
        </row>
        <row r="1333">
          <cell r="C1333">
            <v>21714142</v>
          </cell>
        </row>
        <row r="1334">
          <cell r="C1334">
            <v>331693342</v>
          </cell>
          <cell r="DK1334">
            <v>3353000</v>
          </cell>
          <cell r="DM1334">
            <v>11927321.768990001</v>
          </cell>
        </row>
        <row r="1335">
          <cell r="C1335">
            <v>661680942</v>
          </cell>
          <cell r="DM1335">
            <v>0</v>
          </cell>
        </row>
        <row r="1336">
          <cell r="C1336">
            <v>289286732</v>
          </cell>
          <cell r="DM1336">
            <v>0</v>
          </cell>
        </row>
        <row r="1337">
          <cell r="C1337">
            <v>531690242</v>
          </cell>
          <cell r="DM1337">
            <v>0</v>
          </cell>
        </row>
        <row r="1338">
          <cell r="C1338">
            <v>21714142</v>
          </cell>
        </row>
        <row r="1339">
          <cell r="C1339">
            <v>631690642</v>
          </cell>
        </row>
        <row r="1340">
          <cell r="C1340">
            <v>661680942</v>
          </cell>
          <cell r="DM1340">
            <v>0</v>
          </cell>
        </row>
        <row r="1341">
          <cell r="C1341">
            <v>319296032</v>
          </cell>
          <cell r="DK1341">
            <v>3207600</v>
          </cell>
        </row>
        <row r="1342">
          <cell r="C1342">
            <v>21714142</v>
          </cell>
        </row>
        <row r="1343">
          <cell r="C1343">
            <v>661680942</v>
          </cell>
          <cell r="DM1343">
            <v>0</v>
          </cell>
        </row>
        <row r="1344">
          <cell r="C1344">
            <v>329292732</v>
          </cell>
          <cell r="DM1344">
            <v>0</v>
          </cell>
        </row>
        <row r="1345">
          <cell r="C1345">
            <v>781693042</v>
          </cell>
          <cell r="DM1345">
            <v>1134648.79948</v>
          </cell>
        </row>
        <row r="1346">
          <cell r="C1346">
            <v>21714142</v>
          </cell>
        </row>
        <row r="1347">
          <cell r="C1347">
            <v>751680842</v>
          </cell>
        </row>
        <row r="1348">
          <cell r="C1348">
            <v>819292532</v>
          </cell>
          <cell r="DM1348">
            <v>454815.34568999999</v>
          </cell>
        </row>
        <row r="1349">
          <cell r="C1349">
            <v>21714142</v>
          </cell>
        </row>
        <row r="1350">
          <cell r="C1350">
            <v>21714142</v>
          </cell>
          <cell r="DK1350">
            <v>79000</v>
          </cell>
        </row>
        <row r="1351">
          <cell r="C1351">
            <v>751680842</v>
          </cell>
        </row>
        <row r="1352">
          <cell r="C1352">
            <v>819292532</v>
          </cell>
          <cell r="DM1352">
            <v>454815.34568999999</v>
          </cell>
        </row>
        <row r="1353">
          <cell r="C1353">
            <v>121712342</v>
          </cell>
          <cell r="DM1353">
            <v>4828880.2133499999</v>
          </cell>
        </row>
        <row r="1354">
          <cell r="C1354">
            <v>21714142</v>
          </cell>
        </row>
        <row r="1355">
          <cell r="C1355">
            <v>121712342</v>
          </cell>
          <cell r="DM1355">
            <v>4828880.2133499999</v>
          </cell>
        </row>
        <row r="1356">
          <cell r="C1356">
            <v>751680842</v>
          </cell>
        </row>
        <row r="1357">
          <cell r="C1357">
            <v>819292532</v>
          </cell>
          <cell r="DK1357">
            <v>559000</v>
          </cell>
          <cell r="DM1357">
            <v>454815.34568999999</v>
          </cell>
        </row>
        <row r="1358">
          <cell r="C1358">
            <v>121712342</v>
          </cell>
          <cell r="DM1358">
            <v>4828880.2133499999</v>
          </cell>
        </row>
        <row r="1359">
          <cell r="C1359">
            <v>121712342</v>
          </cell>
          <cell r="DM1359">
            <v>4828880.2133499999</v>
          </cell>
        </row>
        <row r="1360">
          <cell r="C1360">
            <v>651665842</v>
          </cell>
          <cell r="DM1360">
            <v>157433.83012999999</v>
          </cell>
        </row>
        <row r="1361">
          <cell r="C1361">
            <v>751680842</v>
          </cell>
        </row>
        <row r="1362">
          <cell r="C1362">
            <v>121712342</v>
          </cell>
          <cell r="DM1362">
            <v>4828880.2133499999</v>
          </cell>
        </row>
        <row r="1363">
          <cell r="C1363">
            <v>651665842</v>
          </cell>
          <cell r="DM1363">
            <v>157433.83012999999</v>
          </cell>
        </row>
        <row r="1364">
          <cell r="C1364">
            <v>361718942</v>
          </cell>
          <cell r="DM1364">
            <v>2660252.56134</v>
          </cell>
        </row>
        <row r="1365">
          <cell r="C1365">
            <v>331693342</v>
          </cell>
          <cell r="DK1365">
            <v>5464798</v>
          </cell>
          <cell r="DM1365">
            <v>11927321.768990001</v>
          </cell>
        </row>
        <row r="1366">
          <cell r="C1366">
            <v>121712342</v>
          </cell>
          <cell r="DM1366">
            <v>4828880.2133499999</v>
          </cell>
        </row>
        <row r="1367">
          <cell r="C1367">
            <v>651665842</v>
          </cell>
          <cell r="DM1367">
            <v>157433.83012999999</v>
          </cell>
        </row>
        <row r="1368">
          <cell r="C1368">
            <v>441711342</v>
          </cell>
          <cell r="DM1368">
            <v>0</v>
          </cell>
        </row>
        <row r="1369">
          <cell r="C1369">
            <v>631690642</v>
          </cell>
        </row>
        <row r="1370">
          <cell r="C1370">
            <v>361718942</v>
          </cell>
          <cell r="DM1370">
            <v>2660252.56134</v>
          </cell>
        </row>
        <row r="1371">
          <cell r="C1371">
            <v>651665842</v>
          </cell>
          <cell r="DM1371">
            <v>157433.83012999999</v>
          </cell>
        </row>
        <row r="1372">
          <cell r="C1372">
            <v>511714942</v>
          </cell>
          <cell r="DM1372">
            <v>6486961.1809700001</v>
          </cell>
        </row>
        <row r="1373">
          <cell r="C1373">
            <v>511714942</v>
          </cell>
          <cell r="DM1373">
            <v>6486961.1809700001</v>
          </cell>
        </row>
        <row r="1374">
          <cell r="C1374">
            <v>781693042</v>
          </cell>
          <cell r="DM1374">
            <v>1134648.79948</v>
          </cell>
        </row>
        <row r="1375">
          <cell r="C1375">
            <v>811669142</v>
          </cell>
          <cell r="DK1375">
            <v>172000</v>
          </cell>
        </row>
        <row r="1376">
          <cell r="C1376">
            <v>491711142</v>
          </cell>
        </row>
        <row r="1377">
          <cell r="C1377">
            <v>601716242</v>
          </cell>
          <cell r="DM1377">
            <v>41500</v>
          </cell>
        </row>
        <row r="1378">
          <cell r="C1378">
            <v>781693042</v>
          </cell>
          <cell r="DM1378">
            <v>1134648.79948</v>
          </cell>
        </row>
        <row r="1379">
          <cell r="C1379">
            <v>811669142</v>
          </cell>
          <cell r="DK1379">
            <v>159000</v>
          </cell>
        </row>
        <row r="1380">
          <cell r="C1380">
            <v>441711342</v>
          </cell>
          <cell r="DM1380">
            <v>0</v>
          </cell>
        </row>
        <row r="1381">
          <cell r="C1381">
            <v>701716942</v>
          </cell>
        </row>
        <row r="1382">
          <cell r="C1382">
            <v>441711342</v>
          </cell>
          <cell r="DM1382">
            <v>0</v>
          </cell>
        </row>
        <row r="1383">
          <cell r="C1383">
            <v>851663642</v>
          </cell>
          <cell r="DM1383">
            <v>235000</v>
          </cell>
        </row>
        <row r="1384">
          <cell r="C1384">
            <v>781693042</v>
          </cell>
          <cell r="DM1384">
            <v>1134648.79948</v>
          </cell>
        </row>
        <row r="1385">
          <cell r="C1385">
            <v>751717442</v>
          </cell>
          <cell r="DM1385">
            <v>0</v>
          </cell>
        </row>
        <row r="1386">
          <cell r="C1386">
            <v>21714142</v>
          </cell>
        </row>
        <row r="1387">
          <cell r="C1387">
            <v>851663642</v>
          </cell>
          <cell r="DM1387">
            <v>235000</v>
          </cell>
        </row>
        <row r="1388">
          <cell r="C1388">
            <v>441711342</v>
          </cell>
          <cell r="DM1388">
            <v>0</v>
          </cell>
        </row>
        <row r="1389">
          <cell r="C1389">
            <v>441713742</v>
          </cell>
        </row>
        <row r="1390">
          <cell r="C1390">
            <v>121712342</v>
          </cell>
          <cell r="DM1390">
            <v>4828880.2133499999</v>
          </cell>
        </row>
        <row r="1391">
          <cell r="C1391">
            <v>851663642</v>
          </cell>
          <cell r="DM1391">
            <v>235000</v>
          </cell>
        </row>
        <row r="1392">
          <cell r="C1392">
            <v>751717442</v>
          </cell>
          <cell r="DM1392">
            <v>0</v>
          </cell>
        </row>
        <row r="1393">
          <cell r="C1393">
            <v>851663642</v>
          </cell>
          <cell r="DM1393">
            <v>235000</v>
          </cell>
        </row>
        <row r="1394">
          <cell r="C1394">
            <v>891713042</v>
          </cell>
        </row>
        <row r="1395">
          <cell r="C1395">
            <v>121712342</v>
          </cell>
          <cell r="DM1395">
            <v>4828880.2133499999</v>
          </cell>
        </row>
        <row r="1396">
          <cell r="C1396">
            <v>939276532</v>
          </cell>
        </row>
        <row r="1397">
          <cell r="C1397">
            <v>121712342</v>
          </cell>
          <cell r="DM1397">
            <v>4828880.2133499999</v>
          </cell>
        </row>
        <row r="1398">
          <cell r="C1398">
            <v>851663642</v>
          </cell>
          <cell r="DM1398">
            <v>235000</v>
          </cell>
        </row>
        <row r="1399">
          <cell r="C1399">
            <v>701716942</v>
          </cell>
        </row>
        <row r="1400">
          <cell r="C1400">
            <v>511711242</v>
          </cell>
        </row>
        <row r="1401">
          <cell r="C1401">
            <v>939276732</v>
          </cell>
        </row>
        <row r="1402">
          <cell r="C1402">
            <v>511711342</v>
          </cell>
        </row>
        <row r="1403">
          <cell r="C1403">
            <v>899279132</v>
          </cell>
          <cell r="DK1403">
            <v>34</v>
          </cell>
        </row>
        <row r="1404">
          <cell r="C1404">
            <v>939276732</v>
          </cell>
        </row>
        <row r="1405">
          <cell r="C1405">
            <v>701716942</v>
          </cell>
        </row>
        <row r="1406">
          <cell r="C1406">
            <v>441711342</v>
          </cell>
          <cell r="DM1406">
            <v>0</v>
          </cell>
        </row>
        <row r="1407">
          <cell r="C1407">
            <v>939277232</v>
          </cell>
        </row>
        <row r="1408">
          <cell r="C1408">
            <v>899279132</v>
          </cell>
          <cell r="DK1408">
            <v>62</v>
          </cell>
        </row>
        <row r="1409">
          <cell r="C1409">
            <v>751717442</v>
          </cell>
          <cell r="DM1409">
            <v>0</v>
          </cell>
        </row>
        <row r="1410">
          <cell r="C1410">
            <v>441713742</v>
          </cell>
        </row>
        <row r="1411">
          <cell r="C1411">
            <v>939278932</v>
          </cell>
        </row>
        <row r="1412">
          <cell r="C1412">
            <v>751717442</v>
          </cell>
          <cell r="DM1412">
            <v>0</v>
          </cell>
        </row>
        <row r="1413">
          <cell r="C1413">
            <v>919268832</v>
          </cell>
        </row>
        <row r="1414">
          <cell r="C1414">
            <v>461711942</v>
          </cell>
        </row>
        <row r="1415">
          <cell r="C1415">
            <v>251683942</v>
          </cell>
        </row>
        <row r="1416">
          <cell r="C1416">
            <v>939279232</v>
          </cell>
        </row>
        <row r="1417">
          <cell r="C1417">
            <v>939277032</v>
          </cell>
        </row>
        <row r="1418">
          <cell r="C1418">
            <v>661680942</v>
          </cell>
          <cell r="DM1418">
            <v>0</v>
          </cell>
        </row>
        <row r="1419">
          <cell r="C1419">
            <v>939279332</v>
          </cell>
        </row>
        <row r="1420">
          <cell r="C1420">
            <v>939279232</v>
          </cell>
        </row>
        <row r="1421">
          <cell r="C1421">
            <v>511714942</v>
          </cell>
          <cell r="DM1421">
            <v>6486961.1809700001</v>
          </cell>
        </row>
        <row r="1422">
          <cell r="C1422">
            <v>939279332</v>
          </cell>
        </row>
        <row r="1423">
          <cell r="C1423">
            <v>939280432</v>
          </cell>
        </row>
        <row r="1424">
          <cell r="C1424">
            <v>601716242</v>
          </cell>
          <cell r="DM1424">
            <v>41500</v>
          </cell>
        </row>
        <row r="1425">
          <cell r="C1425">
            <v>751680842</v>
          </cell>
        </row>
        <row r="1426">
          <cell r="C1426">
            <v>939280132</v>
          </cell>
        </row>
        <row r="1427">
          <cell r="C1427">
            <v>939280432</v>
          </cell>
          <cell r="DK1427">
            <v>1800900</v>
          </cell>
        </row>
        <row r="1428">
          <cell r="C1428">
            <v>751680842</v>
          </cell>
        </row>
        <row r="1429">
          <cell r="C1429">
            <v>701716942</v>
          </cell>
          <cell r="DK1429">
            <v>1690000</v>
          </cell>
        </row>
        <row r="1430">
          <cell r="C1430">
            <v>939280432</v>
          </cell>
        </row>
        <row r="1431">
          <cell r="C1431">
            <v>331693342</v>
          </cell>
          <cell r="DK1431">
            <v>3510000</v>
          </cell>
          <cell r="DM1431">
            <v>11927321.768990001</v>
          </cell>
        </row>
        <row r="1432">
          <cell r="C1432">
            <v>751717442</v>
          </cell>
          <cell r="DM1432">
            <v>0</v>
          </cell>
        </row>
        <row r="1433">
          <cell r="C1433">
            <v>41742242</v>
          </cell>
          <cell r="DM1433">
            <v>21566368.0286</v>
          </cell>
        </row>
        <row r="1434">
          <cell r="C1434">
            <v>41742242</v>
          </cell>
          <cell r="DM1434">
            <v>21566368.0286</v>
          </cell>
        </row>
        <row r="1435">
          <cell r="C1435">
            <v>751717442</v>
          </cell>
          <cell r="DM1435">
            <v>0</v>
          </cell>
        </row>
        <row r="1436">
          <cell r="C1436">
            <v>631739342</v>
          </cell>
          <cell r="DM1436">
            <v>11946488.305160001</v>
          </cell>
        </row>
        <row r="1437">
          <cell r="C1437">
            <v>331693342</v>
          </cell>
          <cell r="DK1437">
            <v>3353000</v>
          </cell>
          <cell r="DM1437">
            <v>11927321.768990001</v>
          </cell>
        </row>
        <row r="1438">
          <cell r="C1438">
            <v>41742242</v>
          </cell>
          <cell r="DM1438">
            <v>21566368.0286</v>
          </cell>
        </row>
        <row r="1439">
          <cell r="C1439">
            <v>939276132</v>
          </cell>
        </row>
        <row r="1440">
          <cell r="C1440">
            <v>631739342</v>
          </cell>
          <cell r="DM1440">
            <v>11946488.305160001</v>
          </cell>
        </row>
        <row r="1441">
          <cell r="C1441">
            <v>331693342</v>
          </cell>
          <cell r="DK1441">
            <v>12295057</v>
          </cell>
          <cell r="DM1441">
            <v>11927321.768990001</v>
          </cell>
        </row>
        <row r="1442">
          <cell r="C1442">
            <v>41742242</v>
          </cell>
          <cell r="DM1442">
            <v>21566368.0286</v>
          </cell>
        </row>
        <row r="1443">
          <cell r="C1443">
            <v>939276832</v>
          </cell>
        </row>
        <row r="1444">
          <cell r="C1444">
            <v>631739342</v>
          </cell>
          <cell r="DM1444">
            <v>11946488.305160001</v>
          </cell>
        </row>
        <row r="1445">
          <cell r="C1445">
            <v>331693342</v>
          </cell>
          <cell r="DK1445">
            <v>4641000</v>
          </cell>
          <cell r="DM1445">
            <v>11927321.768990001</v>
          </cell>
        </row>
        <row r="1446">
          <cell r="C1446">
            <v>41742242</v>
          </cell>
          <cell r="DK1446">
            <v>718000</v>
          </cell>
          <cell r="DM1446">
            <v>21566368.0286</v>
          </cell>
        </row>
        <row r="1447">
          <cell r="C1447">
            <v>939277832</v>
          </cell>
        </row>
        <row r="1448">
          <cell r="C1448">
            <v>631690642</v>
          </cell>
        </row>
        <row r="1449">
          <cell r="C1449">
            <v>631739342</v>
          </cell>
          <cell r="DM1449">
            <v>11946488.305160001</v>
          </cell>
        </row>
        <row r="1450">
          <cell r="C1450">
            <v>939278632</v>
          </cell>
          <cell r="DK1450">
            <v>2627</v>
          </cell>
        </row>
        <row r="1451">
          <cell r="C1451">
            <v>41742242</v>
          </cell>
          <cell r="DM1451">
            <v>21566368.0286</v>
          </cell>
        </row>
        <row r="1452">
          <cell r="C1452">
            <v>631739342</v>
          </cell>
          <cell r="DM1452">
            <v>11946488.305160001</v>
          </cell>
        </row>
        <row r="1453">
          <cell r="C1453">
            <v>681691342</v>
          </cell>
        </row>
        <row r="1454">
          <cell r="C1454">
            <v>939279432</v>
          </cell>
        </row>
        <row r="1455">
          <cell r="C1455">
            <v>281739642</v>
          </cell>
          <cell r="DM1455">
            <v>0</v>
          </cell>
        </row>
        <row r="1456">
          <cell r="C1456">
            <v>751688142</v>
          </cell>
        </row>
        <row r="1457">
          <cell r="C1457">
            <v>631739342</v>
          </cell>
          <cell r="DM1457">
            <v>11946488.305160001</v>
          </cell>
        </row>
        <row r="1458">
          <cell r="C1458">
            <v>939279532</v>
          </cell>
        </row>
        <row r="1459">
          <cell r="C1459">
            <v>701737542</v>
          </cell>
          <cell r="DK1459">
            <v>104</v>
          </cell>
          <cell r="DM1459">
            <v>0</v>
          </cell>
        </row>
        <row r="1460">
          <cell r="C1460">
            <v>781693042</v>
          </cell>
          <cell r="DM1460">
            <v>1134648.79948</v>
          </cell>
        </row>
        <row r="1461">
          <cell r="C1461">
            <v>281739642</v>
          </cell>
          <cell r="DM1461">
            <v>0</v>
          </cell>
        </row>
        <row r="1462">
          <cell r="C1462">
            <v>939279932</v>
          </cell>
        </row>
        <row r="1463">
          <cell r="C1463">
            <v>101765842</v>
          </cell>
          <cell r="DM1463">
            <v>136766.41821999999</v>
          </cell>
        </row>
        <row r="1464">
          <cell r="C1464">
            <v>281739642</v>
          </cell>
          <cell r="DM1464">
            <v>0</v>
          </cell>
        </row>
        <row r="1465">
          <cell r="C1465">
            <v>781693042</v>
          </cell>
          <cell r="DM1465">
            <v>1134648.79948</v>
          </cell>
        </row>
        <row r="1466">
          <cell r="C1466">
            <v>101766142</v>
          </cell>
          <cell r="DM1466">
            <v>136666.52806000001</v>
          </cell>
        </row>
        <row r="1467">
          <cell r="C1467">
            <v>939280232</v>
          </cell>
        </row>
        <row r="1468">
          <cell r="C1468">
            <v>21714142</v>
          </cell>
        </row>
        <row r="1469">
          <cell r="C1469">
            <v>631739342</v>
          </cell>
          <cell r="DM1469">
            <v>11946488.305160001</v>
          </cell>
        </row>
        <row r="1470">
          <cell r="C1470">
            <v>939280432</v>
          </cell>
        </row>
        <row r="1471">
          <cell r="C1471">
            <v>101766142</v>
          </cell>
          <cell r="DM1471">
            <v>136666.52806000001</v>
          </cell>
        </row>
        <row r="1472">
          <cell r="C1472">
            <v>631739342</v>
          </cell>
          <cell r="DM1472">
            <v>11946488.305160001</v>
          </cell>
        </row>
        <row r="1473">
          <cell r="C1473">
            <v>121712342</v>
          </cell>
          <cell r="DM1473">
            <v>4828880.2133499999</v>
          </cell>
        </row>
        <row r="1474">
          <cell r="C1474">
            <v>101766142</v>
          </cell>
          <cell r="DM1474">
            <v>136666.52806000001</v>
          </cell>
        </row>
        <row r="1475">
          <cell r="C1475">
            <v>939280432</v>
          </cell>
        </row>
        <row r="1476">
          <cell r="C1476">
            <v>121712342</v>
          </cell>
          <cell r="DM1476">
            <v>4828880.2133499999</v>
          </cell>
        </row>
        <row r="1477">
          <cell r="C1477">
            <v>101765842</v>
          </cell>
          <cell r="DM1477">
            <v>136766.41821999999</v>
          </cell>
        </row>
        <row r="1478">
          <cell r="C1478">
            <v>181759542</v>
          </cell>
        </row>
        <row r="1479">
          <cell r="C1479">
            <v>939280432</v>
          </cell>
          <cell r="DK1479">
            <v>3526100</v>
          </cell>
        </row>
        <row r="1480">
          <cell r="C1480">
            <v>101766142</v>
          </cell>
          <cell r="DM1480">
            <v>136666.52806000001</v>
          </cell>
        </row>
        <row r="1481">
          <cell r="C1481">
            <v>121712342</v>
          </cell>
          <cell r="DM1481">
            <v>4828880.2133499999</v>
          </cell>
        </row>
        <row r="1482">
          <cell r="C1482">
            <v>191762642</v>
          </cell>
          <cell r="DK1482">
            <v>169</v>
          </cell>
          <cell r="DL1482">
            <v>1798</v>
          </cell>
        </row>
        <row r="1483">
          <cell r="C1483">
            <v>181759542</v>
          </cell>
        </row>
        <row r="1484">
          <cell r="C1484">
            <v>939280432</v>
          </cell>
          <cell r="DK1484">
            <v>991</v>
          </cell>
        </row>
        <row r="1485">
          <cell r="C1485">
            <v>121712342</v>
          </cell>
          <cell r="DM1485">
            <v>4828880.2133499999</v>
          </cell>
        </row>
        <row r="1486">
          <cell r="C1486">
            <v>521779142</v>
          </cell>
          <cell r="DM1486">
            <v>0</v>
          </cell>
        </row>
        <row r="1487">
          <cell r="C1487">
            <v>41742242</v>
          </cell>
          <cell r="DM1487">
            <v>21566368.0286</v>
          </cell>
        </row>
        <row r="1488">
          <cell r="C1488">
            <v>121712342</v>
          </cell>
          <cell r="DM1488">
            <v>4828880.2133499999</v>
          </cell>
        </row>
        <row r="1489">
          <cell r="C1489">
            <v>521779142</v>
          </cell>
          <cell r="DM1489">
            <v>0</v>
          </cell>
        </row>
        <row r="1490">
          <cell r="C1490">
            <v>531784142</v>
          </cell>
          <cell r="DM1490">
            <v>96834.46213</v>
          </cell>
        </row>
        <row r="1491">
          <cell r="C1491">
            <v>361718942</v>
          </cell>
          <cell r="DM1491">
            <v>2660252.56134</v>
          </cell>
        </row>
        <row r="1492">
          <cell r="C1492">
            <v>531784142</v>
          </cell>
          <cell r="DM1492">
            <v>96834.46213</v>
          </cell>
        </row>
        <row r="1493">
          <cell r="C1493">
            <v>221738642</v>
          </cell>
        </row>
        <row r="1494">
          <cell r="C1494">
            <v>531784142</v>
          </cell>
          <cell r="DM1494">
            <v>96834.46213</v>
          </cell>
        </row>
        <row r="1495">
          <cell r="C1495">
            <v>361718942</v>
          </cell>
          <cell r="DM1495">
            <v>2660252.56134</v>
          </cell>
        </row>
        <row r="1496">
          <cell r="C1496">
            <v>621778842</v>
          </cell>
          <cell r="DM1496">
            <v>785535.68201999995</v>
          </cell>
        </row>
        <row r="1497">
          <cell r="C1497">
            <v>281739642</v>
          </cell>
          <cell r="DM1497">
            <v>0</v>
          </cell>
        </row>
        <row r="1498">
          <cell r="C1498">
            <v>581763642</v>
          </cell>
          <cell r="DM1498">
            <v>0</v>
          </cell>
        </row>
        <row r="1499">
          <cell r="C1499">
            <v>491711142</v>
          </cell>
        </row>
        <row r="1500">
          <cell r="C1500">
            <v>621778842</v>
          </cell>
          <cell r="DM1500">
            <v>785535.68201999995</v>
          </cell>
        </row>
        <row r="1501">
          <cell r="C1501">
            <v>581763642</v>
          </cell>
          <cell r="DM1501">
            <v>0</v>
          </cell>
        </row>
        <row r="1502">
          <cell r="C1502">
            <v>441711342</v>
          </cell>
          <cell r="DM1502">
            <v>0</v>
          </cell>
        </row>
        <row r="1503">
          <cell r="C1503">
            <v>281739642</v>
          </cell>
          <cell r="DM1503">
            <v>0</v>
          </cell>
        </row>
        <row r="1504">
          <cell r="C1504">
            <v>581763642</v>
          </cell>
          <cell r="DM1504">
            <v>0</v>
          </cell>
        </row>
        <row r="1505">
          <cell r="C1505">
            <v>441711342</v>
          </cell>
          <cell r="DM1505">
            <v>0</v>
          </cell>
        </row>
        <row r="1506">
          <cell r="C1506">
            <v>281739642</v>
          </cell>
          <cell r="DK1506">
            <v>864000</v>
          </cell>
          <cell r="DM1506">
            <v>0</v>
          </cell>
        </row>
        <row r="1507">
          <cell r="C1507">
            <v>621778842</v>
          </cell>
          <cell r="DM1507">
            <v>785535.68201999995</v>
          </cell>
        </row>
        <row r="1508">
          <cell r="C1508">
            <v>581763642</v>
          </cell>
          <cell r="DM1508">
            <v>0</v>
          </cell>
        </row>
        <row r="1509">
          <cell r="C1509">
            <v>631739342</v>
          </cell>
          <cell r="DM1509">
            <v>11946488.305160001</v>
          </cell>
        </row>
        <row r="1510">
          <cell r="C1510">
            <v>441713742</v>
          </cell>
        </row>
        <row r="1511">
          <cell r="C1511">
            <v>621778842</v>
          </cell>
          <cell r="DM1511">
            <v>785535.68201999995</v>
          </cell>
        </row>
        <row r="1512">
          <cell r="C1512">
            <v>581763642</v>
          </cell>
          <cell r="DM1512">
            <v>0</v>
          </cell>
        </row>
        <row r="1513">
          <cell r="C1513">
            <v>631739342</v>
          </cell>
          <cell r="DM1513">
            <v>11946488.305160001</v>
          </cell>
        </row>
        <row r="1514">
          <cell r="C1514">
            <v>461711942</v>
          </cell>
        </row>
        <row r="1515">
          <cell r="C1515">
            <v>621778842</v>
          </cell>
          <cell r="DM1515">
            <v>785535.68201999995</v>
          </cell>
        </row>
        <row r="1516">
          <cell r="C1516">
            <v>621778842</v>
          </cell>
          <cell r="DM1516">
            <v>785535.68201999995</v>
          </cell>
        </row>
        <row r="1517">
          <cell r="C1517">
            <v>631739342</v>
          </cell>
          <cell r="DM1517">
            <v>11946488.305160001</v>
          </cell>
        </row>
        <row r="1518">
          <cell r="C1518">
            <v>511712442</v>
          </cell>
        </row>
        <row r="1519">
          <cell r="C1519">
            <v>621778842</v>
          </cell>
          <cell r="DM1519">
            <v>785535.68201999995</v>
          </cell>
        </row>
        <row r="1520">
          <cell r="C1520">
            <v>631739342</v>
          </cell>
          <cell r="DM1520">
            <v>11946488.305160001</v>
          </cell>
        </row>
        <row r="1521">
          <cell r="C1521">
            <v>511714942</v>
          </cell>
          <cell r="DM1521">
            <v>6486961.1809700001</v>
          </cell>
        </row>
        <row r="1522">
          <cell r="C1522">
            <v>621778842</v>
          </cell>
          <cell r="DM1522">
            <v>785535.68201999995</v>
          </cell>
        </row>
        <row r="1523">
          <cell r="C1523">
            <v>621778842</v>
          </cell>
          <cell r="DM1523">
            <v>785535.68201999995</v>
          </cell>
        </row>
        <row r="1524">
          <cell r="C1524">
            <v>101765842</v>
          </cell>
          <cell r="DM1524">
            <v>136766.41821999999</v>
          </cell>
        </row>
        <row r="1525">
          <cell r="C1525">
            <v>511714942</v>
          </cell>
          <cell r="DM1525">
            <v>6486961.1809700001</v>
          </cell>
        </row>
        <row r="1526">
          <cell r="C1526">
            <v>61822342</v>
          </cell>
          <cell r="DM1526">
            <v>0</v>
          </cell>
        </row>
        <row r="1527">
          <cell r="C1527">
            <v>101765842</v>
          </cell>
          <cell r="DM1527">
            <v>136766.41821999999</v>
          </cell>
        </row>
        <row r="1528">
          <cell r="C1528">
            <v>621778842</v>
          </cell>
          <cell r="DM1528">
            <v>785535.68201999995</v>
          </cell>
        </row>
        <row r="1529">
          <cell r="C1529">
            <v>91815342</v>
          </cell>
          <cell r="DM1529">
            <v>963448.18769000005</v>
          </cell>
        </row>
        <row r="1530">
          <cell r="C1530">
            <v>511714942</v>
          </cell>
          <cell r="DM1530">
            <v>6486961.1809700001</v>
          </cell>
        </row>
        <row r="1531">
          <cell r="C1531">
            <v>101765842</v>
          </cell>
          <cell r="DM1531">
            <v>136766.41821999999</v>
          </cell>
        </row>
        <row r="1532">
          <cell r="C1532">
            <v>621778842</v>
          </cell>
          <cell r="DM1532">
            <v>785535.68201999995</v>
          </cell>
        </row>
        <row r="1533">
          <cell r="C1533">
            <v>91815342</v>
          </cell>
          <cell r="DM1533">
            <v>963448.18769000005</v>
          </cell>
        </row>
        <row r="1534">
          <cell r="C1534">
            <v>701716942</v>
          </cell>
          <cell r="DK1534">
            <v>1515000</v>
          </cell>
        </row>
        <row r="1535">
          <cell r="C1535">
            <v>101765842</v>
          </cell>
          <cell r="DM1535">
            <v>136766.41821999999</v>
          </cell>
        </row>
        <row r="1536">
          <cell r="C1536">
            <v>11821242</v>
          </cell>
          <cell r="DK1536">
            <v>591000</v>
          </cell>
          <cell r="DM1536">
            <v>6998867.8384499997</v>
          </cell>
        </row>
        <row r="1537">
          <cell r="C1537">
            <v>101765842</v>
          </cell>
          <cell r="DM1537">
            <v>136766.41821999999</v>
          </cell>
        </row>
        <row r="1538">
          <cell r="C1538">
            <v>701716942</v>
          </cell>
        </row>
        <row r="1539">
          <cell r="C1539">
            <v>91815342</v>
          </cell>
          <cell r="DK1539">
            <v>134</v>
          </cell>
          <cell r="DM1539">
            <v>963448.18769000005</v>
          </cell>
        </row>
        <row r="1540">
          <cell r="C1540">
            <v>101766142</v>
          </cell>
          <cell r="DM1540">
            <v>136666.52806000001</v>
          </cell>
        </row>
        <row r="1541">
          <cell r="C1541">
            <v>91815342</v>
          </cell>
          <cell r="DK1541">
            <v>26</v>
          </cell>
          <cell r="DM1541">
            <v>963448.18769000005</v>
          </cell>
        </row>
        <row r="1542">
          <cell r="C1542">
            <v>751717442</v>
          </cell>
          <cell r="DM1542">
            <v>0</v>
          </cell>
        </row>
        <row r="1543">
          <cell r="C1543">
            <v>11821242</v>
          </cell>
          <cell r="DK1543">
            <v>544000</v>
          </cell>
          <cell r="DM1543">
            <v>6998867.8384499997</v>
          </cell>
        </row>
        <row r="1544">
          <cell r="C1544">
            <v>101766142</v>
          </cell>
          <cell r="DM1544">
            <v>136666.52806000001</v>
          </cell>
        </row>
        <row r="1545">
          <cell r="C1545">
            <v>91815342</v>
          </cell>
          <cell r="DK1545">
            <v>135</v>
          </cell>
          <cell r="DM1545">
            <v>963448.18769000005</v>
          </cell>
        </row>
        <row r="1546">
          <cell r="C1546">
            <v>91815342</v>
          </cell>
          <cell r="DM1546">
            <v>963448.18769000005</v>
          </cell>
        </row>
        <row r="1547">
          <cell r="C1547">
            <v>101766142</v>
          </cell>
          <cell r="DM1547">
            <v>136666.52806000001</v>
          </cell>
        </row>
        <row r="1548">
          <cell r="C1548">
            <v>751717442</v>
          </cell>
          <cell r="DM1548">
            <v>0</v>
          </cell>
        </row>
        <row r="1549">
          <cell r="C1549">
            <v>91815342</v>
          </cell>
          <cell r="DK1549">
            <v>72000</v>
          </cell>
          <cell r="DM1549">
            <v>963448.18769000005</v>
          </cell>
        </row>
        <row r="1550">
          <cell r="C1550">
            <v>91815342</v>
          </cell>
          <cell r="DM1550">
            <v>963448.18769000005</v>
          </cell>
        </row>
        <row r="1551">
          <cell r="C1551">
            <v>891713042</v>
          </cell>
        </row>
        <row r="1552">
          <cell r="C1552">
            <v>191762642</v>
          </cell>
          <cell r="DK1552">
            <v>485</v>
          </cell>
          <cell r="DL1552">
            <v>2056</v>
          </cell>
        </row>
        <row r="1553">
          <cell r="C1553">
            <v>121818142</v>
          </cell>
        </row>
        <row r="1554">
          <cell r="C1554">
            <v>271818442</v>
          </cell>
        </row>
        <row r="1555">
          <cell r="C1555">
            <v>939277432</v>
          </cell>
        </row>
        <row r="1556">
          <cell r="C1556">
            <v>521779142</v>
          </cell>
          <cell r="DM1556">
            <v>0</v>
          </cell>
        </row>
        <row r="1557">
          <cell r="C1557">
            <v>271818442</v>
          </cell>
        </row>
        <row r="1558">
          <cell r="C1558">
            <v>291821642</v>
          </cell>
          <cell r="DM1558">
            <v>234969.72016</v>
          </cell>
        </row>
        <row r="1559">
          <cell r="C1559">
            <v>939279132</v>
          </cell>
        </row>
        <row r="1560">
          <cell r="C1560">
            <v>531784142</v>
          </cell>
          <cell r="DM1560">
            <v>96834.46213</v>
          </cell>
        </row>
        <row r="1561">
          <cell r="C1561">
            <v>291821642</v>
          </cell>
          <cell r="DM1561">
            <v>234969.72016</v>
          </cell>
        </row>
        <row r="1562">
          <cell r="C1562">
            <v>291821642</v>
          </cell>
          <cell r="DM1562">
            <v>234969.72016</v>
          </cell>
        </row>
        <row r="1563">
          <cell r="C1563">
            <v>939279132</v>
          </cell>
        </row>
        <row r="1564">
          <cell r="C1564">
            <v>531784142</v>
          </cell>
          <cell r="DM1564">
            <v>96834.46213</v>
          </cell>
        </row>
        <row r="1565">
          <cell r="C1565">
            <v>291821642</v>
          </cell>
          <cell r="DK1565">
            <v>193</v>
          </cell>
          <cell r="DM1565">
            <v>234969.72016</v>
          </cell>
        </row>
        <row r="1566">
          <cell r="C1566">
            <v>291821642</v>
          </cell>
          <cell r="DK1566">
            <v>379</v>
          </cell>
          <cell r="DM1566">
            <v>234969.72016</v>
          </cell>
        </row>
        <row r="1567">
          <cell r="C1567">
            <v>581763642</v>
          </cell>
          <cell r="DM1567">
            <v>0</v>
          </cell>
        </row>
        <row r="1568">
          <cell r="C1568">
            <v>939279332</v>
          </cell>
        </row>
        <row r="1569">
          <cell r="C1569">
            <v>291821642</v>
          </cell>
          <cell r="DK1569">
            <v>36</v>
          </cell>
          <cell r="DM1569">
            <v>234969.72016</v>
          </cell>
        </row>
        <row r="1570">
          <cell r="C1570">
            <v>291821642</v>
          </cell>
          <cell r="DM1570">
            <v>234969.72016</v>
          </cell>
        </row>
        <row r="1571">
          <cell r="C1571">
            <v>621778842</v>
          </cell>
          <cell r="DM1571">
            <v>785535.68201999995</v>
          </cell>
        </row>
        <row r="1572">
          <cell r="C1572">
            <v>939279532</v>
          </cell>
        </row>
        <row r="1573">
          <cell r="C1573">
            <v>741766842</v>
          </cell>
        </row>
        <row r="1574">
          <cell r="C1574">
            <v>541818142</v>
          </cell>
          <cell r="DK1574">
            <v>31501000</v>
          </cell>
          <cell r="DM1574">
            <v>7102099.5456100004</v>
          </cell>
        </row>
        <row r="1575">
          <cell r="C1575">
            <v>621778842</v>
          </cell>
          <cell r="DM1575">
            <v>785535.68201999995</v>
          </cell>
        </row>
        <row r="1576">
          <cell r="C1576">
            <v>939280232</v>
          </cell>
        </row>
        <row r="1577">
          <cell r="C1577">
            <v>31843842</v>
          </cell>
          <cell r="DM1577">
            <v>4871760.5129000004</v>
          </cell>
        </row>
        <row r="1578">
          <cell r="C1578">
            <v>621778842</v>
          </cell>
          <cell r="DM1578">
            <v>785535.68201999995</v>
          </cell>
        </row>
        <row r="1579">
          <cell r="C1579">
            <v>541818142</v>
          </cell>
          <cell r="DK1579">
            <v>40964000</v>
          </cell>
          <cell r="DM1579">
            <v>7102099.5456100004</v>
          </cell>
        </row>
        <row r="1580">
          <cell r="C1580">
            <v>31843842</v>
          </cell>
          <cell r="DM1580">
            <v>4871760.5129000004</v>
          </cell>
        </row>
        <row r="1581">
          <cell r="C1581">
            <v>621778842</v>
          </cell>
          <cell r="DM1581">
            <v>785535.68201999995</v>
          </cell>
        </row>
        <row r="1582">
          <cell r="C1582">
            <v>541818142</v>
          </cell>
          <cell r="DM1582">
            <v>7102099.5456100004</v>
          </cell>
        </row>
        <row r="1583">
          <cell r="C1583">
            <v>939280432</v>
          </cell>
        </row>
        <row r="1584">
          <cell r="C1584">
            <v>621778842</v>
          </cell>
          <cell r="DM1584">
            <v>785535.68201999995</v>
          </cell>
        </row>
        <row r="1585">
          <cell r="C1585">
            <v>939280432</v>
          </cell>
        </row>
        <row r="1586">
          <cell r="C1586">
            <v>999875833</v>
          </cell>
          <cell r="DM1586">
            <v>7102099.5456100004</v>
          </cell>
        </row>
        <row r="1587">
          <cell r="C1587">
            <v>121841842</v>
          </cell>
          <cell r="DK1587">
            <v>104</v>
          </cell>
        </row>
        <row r="1588">
          <cell r="C1588">
            <v>621778842</v>
          </cell>
          <cell r="DM1588">
            <v>785535.68201999995</v>
          </cell>
        </row>
        <row r="1589">
          <cell r="C1589">
            <v>999875833</v>
          </cell>
          <cell r="DM1589">
            <v>7102099.5456100004</v>
          </cell>
        </row>
        <row r="1590">
          <cell r="C1590">
            <v>41742242</v>
          </cell>
          <cell r="DM1590">
            <v>21566368.0286</v>
          </cell>
        </row>
        <row r="1591">
          <cell r="C1591">
            <v>191844842</v>
          </cell>
          <cell r="DM1591">
            <v>3387277.0685299998</v>
          </cell>
        </row>
        <row r="1592">
          <cell r="C1592">
            <v>31843842</v>
          </cell>
          <cell r="DM1592">
            <v>4871760.5129000004</v>
          </cell>
        </row>
        <row r="1593">
          <cell r="C1593">
            <v>11821242</v>
          </cell>
          <cell r="DM1593">
            <v>6998867.8384499997</v>
          </cell>
        </row>
        <row r="1594">
          <cell r="C1594">
            <v>281739642</v>
          </cell>
          <cell r="DM1594">
            <v>0</v>
          </cell>
        </row>
        <row r="1595">
          <cell r="C1595">
            <v>191844842</v>
          </cell>
          <cell r="DM1595">
            <v>3387277.0685299998</v>
          </cell>
        </row>
        <row r="1596">
          <cell r="C1596">
            <v>121841842</v>
          </cell>
        </row>
        <row r="1597">
          <cell r="C1597">
            <v>11821242</v>
          </cell>
          <cell r="DM1597">
            <v>6998867.8384499997</v>
          </cell>
        </row>
        <row r="1598">
          <cell r="C1598">
            <v>281739642</v>
          </cell>
          <cell r="DM1598">
            <v>0</v>
          </cell>
        </row>
        <row r="1599">
          <cell r="C1599">
            <v>751783742</v>
          </cell>
          <cell r="DM1599">
            <v>3958358.1</v>
          </cell>
        </row>
        <row r="1600">
          <cell r="C1600">
            <v>191844842</v>
          </cell>
          <cell r="DK1600">
            <v>208000</v>
          </cell>
          <cell r="DM1600">
            <v>3387277.0685299998</v>
          </cell>
        </row>
        <row r="1601">
          <cell r="C1601">
            <v>11821242</v>
          </cell>
          <cell r="DM1601">
            <v>6998867.8384499997</v>
          </cell>
        </row>
        <row r="1602">
          <cell r="C1602">
            <v>631739342</v>
          </cell>
          <cell r="DM1602">
            <v>11946488.305160001</v>
          </cell>
        </row>
        <row r="1603">
          <cell r="C1603">
            <v>1877242</v>
          </cell>
          <cell r="DM1603">
            <v>5949988.1337400004</v>
          </cell>
        </row>
        <row r="1604">
          <cell r="C1604">
            <v>91815342</v>
          </cell>
          <cell r="DM1604">
            <v>963448.18769000005</v>
          </cell>
        </row>
        <row r="1605">
          <cell r="C1605">
            <v>671842842</v>
          </cell>
          <cell r="DM1605">
            <v>162099.39546999999</v>
          </cell>
        </row>
        <row r="1606">
          <cell r="C1606">
            <v>701737542</v>
          </cell>
          <cell r="DK1606">
            <v>128</v>
          </cell>
          <cell r="DM1606">
            <v>0</v>
          </cell>
        </row>
        <row r="1607">
          <cell r="C1607">
            <v>91815342</v>
          </cell>
          <cell r="DM1607">
            <v>963448.18769000005</v>
          </cell>
        </row>
        <row r="1608">
          <cell r="C1608">
            <v>101870542</v>
          </cell>
          <cell r="DM1608">
            <v>5949988.1337400004</v>
          </cell>
        </row>
        <row r="1609">
          <cell r="C1609">
            <v>101765842</v>
          </cell>
          <cell r="DM1609">
            <v>136766.41821999999</v>
          </cell>
        </row>
        <row r="1610">
          <cell r="C1610">
            <v>91815342</v>
          </cell>
          <cell r="DM1610">
            <v>963448.18769000005</v>
          </cell>
        </row>
        <row r="1611">
          <cell r="C1611">
            <v>671842842</v>
          </cell>
          <cell r="DM1611">
            <v>162099.39546999999</v>
          </cell>
        </row>
        <row r="1612">
          <cell r="C1612">
            <v>271818442</v>
          </cell>
        </row>
        <row r="1613">
          <cell r="C1613">
            <v>101766142</v>
          </cell>
          <cell r="DM1613">
            <v>136666.52806000001</v>
          </cell>
        </row>
        <row r="1614">
          <cell r="C1614">
            <v>212014842</v>
          </cell>
          <cell r="DM1614">
            <v>5949988.1337400004</v>
          </cell>
        </row>
        <row r="1615">
          <cell r="C1615">
            <v>701848042</v>
          </cell>
        </row>
        <row r="1616">
          <cell r="C1616">
            <v>291821642</v>
          </cell>
          <cell r="DM1616">
            <v>234969.72016</v>
          </cell>
        </row>
        <row r="1617">
          <cell r="C1617">
            <v>541818142</v>
          </cell>
          <cell r="DM1617">
            <v>7102099.5456100004</v>
          </cell>
        </row>
        <row r="1618">
          <cell r="C1618">
            <v>101766142</v>
          </cell>
          <cell r="DM1618">
            <v>136666.52806000001</v>
          </cell>
        </row>
        <row r="1619">
          <cell r="C1619">
            <v>751783742</v>
          </cell>
          <cell r="DM1619">
            <v>3958358.1</v>
          </cell>
        </row>
        <row r="1620">
          <cell r="C1620">
            <v>101766142</v>
          </cell>
          <cell r="DM1620">
            <v>136666.52806000001</v>
          </cell>
        </row>
        <row r="1621">
          <cell r="C1621">
            <v>331873242</v>
          </cell>
          <cell r="DM1621">
            <v>3703760.1962000001</v>
          </cell>
        </row>
        <row r="1622">
          <cell r="C1622">
            <v>541818142</v>
          </cell>
          <cell r="DL1622">
            <v>25190000</v>
          </cell>
          <cell r="DM1622">
            <v>7102099.5456100004</v>
          </cell>
        </row>
        <row r="1623">
          <cell r="C1623">
            <v>751783742</v>
          </cell>
          <cell r="DM1623">
            <v>3958358.1</v>
          </cell>
        </row>
        <row r="1624">
          <cell r="C1624">
            <v>101766142</v>
          </cell>
          <cell r="DM1624">
            <v>136666.52806000001</v>
          </cell>
        </row>
        <row r="1625">
          <cell r="C1625">
            <v>541818142</v>
          </cell>
          <cell r="DM1625">
            <v>7102099.5456100004</v>
          </cell>
        </row>
        <row r="1626">
          <cell r="C1626">
            <v>101766142</v>
          </cell>
          <cell r="DM1626">
            <v>136666.52806000001</v>
          </cell>
        </row>
        <row r="1627">
          <cell r="C1627">
            <v>541818142</v>
          </cell>
          <cell r="DK1627">
            <v>30259000</v>
          </cell>
          <cell r="DM1627">
            <v>7102099.5456100004</v>
          </cell>
        </row>
        <row r="1628">
          <cell r="C1628">
            <v>331873242</v>
          </cell>
          <cell r="DM1628">
            <v>3703760.1962000001</v>
          </cell>
        </row>
        <row r="1629">
          <cell r="C1629">
            <v>999973916</v>
          </cell>
          <cell r="DM1629">
            <v>3958358.1</v>
          </cell>
        </row>
        <row r="1630">
          <cell r="C1630">
            <v>201779642</v>
          </cell>
        </row>
        <row r="1631">
          <cell r="C1631">
            <v>999921455</v>
          </cell>
          <cell r="DM1631">
            <v>3703760.1962000001</v>
          </cell>
        </row>
        <row r="1632">
          <cell r="C1632">
            <v>212014842</v>
          </cell>
          <cell r="DM1632">
            <v>5949988.1337400004</v>
          </cell>
        </row>
        <row r="1633">
          <cell r="C1633">
            <v>541818142</v>
          </cell>
          <cell r="DK1633">
            <v>45038000</v>
          </cell>
          <cell r="DM1633">
            <v>7102099.5456100004</v>
          </cell>
        </row>
        <row r="1634">
          <cell r="C1634">
            <v>521779142</v>
          </cell>
          <cell r="DK1634">
            <v>104</v>
          </cell>
          <cell r="DM1634">
            <v>0</v>
          </cell>
        </row>
        <row r="1635">
          <cell r="C1635">
            <v>201871742</v>
          </cell>
          <cell r="DM1635">
            <v>79167.161999999997</v>
          </cell>
        </row>
        <row r="1636">
          <cell r="C1636">
            <v>31843842</v>
          </cell>
          <cell r="DM1636">
            <v>4871760.5129000004</v>
          </cell>
        </row>
        <row r="1637">
          <cell r="C1637">
            <v>999921455</v>
          </cell>
          <cell r="DM1637">
            <v>3703760.1962000001</v>
          </cell>
        </row>
        <row r="1638">
          <cell r="C1638">
            <v>521779142</v>
          </cell>
          <cell r="DM1638">
            <v>0</v>
          </cell>
        </row>
        <row r="1639">
          <cell r="C1639">
            <v>31843842</v>
          </cell>
          <cell r="DM1639">
            <v>4871760.5129000004</v>
          </cell>
        </row>
        <row r="1640">
          <cell r="C1640">
            <v>341873842</v>
          </cell>
          <cell r="DM1640">
            <v>0</v>
          </cell>
        </row>
        <row r="1641">
          <cell r="C1641">
            <v>531784142</v>
          </cell>
          <cell r="DM1641">
            <v>96834.46213</v>
          </cell>
        </row>
        <row r="1642">
          <cell r="C1642">
            <v>331873242</v>
          </cell>
          <cell r="DM1642">
            <v>3703760.1962000001</v>
          </cell>
        </row>
        <row r="1643">
          <cell r="C1643">
            <v>531784142</v>
          </cell>
          <cell r="DM1643">
            <v>96834.46213</v>
          </cell>
        </row>
        <row r="1644">
          <cell r="C1644">
            <v>191844842</v>
          </cell>
          <cell r="DM1644">
            <v>3387277.0685299998</v>
          </cell>
        </row>
        <row r="1645">
          <cell r="C1645">
            <v>341873842</v>
          </cell>
          <cell r="DM1645">
            <v>0</v>
          </cell>
        </row>
        <row r="1646">
          <cell r="C1646">
            <v>999921455</v>
          </cell>
          <cell r="DM1646">
            <v>3703760.1962000001</v>
          </cell>
        </row>
        <row r="1647">
          <cell r="C1647">
            <v>301847142</v>
          </cell>
        </row>
        <row r="1648">
          <cell r="C1648">
            <v>581763642</v>
          </cell>
          <cell r="DM1648">
            <v>0</v>
          </cell>
        </row>
        <row r="1649">
          <cell r="C1649">
            <v>341873842</v>
          </cell>
          <cell r="DM1649">
            <v>0</v>
          </cell>
        </row>
        <row r="1650">
          <cell r="C1650">
            <v>341873842</v>
          </cell>
          <cell r="DM1650">
            <v>0</v>
          </cell>
        </row>
        <row r="1651">
          <cell r="C1651">
            <v>521842542</v>
          </cell>
        </row>
        <row r="1652">
          <cell r="C1652">
            <v>621778842</v>
          </cell>
          <cell r="DM1652">
            <v>785535.68201999995</v>
          </cell>
        </row>
        <row r="1653">
          <cell r="C1653">
            <v>341873842</v>
          </cell>
          <cell r="DM1653">
            <v>0</v>
          </cell>
        </row>
        <row r="1654">
          <cell r="C1654">
            <v>441870942</v>
          </cell>
          <cell r="DM1654">
            <v>86012.273969999995</v>
          </cell>
        </row>
        <row r="1655">
          <cell r="C1655">
            <v>671842842</v>
          </cell>
          <cell r="DM1655">
            <v>162099.39546999999</v>
          </cell>
        </row>
        <row r="1656">
          <cell r="C1656">
            <v>11821242</v>
          </cell>
          <cell r="DK1656">
            <v>990000</v>
          </cell>
          <cell r="DM1656">
            <v>6998867.8384499997</v>
          </cell>
        </row>
        <row r="1657">
          <cell r="C1657">
            <v>341873842</v>
          </cell>
          <cell r="DM1657">
            <v>0</v>
          </cell>
        </row>
        <row r="1658">
          <cell r="C1658">
            <v>441870942</v>
          </cell>
          <cell r="DM1658">
            <v>86012.273969999995</v>
          </cell>
        </row>
        <row r="1659">
          <cell r="C1659">
            <v>371876742</v>
          </cell>
        </row>
        <row r="1660">
          <cell r="C1660">
            <v>671842842</v>
          </cell>
          <cell r="DM1660">
            <v>162099.39546999999</v>
          </cell>
        </row>
        <row r="1661">
          <cell r="C1661">
            <v>481870142</v>
          </cell>
          <cell r="DM1661">
            <v>0</v>
          </cell>
        </row>
        <row r="1662">
          <cell r="C1662">
            <v>51821842</v>
          </cell>
          <cell r="DK1662">
            <v>6676</v>
          </cell>
          <cell r="DM1662">
            <v>0</v>
          </cell>
        </row>
        <row r="1663">
          <cell r="C1663">
            <v>371876742</v>
          </cell>
        </row>
        <row r="1664">
          <cell r="C1664">
            <v>671842842</v>
          </cell>
          <cell r="DM1664">
            <v>162099.39546999999</v>
          </cell>
        </row>
        <row r="1665">
          <cell r="C1665">
            <v>501872942</v>
          </cell>
          <cell r="DM1665">
            <v>273292.95993999997</v>
          </cell>
        </row>
        <row r="1666">
          <cell r="C1666">
            <v>91815342</v>
          </cell>
          <cell r="DK1666">
            <v>27</v>
          </cell>
          <cell r="DM1666">
            <v>963448.18769000005</v>
          </cell>
        </row>
        <row r="1667">
          <cell r="C1667">
            <v>441870942</v>
          </cell>
          <cell r="DM1667">
            <v>86012.273969999995</v>
          </cell>
        </row>
        <row r="1668">
          <cell r="C1668">
            <v>999973916</v>
          </cell>
          <cell r="DM1668">
            <v>3958358.1</v>
          </cell>
        </row>
        <row r="1669">
          <cell r="C1669">
            <v>91815342</v>
          </cell>
          <cell r="DM1669">
            <v>963448.18769000005</v>
          </cell>
        </row>
        <row r="1670">
          <cell r="C1670">
            <v>791820042</v>
          </cell>
          <cell r="DM1670">
            <v>7974553.2664599996</v>
          </cell>
        </row>
        <row r="1671">
          <cell r="C1671">
            <v>1877242</v>
          </cell>
          <cell r="DM1671">
            <v>5949988.1337400004</v>
          </cell>
        </row>
        <row r="1672">
          <cell r="C1672">
            <v>91815342</v>
          </cell>
          <cell r="DK1672">
            <v>145</v>
          </cell>
          <cell r="DM1672">
            <v>963448.18769000005</v>
          </cell>
        </row>
        <row r="1673">
          <cell r="C1673">
            <v>791820042</v>
          </cell>
          <cell r="DM1673">
            <v>7974553.2664599996</v>
          </cell>
        </row>
        <row r="1674">
          <cell r="C1674">
            <v>481870142</v>
          </cell>
          <cell r="DM1674">
            <v>0</v>
          </cell>
        </row>
        <row r="1675">
          <cell r="C1675">
            <v>91815342</v>
          </cell>
          <cell r="DM1675">
            <v>963448.18769000005</v>
          </cell>
        </row>
        <row r="1676">
          <cell r="C1676">
            <v>501872942</v>
          </cell>
          <cell r="DM1676">
            <v>273292.95993999997</v>
          </cell>
        </row>
        <row r="1677">
          <cell r="C1677">
            <v>1877242</v>
          </cell>
          <cell r="DM1677">
            <v>5949988.1337400004</v>
          </cell>
        </row>
        <row r="1678">
          <cell r="C1678">
            <v>791820042</v>
          </cell>
          <cell r="DM1678">
            <v>7974553.2664599996</v>
          </cell>
        </row>
        <row r="1679">
          <cell r="C1679">
            <v>91815342</v>
          </cell>
          <cell r="DM1679">
            <v>963448.18769000005</v>
          </cell>
        </row>
        <row r="1680">
          <cell r="C1680">
            <v>501872942</v>
          </cell>
          <cell r="DM1680">
            <v>273292.95993999997</v>
          </cell>
        </row>
        <row r="1681">
          <cell r="C1681">
            <v>91815342</v>
          </cell>
          <cell r="DM1681">
            <v>963448.18769000005</v>
          </cell>
        </row>
        <row r="1682">
          <cell r="C1682">
            <v>611871142</v>
          </cell>
          <cell r="DM1682">
            <v>0</v>
          </cell>
        </row>
        <row r="1683">
          <cell r="C1683">
            <v>801820242</v>
          </cell>
        </row>
        <row r="1684">
          <cell r="C1684">
            <v>331873242</v>
          </cell>
          <cell r="DM1684">
            <v>3703760.1962000001</v>
          </cell>
        </row>
        <row r="1685">
          <cell r="C1685">
            <v>91815342</v>
          </cell>
          <cell r="DM1685">
            <v>963448.18769000005</v>
          </cell>
        </row>
        <row r="1686">
          <cell r="C1686">
            <v>791820042</v>
          </cell>
          <cell r="DM1686">
            <v>7974553.2664599996</v>
          </cell>
        </row>
        <row r="1687">
          <cell r="C1687">
            <v>801820442</v>
          </cell>
          <cell r="DM1687">
            <v>104722.71773</v>
          </cell>
        </row>
        <row r="1688">
          <cell r="C1688">
            <v>331873242</v>
          </cell>
          <cell r="DM1688">
            <v>3703760.1962000001</v>
          </cell>
        </row>
        <row r="1689">
          <cell r="C1689">
            <v>271818442</v>
          </cell>
          <cell r="DK1689">
            <v>56</v>
          </cell>
        </row>
        <row r="1690">
          <cell r="C1690">
            <v>811873742</v>
          </cell>
          <cell r="DM1690">
            <v>0</v>
          </cell>
        </row>
        <row r="1691">
          <cell r="C1691">
            <v>331873242</v>
          </cell>
          <cell r="DM1691">
            <v>3703760.1962000001</v>
          </cell>
        </row>
        <row r="1692">
          <cell r="C1692">
            <v>791820042</v>
          </cell>
          <cell r="DM1692">
            <v>7974553.2664599996</v>
          </cell>
        </row>
        <row r="1693">
          <cell r="C1693">
            <v>271818442</v>
          </cell>
        </row>
        <row r="1694">
          <cell r="C1694">
            <v>131900442</v>
          </cell>
          <cell r="DM1694">
            <v>888338.30316000001</v>
          </cell>
        </row>
        <row r="1695">
          <cell r="C1695">
            <v>341873842</v>
          </cell>
          <cell r="DM1695">
            <v>0</v>
          </cell>
        </row>
        <row r="1696">
          <cell r="C1696">
            <v>801820442</v>
          </cell>
          <cell r="DM1696">
            <v>104722.71773</v>
          </cell>
        </row>
        <row r="1697">
          <cell r="C1697">
            <v>131900442</v>
          </cell>
          <cell r="DM1697">
            <v>888338.30316000001</v>
          </cell>
        </row>
        <row r="1698">
          <cell r="C1698">
            <v>541818142</v>
          </cell>
          <cell r="DM1698">
            <v>7102099.5456100004</v>
          </cell>
        </row>
        <row r="1699">
          <cell r="C1699">
            <v>341873842</v>
          </cell>
          <cell r="DM1699">
            <v>0</v>
          </cell>
        </row>
        <row r="1700">
          <cell r="C1700">
            <v>811873742</v>
          </cell>
          <cell r="DK1700">
            <v>660000</v>
          </cell>
          <cell r="DM1700">
            <v>0</v>
          </cell>
        </row>
        <row r="1701">
          <cell r="C1701">
            <v>131900442</v>
          </cell>
          <cell r="DM1701">
            <v>888338.30316000001</v>
          </cell>
        </row>
        <row r="1702">
          <cell r="C1702">
            <v>541818142</v>
          </cell>
          <cell r="DL1702">
            <v>30264000</v>
          </cell>
          <cell r="DM1702">
            <v>7102099.5456100004</v>
          </cell>
        </row>
        <row r="1703">
          <cell r="C1703">
            <v>441870942</v>
          </cell>
          <cell r="DM1703">
            <v>86012.273969999995</v>
          </cell>
        </row>
        <row r="1704">
          <cell r="C1704">
            <v>811873742</v>
          </cell>
          <cell r="DK1704">
            <v>378000</v>
          </cell>
          <cell r="DM1704">
            <v>0</v>
          </cell>
        </row>
        <row r="1705">
          <cell r="C1705">
            <v>691905742</v>
          </cell>
          <cell r="DM1705">
            <v>888338.30316000001</v>
          </cell>
        </row>
        <row r="1706">
          <cell r="C1706">
            <v>441870942</v>
          </cell>
          <cell r="DM1706">
            <v>86012.273969999995</v>
          </cell>
        </row>
        <row r="1707">
          <cell r="C1707">
            <v>541818142</v>
          </cell>
          <cell r="DK1707">
            <v>30799000</v>
          </cell>
          <cell r="DM1707">
            <v>7102099.5456100004</v>
          </cell>
        </row>
        <row r="1708">
          <cell r="C1708">
            <v>811873742</v>
          </cell>
          <cell r="DK1708">
            <v>551</v>
          </cell>
          <cell r="DM1708">
            <v>0</v>
          </cell>
        </row>
        <row r="1709">
          <cell r="C1709">
            <v>271902342</v>
          </cell>
          <cell r="DM1709">
            <v>48145.509570000002</v>
          </cell>
        </row>
        <row r="1710">
          <cell r="C1710">
            <v>741766842</v>
          </cell>
        </row>
        <row r="1711">
          <cell r="C1711">
            <v>441870942</v>
          </cell>
          <cell r="DM1711">
            <v>86012.273969999995</v>
          </cell>
        </row>
        <row r="1712">
          <cell r="C1712">
            <v>31843842</v>
          </cell>
          <cell r="DM1712">
            <v>4871760.5129000004</v>
          </cell>
        </row>
        <row r="1713">
          <cell r="C1713">
            <v>271902342</v>
          </cell>
          <cell r="DM1713">
            <v>48145.509570000002</v>
          </cell>
        </row>
        <row r="1714">
          <cell r="C1714">
            <v>811873742</v>
          </cell>
          <cell r="DM1714">
            <v>0</v>
          </cell>
        </row>
        <row r="1715">
          <cell r="C1715">
            <v>31843842</v>
          </cell>
          <cell r="DM1715">
            <v>4871760.5129000004</v>
          </cell>
        </row>
        <row r="1716">
          <cell r="C1716">
            <v>561902942</v>
          </cell>
          <cell r="DM1716">
            <v>0</v>
          </cell>
        </row>
        <row r="1717">
          <cell r="C1717">
            <v>441870942</v>
          </cell>
          <cell r="DM1717">
            <v>86012.273969999995</v>
          </cell>
        </row>
        <row r="1718">
          <cell r="C1718">
            <v>841760142</v>
          </cell>
          <cell r="DM1718">
            <v>0</v>
          </cell>
        </row>
        <row r="1719">
          <cell r="C1719">
            <v>31843842</v>
          </cell>
          <cell r="DM1719">
            <v>4871760.5129000004</v>
          </cell>
        </row>
        <row r="1720">
          <cell r="C1720">
            <v>481870142</v>
          </cell>
          <cell r="DM1720">
            <v>0</v>
          </cell>
        </row>
        <row r="1721">
          <cell r="C1721">
            <v>861780042</v>
          </cell>
          <cell r="DM1721">
            <v>0</v>
          </cell>
        </row>
        <row r="1722">
          <cell r="C1722">
            <v>131900442</v>
          </cell>
          <cell r="DM1722">
            <v>888338.30316000001</v>
          </cell>
        </row>
        <row r="1723">
          <cell r="C1723">
            <v>31843842</v>
          </cell>
          <cell r="DM1723">
            <v>4871760.5129000004</v>
          </cell>
        </row>
        <row r="1724">
          <cell r="C1724">
            <v>501872942</v>
          </cell>
          <cell r="DM1724">
            <v>273292.95993999997</v>
          </cell>
        </row>
        <row r="1725">
          <cell r="C1725">
            <v>131900442</v>
          </cell>
          <cell r="DM1725">
            <v>888338.30316000001</v>
          </cell>
        </row>
        <row r="1726">
          <cell r="C1726">
            <v>1966442</v>
          </cell>
        </row>
        <row r="1727">
          <cell r="C1727">
            <v>191844842</v>
          </cell>
          <cell r="DM1727">
            <v>3387277.0685299998</v>
          </cell>
        </row>
        <row r="1728">
          <cell r="C1728">
            <v>1966442</v>
          </cell>
        </row>
        <row r="1729">
          <cell r="C1729">
            <v>501872942</v>
          </cell>
          <cell r="DM1729">
            <v>273292.95993999997</v>
          </cell>
        </row>
        <row r="1730">
          <cell r="C1730">
            <v>131900442</v>
          </cell>
          <cell r="DM1730">
            <v>888338.30316000001</v>
          </cell>
        </row>
        <row r="1731">
          <cell r="C1731">
            <v>611871142</v>
          </cell>
          <cell r="DM1731">
            <v>0</v>
          </cell>
        </row>
        <row r="1732">
          <cell r="C1732">
            <v>131966742</v>
          </cell>
          <cell r="DK1732">
            <v>1699</v>
          </cell>
          <cell r="DM1732">
            <v>0</v>
          </cell>
        </row>
        <row r="1733">
          <cell r="C1733">
            <v>131900442</v>
          </cell>
          <cell r="DM1733">
            <v>888338.30316000001</v>
          </cell>
        </row>
        <row r="1734">
          <cell r="C1734">
            <v>191844842</v>
          </cell>
          <cell r="DM1734">
            <v>3387277.0685299998</v>
          </cell>
        </row>
        <row r="1735">
          <cell r="C1735">
            <v>611871142</v>
          </cell>
          <cell r="DM1735">
            <v>0</v>
          </cell>
        </row>
        <row r="1736">
          <cell r="C1736">
            <v>131900442</v>
          </cell>
          <cell r="DM1736">
            <v>888338.30316000001</v>
          </cell>
        </row>
        <row r="1737">
          <cell r="C1737">
            <v>131966742</v>
          </cell>
          <cell r="DK1737">
            <v>1852</v>
          </cell>
          <cell r="DM1737">
            <v>0</v>
          </cell>
        </row>
        <row r="1738">
          <cell r="C1738">
            <v>611871142</v>
          </cell>
          <cell r="DM1738">
            <v>0</v>
          </cell>
        </row>
        <row r="1739">
          <cell r="C1739">
            <v>22015842</v>
          </cell>
          <cell r="DM1739">
            <v>27560317.251970001</v>
          </cell>
        </row>
        <row r="1740">
          <cell r="C1740">
            <v>191844842</v>
          </cell>
          <cell r="DM1740">
            <v>3387277.0685299998</v>
          </cell>
        </row>
        <row r="1741">
          <cell r="C1741">
            <v>691905742</v>
          </cell>
          <cell r="DM1741">
            <v>888338.30316000001</v>
          </cell>
        </row>
        <row r="1742">
          <cell r="C1742">
            <v>721876242</v>
          </cell>
          <cell r="DM1742">
            <v>0</v>
          </cell>
        </row>
        <row r="1743">
          <cell r="C1743">
            <v>671842842</v>
          </cell>
          <cell r="DM1743">
            <v>162099.39546999999</v>
          </cell>
        </row>
        <row r="1744">
          <cell r="C1744">
            <v>271902342</v>
          </cell>
          <cell r="DM1744">
            <v>48145.509570000002</v>
          </cell>
        </row>
        <row r="1745">
          <cell r="C1745">
            <v>22015842</v>
          </cell>
          <cell r="DM1745">
            <v>27560317.251970001</v>
          </cell>
        </row>
        <row r="1746">
          <cell r="C1746">
            <v>721876242</v>
          </cell>
          <cell r="DM1746">
            <v>0</v>
          </cell>
        </row>
        <row r="1747">
          <cell r="C1747">
            <v>1877242</v>
          </cell>
          <cell r="DM1747">
            <v>5949988.1337400004</v>
          </cell>
        </row>
        <row r="1748">
          <cell r="C1748">
            <v>222012742</v>
          </cell>
        </row>
        <row r="1749">
          <cell r="C1749">
            <v>271902342</v>
          </cell>
          <cell r="DM1749">
            <v>48145.509570000002</v>
          </cell>
        </row>
        <row r="1750">
          <cell r="C1750">
            <v>791820042</v>
          </cell>
          <cell r="DM1750">
            <v>7974553.2664599996</v>
          </cell>
        </row>
        <row r="1751">
          <cell r="C1751">
            <v>271902342</v>
          </cell>
          <cell r="DM1751">
            <v>48145.509570000002</v>
          </cell>
        </row>
        <row r="1752">
          <cell r="C1752">
            <v>342016242</v>
          </cell>
          <cell r="DM1752">
            <v>17846038.960820001</v>
          </cell>
        </row>
        <row r="1753">
          <cell r="C1753">
            <v>1877242</v>
          </cell>
          <cell r="DM1753">
            <v>5949988.1337400004</v>
          </cell>
        </row>
        <row r="1754">
          <cell r="C1754">
            <v>462018942</v>
          </cell>
        </row>
        <row r="1755">
          <cell r="C1755">
            <v>791820042</v>
          </cell>
          <cell r="DM1755">
            <v>7974553.2664599996</v>
          </cell>
        </row>
        <row r="1756">
          <cell r="C1756">
            <v>212014842</v>
          </cell>
          <cell r="DM1756">
            <v>5949988.1337400004</v>
          </cell>
        </row>
        <row r="1757">
          <cell r="C1757">
            <v>801820242</v>
          </cell>
        </row>
        <row r="1758">
          <cell r="C1758">
            <v>462018942</v>
          </cell>
        </row>
        <row r="1759">
          <cell r="C1759">
            <v>271902342</v>
          </cell>
          <cell r="DM1759">
            <v>48145.509570000002</v>
          </cell>
        </row>
        <row r="1760">
          <cell r="C1760">
            <v>512018442</v>
          </cell>
        </row>
        <row r="1761">
          <cell r="C1761">
            <v>801820242</v>
          </cell>
        </row>
        <row r="1762">
          <cell r="C1762">
            <v>351900242</v>
          </cell>
        </row>
        <row r="1763">
          <cell r="C1763">
            <v>341873842</v>
          </cell>
          <cell r="DM1763">
            <v>0</v>
          </cell>
        </row>
        <row r="1764">
          <cell r="C1764">
            <v>512018542</v>
          </cell>
        </row>
        <row r="1765">
          <cell r="C1765">
            <v>801820442</v>
          </cell>
          <cell r="DM1765">
            <v>104722.71773</v>
          </cell>
        </row>
        <row r="1766">
          <cell r="C1766">
            <v>861907742</v>
          </cell>
        </row>
        <row r="1767">
          <cell r="C1767">
            <v>341873842</v>
          </cell>
          <cell r="DM1767">
            <v>0</v>
          </cell>
        </row>
        <row r="1768">
          <cell r="C1768">
            <v>801843542</v>
          </cell>
          <cell r="DM1768">
            <v>0</v>
          </cell>
        </row>
        <row r="1769">
          <cell r="C1769">
            <v>561902942</v>
          </cell>
          <cell r="DM1769">
            <v>0</v>
          </cell>
        </row>
        <row r="1770">
          <cell r="C1770">
            <v>542016342</v>
          </cell>
          <cell r="DM1770">
            <v>36958414.826099999</v>
          </cell>
        </row>
        <row r="1771">
          <cell r="C1771">
            <v>441870942</v>
          </cell>
          <cell r="DM1771">
            <v>86012.273969999995</v>
          </cell>
        </row>
        <row r="1772">
          <cell r="C1772">
            <v>581903242</v>
          </cell>
          <cell r="DK1772">
            <v>47</v>
          </cell>
        </row>
        <row r="1773">
          <cell r="C1773">
            <v>801843542</v>
          </cell>
          <cell r="DM1773">
            <v>0</v>
          </cell>
        </row>
        <row r="1774">
          <cell r="C1774">
            <v>542016342</v>
          </cell>
          <cell r="DM1774">
            <v>36958414.826099999</v>
          </cell>
        </row>
        <row r="1775">
          <cell r="C1775">
            <v>501872942</v>
          </cell>
          <cell r="DM1775">
            <v>273292.95993999997</v>
          </cell>
        </row>
        <row r="1776">
          <cell r="C1776">
            <v>811873742</v>
          </cell>
          <cell r="DM1776">
            <v>0</v>
          </cell>
        </row>
        <row r="1777">
          <cell r="C1777">
            <v>542016342</v>
          </cell>
          <cell r="DM1777">
            <v>36958414.826099999</v>
          </cell>
        </row>
        <row r="1778">
          <cell r="C1778">
            <v>761905042</v>
          </cell>
          <cell r="DM1778">
            <v>0</v>
          </cell>
        </row>
        <row r="1779">
          <cell r="C1779">
            <v>572020042</v>
          </cell>
          <cell r="DM1779">
            <v>0</v>
          </cell>
        </row>
        <row r="1780">
          <cell r="C1780">
            <v>811873742</v>
          </cell>
          <cell r="DM1780">
            <v>0</v>
          </cell>
        </row>
        <row r="1781">
          <cell r="C1781">
            <v>761905042</v>
          </cell>
          <cell r="DM1781">
            <v>0</v>
          </cell>
        </row>
        <row r="1782">
          <cell r="C1782">
            <v>501872942</v>
          </cell>
          <cell r="DM1782">
            <v>273292.95993999997</v>
          </cell>
        </row>
        <row r="1783">
          <cell r="C1783">
            <v>761905042</v>
          </cell>
          <cell r="DM1783">
            <v>0</v>
          </cell>
        </row>
        <row r="1784">
          <cell r="C1784">
            <v>811873742</v>
          </cell>
          <cell r="DM1784">
            <v>0</v>
          </cell>
        </row>
        <row r="1785">
          <cell r="C1785">
            <v>622013842</v>
          </cell>
          <cell r="DM1785">
            <v>104566.75842</v>
          </cell>
        </row>
        <row r="1786">
          <cell r="C1786">
            <v>801820242</v>
          </cell>
        </row>
        <row r="1787">
          <cell r="C1787">
            <v>851842842</v>
          </cell>
          <cell r="DM1787">
            <v>600833.33331000002</v>
          </cell>
        </row>
        <row r="1788">
          <cell r="C1788">
            <v>811873742</v>
          </cell>
          <cell r="DM1788">
            <v>0</v>
          </cell>
        </row>
        <row r="1789">
          <cell r="C1789">
            <v>652020242</v>
          </cell>
          <cell r="DM1789">
            <v>1887762.2580200001</v>
          </cell>
        </row>
        <row r="1790">
          <cell r="C1790">
            <v>801820442</v>
          </cell>
          <cell r="DM1790">
            <v>104722.71773</v>
          </cell>
        </row>
        <row r="1791">
          <cell r="C1791">
            <v>811873742</v>
          </cell>
          <cell r="DM1791">
            <v>0</v>
          </cell>
        </row>
        <row r="1792">
          <cell r="C1792">
            <v>652020242</v>
          </cell>
          <cell r="DM1792">
            <v>1887762.2580200001</v>
          </cell>
        </row>
        <row r="1793">
          <cell r="C1793">
            <v>852056342</v>
          </cell>
        </row>
        <row r="1794">
          <cell r="C1794">
            <v>801820442</v>
          </cell>
          <cell r="DM1794">
            <v>104722.71773</v>
          </cell>
        </row>
        <row r="1795">
          <cell r="C1795">
            <v>811873742</v>
          </cell>
          <cell r="DM1795">
            <v>0</v>
          </cell>
        </row>
        <row r="1796">
          <cell r="C1796">
            <v>662020342</v>
          </cell>
          <cell r="DL1796">
            <v>752000</v>
          </cell>
        </row>
        <row r="1797">
          <cell r="C1797">
            <v>712018042</v>
          </cell>
        </row>
        <row r="1798">
          <cell r="C1798">
            <v>131966742</v>
          </cell>
          <cell r="DK1798">
            <v>1144000</v>
          </cell>
          <cell r="DM1798">
            <v>0</v>
          </cell>
        </row>
        <row r="1799">
          <cell r="C1799">
            <v>801843542</v>
          </cell>
          <cell r="DM1799">
            <v>0</v>
          </cell>
        </row>
        <row r="1800">
          <cell r="C1800">
            <v>811873742</v>
          </cell>
          <cell r="DK1800">
            <v>1147</v>
          </cell>
          <cell r="DM1800">
            <v>0</v>
          </cell>
        </row>
        <row r="1801">
          <cell r="C1801">
            <v>832015342</v>
          </cell>
        </row>
        <row r="1802">
          <cell r="C1802">
            <v>131966742</v>
          </cell>
          <cell r="DK1802">
            <v>575</v>
          </cell>
          <cell r="DM1802">
            <v>0</v>
          </cell>
        </row>
        <row r="1803">
          <cell r="C1803">
            <v>841760142</v>
          </cell>
          <cell r="DM1803">
            <v>0</v>
          </cell>
        </row>
        <row r="1804">
          <cell r="C1804">
            <v>901821942</v>
          </cell>
          <cell r="DK1804">
            <v>2542198</v>
          </cell>
        </row>
        <row r="1805">
          <cell r="C1805">
            <v>811873742</v>
          </cell>
          <cell r="DK1805">
            <v>495000</v>
          </cell>
          <cell r="DM1805">
            <v>0</v>
          </cell>
        </row>
        <row r="1806">
          <cell r="C1806">
            <v>131966742</v>
          </cell>
          <cell r="DK1806">
            <v>1331000</v>
          </cell>
          <cell r="DM1806">
            <v>0</v>
          </cell>
        </row>
        <row r="1807">
          <cell r="C1807">
            <v>811873742</v>
          </cell>
          <cell r="DM1807">
            <v>0</v>
          </cell>
        </row>
        <row r="1808">
          <cell r="C1808">
            <v>131900442</v>
          </cell>
          <cell r="DM1808">
            <v>888338.30316000001</v>
          </cell>
        </row>
        <row r="1809">
          <cell r="C1809">
            <v>252057842</v>
          </cell>
        </row>
        <row r="1810">
          <cell r="C1810">
            <v>22015842</v>
          </cell>
          <cell r="DM1810">
            <v>27560317.251970001</v>
          </cell>
        </row>
        <row r="1811">
          <cell r="C1811">
            <v>841760142</v>
          </cell>
          <cell r="DM1811">
            <v>0</v>
          </cell>
        </row>
        <row r="1812">
          <cell r="C1812">
            <v>691905742</v>
          </cell>
          <cell r="DM1812">
            <v>888338.30316000001</v>
          </cell>
        </row>
        <row r="1813">
          <cell r="C1813">
            <v>412062242</v>
          </cell>
        </row>
        <row r="1814">
          <cell r="C1814">
            <v>841760142</v>
          </cell>
          <cell r="DM1814">
            <v>0</v>
          </cell>
        </row>
        <row r="1815">
          <cell r="C1815">
            <v>691905742</v>
          </cell>
          <cell r="DM1815">
            <v>888338.30316000001</v>
          </cell>
        </row>
        <row r="1816">
          <cell r="C1816">
            <v>412062242</v>
          </cell>
        </row>
        <row r="1817">
          <cell r="C1817">
            <v>22015842</v>
          </cell>
          <cell r="DM1817">
            <v>27560317.251970001</v>
          </cell>
        </row>
        <row r="1818">
          <cell r="C1818">
            <v>412062242</v>
          </cell>
        </row>
        <row r="1819">
          <cell r="C1819">
            <v>131900442</v>
          </cell>
          <cell r="DM1819">
            <v>888338.30316000001</v>
          </cell>
        </row>
        <row r="1820">
          <cell r="C1820">
            <v>271902342</v>
          </cell>
          <cell r="DM1820">
            <v>48145.509570000002</v>
          </cell>
        </row>
        <row r="1821">
          <cell r="C1821">
            <v>22015842</v>
          </cell>
          <cell r="DM1821">
            <v>27560317.251970001</v>
          </cell>
        </row>
        <row r="1822">
          <cell r="C1822">
            <v>472060042</v>
          </cell>
          <cell r="DM1822">
            <v>522099.51666999998</v>
          </cell>
        </row>
        <row r="1823">
          <cell r="C1823">
            <v>131900442</v>
          </cell>
          <cell r="DM1823">
            <v>888338.30316000001</v>
          </cell>
        </row>
        <row r="1824">
          <cell r="C1824">
            <v>271902342</v>
          </cell>
          <cell r="DM1824">
            <v>48145.509570000002</v>
          </cell>
        </row>
        <row r="1825">
          <cell r="C1825">
            <v>22015842</v>
          </cell>
          <cell r="DM1825">
            <v>27560317.251970001</v>
          </cell>
        </row>
        <row r="1826">
          <cell r="C1826">
            <v>472060042</v>
          </cell>
          <cell r="DM1826">
            <v>522099.51666999998</v>
          </cell>
        </row>
        <row r="1827">
          <cell r="C1827">
            <v>131900442</v>
          </cell>
          <cell r="DM1827">
            <v>888338.30316000001</v>
          </cell>
        </row>
        <row r="1828">
          <cell r="C1828">
            <v>22015842</v>
          </cell>
          <cell r="DM1828">
            <v>27560317.251970001</v>
          </cell>
        </row>
        <row r="1829">
          <cell r="C1829">
            <v>561902942</v>
          </cell>
          <cell r="DM1829">
            <v>0</v>
          </cell>
        </row>
        <row r="1830">
          <cell r="C1830">
            <v>552056542</v>
          </cell>
        </row>
        <row r="1831">
          <cell r="C1831">
            <v>271902342</v>
          </cell>
          <cell r="DM1831">
            <v>48145.509570000002</v>
          </cell>
        </row>
        <row r="1832">
          <cell r="C1832">
            <v>142019442</v>
          </cell>
          <cell r="DL1832">
            <v>23451</v>
          </cell>
        </row>
        <row r="1833">
          <cell r="C1833">
            <v>602060242</v>
          </cell>
        </row>
        <row r="1834">
          <cell r="C1834">
            <v>761905042</v>
          </cell>
          <cell r="DM1834">
            <v>0</v>
          </cell>
        </row>
        <row r="1835">
          <cell r="C1835">
            <v>271902342</v>
          </cell>
          <cell r="DM1835">
            <v>48145.509570000002</v>
          </cell>
        </row>
        <row r="1836">
          <cell r="C1836">
            <v>342016242</v>
          </cell>
          <cell r="DK1836">
            <v>1694000</v>
          </cell>
          <cell r="DM1836">
            <v>17846038.960820001</v>
          </cell>
        </row>
        <row r="1837">
          <cell r="C1837">
            <v>682056842</v>
          </cell>
          <cell r="DM1837">
            <v>0</v>
          </cell>
        </row>
        <row r="1838">
          <cell r="C1838">
            <v>761905042</v>
          </cell>
          <cell r="DM1838">
            <v>0</v>
          </cell>
        </row>
        <row r="1839">
          <cell r="C1839">
            <v>682061142</v>
          </cell>
        </row>
        <row r="1840">
          <cell r="C1840">
            <v>351900242</v>
          </cell>
        </row>
        <row r="1841">
          <cell r="C1841">
            <v>351900242</v>
          </cell>
        </row>
        <row r="1842">
          <cell r="C1842">
            <v>342016242</v>
          </cell>
          <cell r="DK1842">
            <v>1948000</v>
          </cell>
          <cell r="DM1842">
            <v>17846038.960820001</v>
          </cell>
        </row>
        <row r="1843">
          <cell r="C1843">
            <v>811900542</v>
          </cell>
        </row>
        <row r="1844">
          <cell r="C1844">
            <v>861907742</v>
          </cell>
        </row>
        <row r="1845">
          <cell r="C1845">
            <v>682061142</v>
          </cell>
        </row>
        <row r="1846">
          <cell r="C1846">
            <v>542016342</v>
          </cell>
          <cell r="DM1846">
            <v>36958414.826099999</v>
          </cell>
        </row>
        <row r="1847">
          <cell r="C1847">
            <v>852056342</v>
          </cell>
        </row>
        <row r="1848">
          <cell r="C1848">
            <v>561902942</v>
          </cell>
          <cell r="DM1848">
            <v>0</v>
          </cell>
        </row>
        <row r="1849">
          <cell r="C1849">
            <v>682061142</v>
          </cell>
        </row>
        <row r="1850">
          <cell r="C1850">
            <v>561902942</v>
          </cell>
          <cell r="DM1850">
            <v>0</v>
          </cell>
        </row>
        <row r="1851">
          <cell r="C1851">
            <v>852056342</v>
          </cell>
        </row>
        <row r="1852">
          <cell r="C1852">
            <v>682061142</v>
          </cell>
        </row>
        <row r="1853">
          <cell r="C1853">
            <v>542016342</v>
          </cell>
          <cell r="DM1853">
            <v>36958414.826099999</v>
          </cell>
        </row>
        <row r="1854">
          <cell r="C1854">
            <v>581903242</v>
          </cell>
          <cell r="DK1854">
            <v>27</v>
          </cell>
        </row>
        <row r="1855">
          <cell r="C1855">
            <v>852056342</v>
          </cell>
        </row>
        <row r="1856">
          <cell r="C1856">
            <v>822056942</v>
          </cell>
          <cell r="DK1856">
            <v>1104</v>
          </cell>
          <cell r="DM1856">
            <v>0</v>
          </cell>
        </row>
        <row r="1857">
          <cell r="C1857">
            <v>652020242</v>
          </cell>
          <cell r="DM1857">
            <v>1887762.2580200001</v>
          </cell>
        </row>
        <row r="1858">
          <cell r="C1858">
            <v>811900542</v>
          </cell>
        </row>
        <row r="1859">
          <cell r="C1859">
            <v>652020242</v>
          </cell>
          <cell r="DM1859">
            <v>1887762.2580200001</v>
          </cell>
        </row>
        <row r="1860">
          <cell r="C1860">
            <v>822056942</v>
          </cell>
          <cell r="DK1860">
            <v>688</v>
          </cell>
          <cell r="DM1860">
            <v>0</v>
          </cell>
        </row>
        <row r="1861">
          <cell r="C1861">
            <v>131966742</v>
          </cell>
          <cell r="DK1861">
            <v>1001000</v>
          </cell>
          <cell r="DM1861">
            <v>0</v>
          </cell>
        </row>
        <row r="1862">
          <cell r="C1862">
            <v>832058742</v>
          </cell>
          <cell r="DM1862">
            <v>21371</v>
          </cell>
        </row>
        <row r="1863">
          <cell r="C1863">
            <v>861780042</v>
          </cell>
          <cell r="DM1863">
            <v>0</v>
          </cell>
        </row>
        <row r="1864">
          <cell r="C1864">
            <v>662020342</v>
          </cell>
        </row>
        <row r="1865">
          <cell r="C1865">
            <v>832058742</v>
          </cell>
          <cell r="DM1865">
            <v>21371</v>
          </cell>
        </row>
        <row r="1866">
          <cell r="C1866">
            <v>131966742</v>
          </cell>
          <cell r="DK1866">
            <v>460</v>
          </cell>
          <cell r="DM1866">
            <v>0</v>
          </cell>
        </row>
        <row r="1867">
          <cell r="C1867">
            <v>851842842</v>
          </cell>
          <cell r="DM1867">
            <v>600833.33331000002</v>
          </cell>
        </row>
        <row r="1868">
          <cell r="C1868">
            <v>832015842</v>
          </cell>
        </row>
        <row r="1869">
          <cell r="C1869">
            <v>832058742</v>
          </cell>
          <cell r="DM1869">
            <v>21371</v>
          </cell>
        </row>
        <row r="1870">
          <cell r="C1870">
            <v>22015842</v>
          </cell>
          <cell r="DM1870">
            <v>27560317.251970001</v>
          </cell>
        </row>
        <row r="1871">
          <cell r="C1871">
            <v>2064142</v>
          </cell>
        </row>
        <row r="1872">
          <cell r="C1872">
            <v>22015842</v>
          </cell>
          <cell r="DM1872">
            <v>27560317.251970001</v>
          </cell>
        </row>
        <row r="1873">
          <cell r="C1873">
            <v>832058742</v>
          </cell>
          <cell r="DM1873">
            <v>21371</v>
          </cell>
        </row>
        <row r="1874">
          <cell r="C1874">
            <v>1966442</v>
          </cell>
        </row>
        <row r="1875">
          <cell r="C1875">
            <v>2064142</v>
          </cell>
        </row>
        <row r="1876">
          <cell r="C1876">
            <v>61967542</v>
          </cell>
          <cell r="DM1876">
            <v>0</v>
          </cell>
        </row>
        <row r="1877">
          <cell r="C1877">
            <v>832058742</v>
          </cell>
          <cell r="DM1877">
            <v>21371</v>
          </cell>
        </row>
        <row r="1878">
          <cell r="C1878">
            <v>22015842</v>
          </cell>
          <cell r="DM1878">
            <v>27560317.251970001</v>
          </cell>
        </row>
        <row r="1879">
          <cell r="C1879">
            <v>2064142</v>
          </cell>
        </row>
        <row r="1880">
          <cell r="C1880">
            <v>131966742</v>
          </cell>
          <cell r="DK1880">
            <v>293</v>
          </cell>
          <cell r="DM1880">
            <v>0</v>
          </cell>
        </row>
        <row r="1881">
          <cell r="C1881">
            <v>911905842</v>
          </cell>
        </row>
        <row r="1882">
          <cell r="C1882">
            <v>22015842</v>
          </cell>
          <cell r="DM1882">
            <v>27560317.251970001</v>
          </cell>
        </row>
        <row r="1883">
          <cell r="C1883">
            <v>472060042</v>
          </cell>
          <cell r="DM1883">
            <v>522099.51666999998</v>
          </cell>
        </row>
        <row r="1884">
          <cell r="C1884">
            <v>131966742</v>
          </cell>
          <cell r="DK1884">
            <v>221</v>
          </cell>
          <cell r="DM1884">
            <v>0</v>
          </cell>
        </row>
        <row r="1885">
          <cell r="C1885">
            <v>911967642</v>
          </cell>
          <cell r="DM1885">
            <v>42755177.704470001</v>
          </cell>
        </row>
        <row r="1886">
          <cell r="C1886">
            <v>142019442</v>
          </cell>
          <cell r="DK1886">
            <v>-27515</v>
          </cell>
          <cell r="DL1886">
            <v>44250.42</v>
          </cell>
        </row>
        <row r="1887">
          <cell r="C1887">
            <v>472060042</v>
          </cell>
          <cell r="DM1887">
            <v>522099.51666999998</v>
          </cell>
        </row>
        <row r="1888">
          <cell r="C1888">
            <v>131966742</v>
          </cell>
          <cell r="DK1888">
            <v>683</v>
          </cell>
          <cell r="DM1888">
            <v>0</v>
          </cell>
        </row>
        <row r="1889">
          <cell r="C1889">
            <v>911967642</v>
          </cell>
          <cell r="DM1889">
            <v>42755177.704470001</v>
          </cell>
        </row>
        <row r="1890">
          <cell r="C1890">
            <v>212015642</v>
          </cell>
          <cell r="DK1890">
            <v>74</v>
          </cell>
        </row>
        <row r="1891">
          <cell r="C1891">
            <v>302015142</v>
          </cell>
        </row>
        <row r="1892">
          <cell r="C1892">
            <v>472060042</v>
          </cell>
          <cell r="DM1892">
            <v>522099.51666999998</v>
          </cell>
        </row>
        <row r="1893">
          <cell r="C1893">
            <v>302015142</v>
          </cell>
        </row>
        <row r="1894">
          <cell r="C1894">
            <v>302015142</v>
          </cell>
        </row>
        <row r="1895">
          <cell r="C1895">
            <v>622057442</v>
          </cell>
        </row>
        <row r="1896">
          <cell r="C1896">
            <v>911967642</v>
          </cell>
          <cell r="DK1896">
            <v>23000</v>
          </cell>
          <cell r="DM1896">
            <v>42755177.704470001</v>
          </cell>
        </row>
        <row r="1897">
          <cell r="C1897">
            <v>312017642</v>
          </cell>
        </row>
        <row r="1898">
          <cell r="C1898">
            <v>342016242</v>
          </cell>
          <cell r="DK1898">
            <v>1439000</v>
          </cell>
          <cell r="DM1898">
            <v>17846038.960820001</v>
          </cell>
        </row>
        <row r="1899">
          <cell r="C1899">
            <v>682056542</v>
          </cell>
        </row>
        <row r="1900">
          <cell r="C1900">
            <v>911967642</v>
          </cell>
          <cell r="DM1900">
            <v>42755177.704470001</v>
          </cell>
        </row>
        <row r="1901">
          <cell r="C1901">
            <v>342016242</v>
          </cell>
          <cell r="DM1901">
            <v>17846038.960820001</v>
          </cell>
        </row>
        <row r="1902">
          <cell r="C1902">
            <v>342016242</v>
          </cell>
          <cell r="DK1902">
            <v>1183000</v>
          </cell>
          <cell r="DM1902">
            <v>17846038.960820001</v>
          </cell>
        </row>
        <row r="1903">
          <cell r="C1903">
            <v>682056842</v>
          </cell>
          <cell r="DM1903">
            <v>0</v>
          </cell>
        </row>
        <row r="1904">
          <cell r="C1904">
            <v>911967642</v>
          </cell>
          <cell r="DM1904">
            <v>42755177.704470001</v>
          </cell>
        </row>
        <row r="1905">
          <cell r="C1905">
            <v>342016242</v>
          </cell>
          <cell r="DM1905">
            <v>17846038.960820001</v>
          </cell>
        </row>
        <row r="1906">
          <cell r="C1906">
            <v>342016242</v>
          </cell>
          <cell r="DK1906">
            <v>51000</v>
          </cell>
          <cell r="DM1906">
            <v>17846038.960820001</v>
          </cell>
        </row>
        <row r="1907">
          <cell r="C1907">
            <v>682056842</v>
          </cell>
          <cell r="DM1907">
            <v>0</v>
          </cell>
        </row>
        <row r="1908">
          <cell r="C1908">
            <v>911968642</v>
          </cell>
          <cell r="DM1908">
            <v>2523032.9111199998</v>
          </cell>
        </row>
        <row r="1909">
          <cell r="C1909">
            <v>512018542</v>
          </cell>
          <cell r="DL1909">
            <v>12</v>
          </cell>
        </row>
        <row r="1910">
          <cell r="C1910">
            <v>342016242</v>
          </cell>
          <cell r="DM1910">
            <v>17846038.960820001</v>
          </cell>
        </row>
        <row r="1911">
          <cell r="C1911">
            <v>682056842</v>
          </cell>
          <cell r="DM1911">
            <v>0</v>
          </cell>
        </row>
        <row r="1912">
          <cell r="C1912">
            <v>512018442</v>
          </cell>
        </row>
        <row r="1913">
          <cell r="C1913">
            <v>911968642</v>
          </cell>
          <cell r="DM1913">
            <v>2523032.9111199998</v>
          </cell>
        </row>
        <row r="1914">
          <cell r="C1914">
            <v>912013642</v>
          </cell>
        </row>
        <row r="1915">
          <cell r="C1915">
            <v>682056842</v>
          </cell>
          <cell r="DM1915">
            <v>0</v>
          </cell>
        </row>
        <row r="1916">
          <cell r="C1916">
            <v>912013642</v>
          </cell>
        </row>
        <row r="1917">
          <cell r="C1917">
            <v>512018542</v>
          </cell>
          <cell r="DK1917">
            <v>9</v>
          </cell>
        </row>
        <row r="1918">
          <cell r="C1918">
            <v>921840642</v>
          </cell>
          <cell r="DM1918">
            <v>0</v>
          </cell>
        </row>
        <row r="1919">
          <cell r="C1919">
            <v>542016342</v>
          </cell>
          <cell r="DM1919">
            <v>36958414.826099999</v>
          </cell>
        </row>
        <row r="1920">
          <cell r="C1920">
            <v>682061142</v>
          </cell>
        </row>
        <row r="1921">
          <cell r="C1921">
            <v>542016342</v>
          </cell>
          <cell r="DM1921">
            <v>36958414.826099999</v>
          </cell>
        </row>
        <row r="1922">
          <cell r="C1922">
            <v>921840642</v>
          </cell>
          <cell r="DM1922">
            <v>0</v>
          </cell>
        </row>
        <row r="1923">
          <cell r="C1923">
            <v>542016342</v>
          </cell>
          <cell r="DM1923">
            <v>36958414.826099999</v>
          </cell>
        </row>
        <row r="1924">
          <cell r="C1924">
            <v>652020242</v>
          </cell>
          <cell r="DM1924">
            <v>1887762.2580200001</v>
          </cell>
        </row>
        <row r="1925">
          <cell r="C1925">
            <v>542016342</v>
          </cell>
          <cell r="DM1925">
            <v>36958414.826099999</v>
          </cell>
        </row>
        <row r="1926">
          <cell r="C1926">
            <v>921840642</v>
          </cell>
          <cell r="DM1926">
            <v>0</v>
          </cell>
        </row>
        <row r="1927">
          <cell r="C1927">
            <v>682061142</v>
          </cell>
        </row>
        <row r="1928">
          <cell r="C1928">
            <v>652020242</v>
          </cell>
          <cell r="DM1928">
            <v>1887762.2580200001</v>
          </cell>
        </row>
        <row r="1929">
          <cell r="C1929">
            <v>42104842</v>
          </cell>
          <cell r="DM1929">
            <v>0</v>
          </cell>
        </row>
        <row r="1930">
          <cell r="C1930">
            <v>542016342</v>
          </cell>
          <cell r="DM1930">
            <v>36958414.826099999</v>
          </cell>
        </row>
        <row r="1931">
          <cell r="C1931">
            <v>682061142</v>
          </cell>
        </row>
        <row r="1932">
          <cell r="C1932">
            <v>652020242</v>
          </cell>
          <cell r="DM1932">
            <v>1887762.2580200001</v>
          </cell>
        </row>
        <row r="1933">
          <cell r="C1933">
            <v>42104842</v>
          </cell>
          <cell r="DM1933">
            <v>0</v>
          </cell>
        </row>
        <row r="1934">
          <cell r="C1934">
            <v>542016342</v>
          </cell>
          <cell r="DM1934">
            <v>36958414.826099999</v>
          </cell>
        </row>
        <row r="1935">
          <cell r="C1935">
            <v>682061142</v>
          </cell>
        </row>
        <row r="1936">
          <cell r="C1936">
            <v>662020342</v>
          </cell>
        </row>
        <row r="1937">
          <cell r="C1937">
            <v>42104842</v>
          </cell>
          <cell r="DM1937">
            <v>0</v>
          </cell>
        </row>
        <row r="1938">
          <cell r="C1938">
            <v>542016342</v>
          </cell>
          <cell r="DM1938">
            <v>36958414.826099999</v>
          </cell>
        </row>
        <row r="1939">
          <cell r="C1939">
            <v>832015542</v>
          </cell>
        </row>
        <row r="1940">
          <cell r="C1940">
            <v>42104842</v>
          </cell>
          <cell r="DM1940">
            <v>0</v>
          </cell>
        </row>
        <row r="1941">
          <cell r="C1941">
            <v>572020042</v>
          </cell>
          <cell r="DM1941">
            <v>0</v>
          </cell>
        </row>
        <row r="1942">
          <cell r="C1942">
            <v>832015542</v>
          </cell>
        </row>
        <row r="1943">
          <cell r="C1943">
            <v>822056942</v>
          </cell>
          <cell r="DK1943">
            <v>1397</v>
          </cell>
          <cell r="DM1943">
            <v>0</v>
          </cell>
        </row>
        <row r="1944">
          <cell r="C1944">
            <v>901821942</v>
          </cell>
          <cell r="DK1944">
            <v>6335300</v>
          </cell>
        </row>
        <row r="1945">
          <cell r="C1945">
            <v>42104842</v>
          </cell>
          <cell r="DM1945">
            <v>0</v>
          </cell>
        </row>
        <row r="1946">
          <cell r="C1946">
            <v>572020042</v>
          </cell>
          <cell r="DM1946">
            <v>0</v>
          </cell>
        </row>
        <row r="1947">
          <cell r="C1947">
            <v>2064142</v>
          </cell>
        </row>
        <row r="1948">
          <cell r="C1948">
            <v>92104442</v>
          </cell>
          <cell r="DM1948">
            <v>0</v>
          </cell>
        </row>
        <row r="1949">
          <cell r="C1949">
            <v>832058742</v>
          </cell>
          <cell r="DM1949">
            <v>21371</v>
          </cell>
        </row>
        <row r="1950">
          <cell r="C1950">
            <v>572020042</v>
          </cell>
          <cell r="DM1950">
            <v>0</v>
          </cell>
        </row>
        <row r="1951">
          <cell r="C1951">
            <v>2064142</v>
          </cell>
        </row>
        <row r="1952">
          <cell r="C1952">
            <v>852059242</v>
          </cell>
        </row>
        <row r="1953">
          <cell r="C1953">
            <v>92104442</v>
          </cell>
          <cell r="DM1953">
            <v>0</v>
          </cell>
        </row>
        <row r="1954">
          <cell r="C1954">
            <v>622013842</v>
          </cell>
          <cell r="DM1954">
            <v>104566.75842</v>
          </cell>
        </row>
        <row r="1955">
          <cell r="C1955">
            <v>2064142</v>
          </cell>
        </row>
        <row r="1956">
          <cell r="C1956">
            <v>911967642</v>
          </cell>
          <cell r="DK1956">
            <v>874000</v>
          </cell>
          <cell r="DM1956">
            <v>42755177.704470001</v>
          </cell>
        </row>
        <row r="1957">
          <cell r="C1957">
            <v>162101842</v>
          </cell>
          <cell r="DM1957">
            <v>26207373.910629999</v>
          </cell>
        </row>
        <row r="1958">
          <cell r="C1958">
            <v>412062242</v>
          </cell>
        </row>
        <row r="1959">
          <cell r="C1959">
            <v>652020242</v>
          </cell>
          <cell r="DM1959">
            <v>1887762.2580200001</v>
          </cell>
        </row>
        <row r="1960">
          <cell r="C1960">
            <v>911967642</v>
          </cell>
          <cell r="DM1960">
            <v>42755177.704470001</v>
          </cell>
        </row>
        <row r="1961">
          <cell r="C1961">
            <v>422060342</v>
          </cell>
        </row>
        <row r="1962">
          <cell r="C1962">
            <v>192108242</v>
          </cell>
          <cell r="DM1962">
            <v>0</v>
          </cell>
        </row>
        <row r="1963">
          <cell r="C1963">
            <v>652020242</v>
          </cell>
          <cell r="DM1963">
            <v>1887762.2580200001</v>
          </cell>
        </row>
        <row r="1964">
          <cell r="C1964">
            <v>472060042</v>
          </cell>
          <cell r="DM1964">
            <v>522099.51666999998</v>
          </cell>
        </row>
        <row r="1965">
          <cell r="C1965">
            <v>921840642</v>
          </cell>
          <cell r="DM1965">
            <v>0</v>
          </cell>
        </row>
        <row r="1966">
          <cell r="C1966">
            <v>192108242</v>
          </cell>
          <cell r="DM1966">
            <v>0</v>
          </cell>
        </row>
        <row r="1967">
          <cell r="C1967">
            <v>652020242</v>
          </cell>
          <cell r="DM1967">
            <v>1887762.2580200001</v>
          </cell>
        </row>
        <row r="1968">
          <cell r="C1968">
            <v>2101342</v>
          </cell>
        </row>
        <row r="1969">
          <cell r="C1969">
            <v>472060042</v>
          </cell>
          <cell r="DM1969">
            <v>522099.51666999998</v>
          </cell>
        </row>
        <row r="1970">
          <cell r="C1970">
            <v>652020242</v>
          </cell>
          <cell r="DM1970">
            <v>1887762.2580200001</v>
          </cell>
        </row>
        <row r="1971">
          <cell r="C1971">
            <v>212106742</v>
          </cell>
        </row>
        <row r="1972">
          <cell r="C1972">
            <v>72104442</v>
          </cell>
        </row>
        <row r="1973">
          <cell r="C1973">
            <v>212106742</v>
          </cell>
        </row>
        <row r="1974">
          <cell r="C1974">
            <v>652020242</v>
          </cell>
          <cell r="DM1974">
            <v>1887762.2580200001</v>
          </cell>
        </row>
        <row r="1975">
          <cell r="C1975">
            <v>472060042</v>
          </cell>
          <cell r="DM1975">
            <v>522099.51666999998</v>
          </cell>
        </row>
        <row r="1976">
          <cell r="C1976">
            <v>372107842</v>
          </cell>
          <cell r="DM1976">
            <v>454797.13724000001</v>
          </cell>
        </row>
        <row r="1977">
          <cell r="C1977">
            <v>92104442</v>
          </cell>
          <cell r="DM1977">
            <v>0</v>
          </cell>
        </row>
        <row r="1978">
          <cell r="C1978">
            <v>832015342</v>
          </cell>
        </row>
        <row r="1979">
          <cell r="C1979">
            <v>552056542</v>
          </cell>
        </row>
        <row r="1980">
          <cell r="C1980">
            <v>162101842</v>
          </cell>
          <cell r="DM1980">
            <v>26207373.910629999</v>
          </cell>
        </row>
        <row r="1981">
          <cell r="C1981">
            <v>911764142</v>
          </cell>
          <cell r="DM1981">
            <v>92182080</v>
          </cell>
        </row>
        <row r="1982">
          <cell r="C1982">
            <v>372107842</v>
          </cell>
          <cell r="DM1982">
            <v>454797.13724000001</v>
          </cell>
        </row>
        <row r="1983">
          <cell r="C1983">
            <v>622057442</v>
          </cell>
        </row>
        <row r="1984">
          <cell r="C1984">
            <v>162101842</v>
          </cell>
          <cell r="DM1984">
            <v>26207373.910629999</v>
          </cell>
        </row>
        <row r="1985">
          <cell r="C1985">
            <v>252057842</v>
          </cell>
        </row>
        <row r="1986">
          <cell r="C1986">
            <v>622057442</v>
          </cell>
        </row>
        <row r="1987">
          <cell r="C1987">
            <v>422060342</v>
          </cell>
        </row>
        <row r="1988">
          <cell r="C1988">
            <v>392101842</v>
          </cell>
          <cell r="DK1988">
            <v>83208000</v>
          </cell>
        </row>
        <row r="1989">
          <cell r="C1989">
            <v>162101842</v>
          </cell>
          <cell r="DM1989">
            <v>26207373.910629999</v>
          </cell>
        </row>
        <row r="1990">
          <cell r="C1990">
            <v>472060042</v>
          </cell>
          <cell r="DM1990">
            <v>522099.51666999998</v>
          </cell>
        </row>
        <row r="1991">
          <cell r="C1991">
            <v>622057442</v>
          </cell>
        </row>
        <row r="1992">
          <cell r="C1992">
            <v>392101842</v>
          </cell>
          <cell r="DK1992">
            <v>102027000</v>
          </cell>
        </row>
        <row r="1993">
          <cell r="C1993">
            <v>192108242</v>
          </cell>
          <cell r="DM1993">
            <v>0</v>
          </cell>
        </row>
        <row r="1994">
          <cell r="C1994">
            <v>472060042</v>
          </cell>
          <cell r="DM1994">
            <v>522099.51666999998</v>
          </cell>
        </row>
        <row r="1995">
          <cell r="C1995">
            <v>622057442</v>
          </cell>
        </row>
        <row r="1996">
          <cell r="C1996">
            <v>392101842</v>
          </cell>
          <cell r="DL1996">
            <v>76097000</v>
          </cell>
        </row>
        <row r="1997">
          <cell r="C1997">
            <v>552056542</v>
          </cell>
        </row>
        <row r="1998">
          <cell r="C1998">
            <v>192108242</v>
          </cell>
          <cell r="DM1998">
            <v>0</v>
          </cell>
        </row>
        <row r="1999">
          <cell r="C1999">
            <v>682056542</v>
          </cell>
        </row>
        <row r="2000">
          <cell r="C2000">
            <v>402105442</v>
          </cell>
        </row>
        <row r="2001">
          <cell r="C2001">
            <v>602060242</v>
          </cell>
        </row>
        <row r="2002">
          <cell r="C2002">
            <v>682056542</v>
          </cell>
        </row>
        <row r="2003">
          <cell r="C2003">
            <v>192108242</v>
          </cell>
          <cell r="DM2003">
            <v>0</v>
          </cell>
        </row>
        <row r="2004">
          <cell r="C2004">
            <v>602060242</v>
          </cell>
        </row>
        <row r="2005">
          <cell r="C2005">
            <v>432102342</v>
          </cell>
          <cell r="DL2005">
            <v>401100000</v>
          </cell>
          <cell r="DM2005">
            <v>41000570.688340001</v>
          </cell>
        </row>
        <row r="2006">
          <cell r="C2006">
            <v>682056842</v>
          </cell>
          <cell r="DM2006">
            <v>0</v>
          </cell>
        </row>
        <row r="2007">
          <cell r="C2007">
            <v>682056842</v>
          </cell>
          <cell r="DM2007">
            <v>0</v>
          </cell>
        </row>
        <row r="2008">
          <cell r="C2008">
            <v>432102942</v>
          </cell>
          <cell r="DM2008">
            <v>0</v>
          </cell>
        </row>
        <row r="2009">
          <cell r="C2009">
            <v>852059242</v>
          </cell>
        </row>
        <row r="2010">
          <cell r="C2010">
            <v>192108242</v>
          </cell>
          <cell r="DM2010">
            <v>0</v>
          </cell>
        </row>
        <row r="2011">
          <cell r="C2011">
            <v>432102942</v>
          </cell>
          <cell r="DM2011">
            <v>0</v>
          </cell>
        </row>
        <row r="2012">
          <cell r="C2012">
            <v>682056842</v>
          </cell>
          <cell r="DK2012">
            <v>66000</v>
          </cell>
          <cell r="DM2012">
            <v>0</v>
          </cell>
        </row>
        <row r="2013">
          <cell r="C2013">
            <v>911905842</v>
          </cell>
        </row>
        <row r="2014">
          <cell r="C2014">
            <v>322103542</v>
          </cell>
          <cell r="DM2014">
            <v>0</v>
          </cell>
        </row>
        <row r="2015">
          <cell r="C2015">
            <v>432108242</v>
          </cell>
        </row>
        <row r="2016">
          <cell r="C2016">
            <v>832058742</v>
          </cell>
          <cell r="DM2016">
            <v>21371</v>
          </cell>
        </row>
        <row r="2017">
          <cell r="C2017">
            <v>911967642</v>
          </cell>
          <cell r="DM2017">
            <v>42755177.704470001</v>
          </cell>
        </row>
        <row r="2018">
          <cell r="C2018">
            <v>322103542</v>
          </cell>
          <cell r="DM2018">
            <v>0</v>
          </cell>
        </row>
        <row r="2019">
          <cell r="C2019">
            <v>542102642</v>
          </cell>
        </row>
        <row r="2020">
          <cell r="C2020">
            <v>911967642</v>
          </cell>
          <cell r="DK2020">
            <v>24000</v>
          </cell>
          <cell r="DM2020">
            <v>42755177.704470001</v>
          </cell>
        </row>
        <row r="2021">
          <cell r="C2021">
            <v>911905842</v>
          </cell>
        </row>
        <row r="2022">
          <cell r="C2022">
            <v>322103542</v>
          </cell>
          <cell r="DK2022">
            <v>746000</v>
          </cell>
          <cell r="DM2022">
            <v>0</v>
          </cell>
        </row>
        <row r="2023">
          <cell r="C2023">
            <v>552100942</v>
          </cell>
          <cell r="DK2023">
            <v>20000</v>
          </cell>
        </row>
        <row r="2024">
          <cell r="C2024">
            <v>911967642</v>
          </cell>
          <cell r="DM2024">
            <v>42755177.704470001</v>
          </cell>
        </row>
        <row r="2025">
          <cell r="C2025">
            <v>911967642</v>
          </cell>
          <cell r="DK2025">
            <v>90000</v>
          </cell>
          <cell r="DM2025">
            <v>42755177.704470001</v>
          </cell>
        </row>
        <row r="2026">
          <cell r="C2026">
            <v>562103542</v>
          </cell>
        </row>
        <row r="2027">
          <cell r="C2027">
            <v>911967642</v>
          </cell>
          <cell r="DK2027">
            <v>617000</v>
          </cell>
          <cell r="DM2027">
            <v>42755177.704470001</v>
          </cell>
        </row>
        <row r="2028">
          <cell r="C2028">
            <v>372107842</v>
          </cell>
          <cell r="DM2028">
            <v>454797.13724000001</v>
          </cell>
        </row>
        <row r="2029">
          <cell r="C2029">
            <v>911967642</v>
          </cell>
          <cell r="DK2029">
            <v>22783000</v>
          </cell>
          <cell r="DM2029">
            <v>42755177.704470001</v>
          </cell>
        </row>
        <row r="2030">
          <cell r="C2030">
            <v>742105042</v>
          </cell>
          <cell r="DM2030">
            <v>50000</v>
          </cell>
        </row>
        <row r="2031">
          <cell r="C2031">
            <v>911967642</v>
          </cell>
          <cell r="DM2031">
            <v>42755177.704470001</v>
          </cell>
        </row>
        <row r="2032">
          <cell r="C2032">
            <v>392101842</v>
          </cell>
          <cell r="DL2032">
            <v>76097000</v>
          </cell>
        </row>
        <row r="2033">
          <cell r="C2033">
            <v>911967642</v>
          </cell>
          <cell r="DM2033">
            <v>42755177.704470001</v>
          </cell>
        </row>
        <row r="2034">
          <cell r="C2034">
            <v>792100942</v>
          </cell>
          <cell r="DK2034">
            <v>73200</v>
          </cell>
        </row>
        <row r="2035">
          <cell r="C2035">
            <v>911967642</v>
          </cell>
          <cell r="DK2035">
            <v>24000</v>
          </cell>
          <cell r="DM2035">
            <v>42755177.704470001</v>
          </cell>
        </row>
        <row r="2036">
          <cell r="C2036">
            <v>912013642</v>
          </cell>
        </row>
        <row r="2037">
          <cell r="C2037">
            <v>792100942</v>
          </cell>
        </row>
        <row r="2038">
          <cell r="C2038">
            <v>432102942</v>
          </cell>
          <cell r="DM2038">
            <v>0</v>
          </cell>
        </row>
        <row r="2039">
          <cell r="C2039">
            <v>911968642</v>
          </cell>
          <cell r="DM2039">
            <v>2523032.9111199998</v>
          </cell>
        </row>
        <row r="2040">
          <cell r="C2040">
            <v>792103942</v>
          </cell>
          <cell r="DM2040">
            <v>0</v>
          </cell>
        </row>
        <row r="2041">
          <cell r="C2041">
            <v>42104842</v>
          </cell>
          <cell r="DM2041">
            <v>0</v>
          </cell>
        </row>
        <row r="2042">
          <cell r="C2042">
            <v>462104842</v>
          </cell>
        </row>
        <row r="2043">
          <cell r="C2043">
            <v>802103842</v>
          </cell>
        </row>
        <row r="2044">
          <cell r="C2044">
            <v>911968642</v>
          </cell>
          <cell r="DM2044">
            <v>2523032.9111199998</v>
          </cell>
        </row>
        <row r="2045">
          <cell r="C2045">
            <v>542102642</v>
          </cell>
          <cell r="DK2045">
            <v>94000</v>
          </cell>
        </row>
        <row r="2046">
          <cell r="C2046">
            <v>82106342</v>
          </cell>
        </row>
        <row r="2047">
          <cell r="C2047">
            <v>911968642</v>
          </cell>
          <cell r="DM2047">
            <v>2523032.9111199998</v>
          </cell>
        </row>
        <row r="2048">
          <cell r="C2048">
            <v>552100942</v>
          </cell>
        </row>
        <row r="2049">
          <cell r="C2049">
            <v>842101842</v>
          </cell>
        </row>
        <row r="2050">
          <cell r="C2050">
            <v>82106342</v>
          </cell>
        </row>
        <row r="2051">
          <cell r="C2051">
            <v>552100942</v>
          </cell>
        </row>
        <row r="2052">
          <cell r="C2052">
            <v>852103442</v>
          </cell>
          <cell r="DM2052">
            <v>751562.76488000003</v>
          </cell>
        </row>
        <row r="2053">
          <cell r="C2053">
            <v>911968642</v>
          </cell>
          <cell r="DM2053">
            <v>2523032.9111199998</v>
          </cell>
        </row>
        <row r="2054">
          <cell r="C2054">
            <v>82106442</v>
          </cell>
        </row>
        <row r="2055">
          <cell r="C2055">
            <v>612105342</v>
          </cell>
        </row>
        <row r="2056">
          <cell r="C2056">
            <v>921840642</v>
          </cell>
          <cell r="DM2056">
            <v>0</v>
          </cell>
        </row>
        <row r="2057">
          <cell r="C2057">
            <v>852103442</v>
          </cell>
          <cell r="DM2057">
            <v>751562.76488000003</v>
          </cell>
        </row>
        <row r="2058">
          <cell r="C2058">
            <v>92104442</v>
          </cell>
          <cell r="DM2058">
            <v>0</v>
          </cell>
        </row>
        <row r="2059">
          <cell r="C2059">
            <v>742106942</v>
          </cell>
        </row>
        <row r="2060">
          <cell r="C2060">
            <v>852103442</v>
          </cell>
          <cell r="DM2060">
            <v>751562.76488000003</v>
          </cell>
        </row>
        <row r="2061">
          <cell r="C2061">
            <v>772106142</v>
          </cell>
          <cell r="DK2061">
            <v>325000</v>
          </cell>
        </row>
        <row r="2062">
          <cell r="C2062">
            <v>162101842</v>
          </cell>
          <cell r="DM2062">
            <v>26207373.910629999</v>
          </cell>
        </row>
        <row r="2063">
          <cell r="C2063">
            <v>2101342</v>
          </cell>
        </row>
        <row r="2064">
          <cell r="C2064">
            <v>852103442</v>
          </cell>
          <cell r="DM2064">
            <v>751562.76488000003</v>
          </cell>
        </row>
        <row r="2065">
          <cell r="C2065">
            <v>772106142</v>
          </cell>
          <cell r="DK2065">
            <v>225000</v>
          </cell>
        </row>
        <row r="2066">
          <cell r="C2066">
            <v>852103442</v>
          </cell>
          <cell r="DM2066">
            <v>751562.76488000003</v>
          </cell>
        </row>
        <row r="2067">
          <cell r="C2067">
            <v>162101842</v>
          </cell>
          <cell r="DM2067">
            <v>26207373.910629999</v>
          </cell>
        </row>
        <row r="2068">
          <cell r="C2068">
            <v>42104842</v>
          </cell>
          <cell r="DM2068">
            <v>0</v>
          </cell>
        </row>
        <row r="2069">
          <cell r="C2069">
            <v>792105242</v>
          </cell>
          <cell r="DM2069">
            <v>0</v>
          </cell>
        </row>
        <row r="2070">
          <cell r="C2070">
            <v>162101842</v>
          </cell>
          <cell r="DM2070">
            <v>26207373.910629999</v>
          </cell>
        </row>
        <row r="2071">
          <cell r="C2071">
            <v>42104842</v>
          </cell>
          <cell r="DM2071">
            <v>0</v>
          </cell>
        </row>
        <row r="2072">
          <cell r="C2072">
            <v>862107942</v>
          </cell>
          <cell r="DM2072">
            <v>9877938.5147300009</v>
          </cell>
        </row>
        <row r="2073">
          <cell r="C2073">
            <v>802103842</v>
          </cell>
        </row>
        <row r="2074">
          <cell r="C2074">
            <v>162101842</v>
          </cell>
          <cell r="DM2074">
            <v>26207373.910629999</v>
          </cell>
        </row>
        <row r="2075">
          <cell r="C2075">
            <v>862107942</v>
          </cell>
          <cell r="DM2075">
            <v>9877938.5147300009</v>
          </cell>
        </row>
        <row r="2076">
          <cell r="C2076">
            <v>82106342</v>
          </cell>
        </row>
        <row r="2077">
          <cell r="C2077">
            <v>802103842</v>
          </cell>
        </row>
        <row r="2078">
          <cell r="C2078">
            <v>162101842</v>
          </cell>
          <cell r="DM2078">
            <v>26207373.910629999</v>
          </cell>
        </row>
        <row r="2079">
          <cell r="C2079">
            <v>862107942</v>
          </cell>
          <cell r="DM2079">
            <v>9877938.5147300009</v>
          </cell>
        </row>
        <row r="2080">
          <cell r="C2080">
            <v>82106442</v>
          </cell>
        </row>
        <row r="2081">
          <cell r="C2081">
            <v>802106042</v>
          </cell>
          <cell r="DK2081">
            <v>133571</v>
          </cell>
        </row>
        <row r="2082">
          <cell r="C2082">
            <v>162101842</v>
          </cell>
          <cell r="DM2082">
            <v>26207373.910629999</v>
          </cell>
        </row>
        <row r="2083">
          <cell r="C2083">
            <v>892103142</v>
          </cell>
        </row>
        <row r="2084">
          <cell r="C2084">
            <v>162101842</v>
          </cell>
          <cell r="DM2084">
            <v>26207373.910629999</v>
          </cell>
        </row>
        <row r="2085">
          <cell r="C2085">
            <v>852103442</v>
          </cell>
          <cell r="DM2085">
            <v>751562.76488000003</v>
          </cell>
        </row>
        <row r="2086">
          <cell r="C2086">
            <v>892103142</v>
          </cell>
        </row>
        <row r="2087">
          <cell r="C2087">
            <v>162101842</v>
          </cell>
          <cell r="DM2087">
            <v>26207373.910629999</v>
          </cell>
        </row>
        <row r="2088">
          <cell r="C2088">
            <v>162101842</v>
          </cell>
          <cell r="DM2088">
            <v>26207373.910629999</v>
          </cell>
        </row>
        <row r="2089">
          <cell r="C2089">
            <v>852103442</v>
          </cell>
          <cell r="DM2089">
            <v>751562.76488000003</v>
          </cell>
        </row>
        <row r="2090">
          <cell r="C2090">
            <v>902101342</v>
          </cell>
          <cell r="DM2090">
            <v>341210.46821999998</v>
          </cell>
        </row>
        <row r="2091">
          <cell r="C2091">
            <v>162101842</v>
          </cell>
          <cell r="DM2091">
            <v>26207373.910629999</v>
          </cell>
        </row>
        <row r="2092">
          <cell r="C2092">
            <v>852103442</v>
          </cell>
          <cell r="DM2092">
            <v>751562.76488000003</v>
          </cell>
        </row>
        <row r="2093">
          <cell r="C2093">
            <v>192108242</v>
          </cell>
          <cell r="DM2093">
            <v>0</v>
          </cell>
        </row>
        <row r="2094">
          <cell r="C2094">
            <v>902108642</v>
          </cell>
          <cell r="DM2094">
            <v>0</v>
          </cell>
        </row>
        <row r="2095">
          <cell r="C2095">
            <v>192108242</v>
          </cell>
          <cell r="DM2095">
            <v>0</v>
          </cell>
        </row>
        <row r="2096">
          <cell r="C2096">
            <v>192108242</v>
          </cell>
          <cell r="DM2096">
            <v>0</v>
          </cell>
        </row>
        <row r="2097">
          <cell r="C2097">
            <v>922060142</v>
          </cell>
          <cell r="DM2097">
            <v>10467795.071839999</v>
          </cell>
        </row>
        <row r="2098">
          <cell r="C2098">
            <v>322103542</v>
          </cell>
          <cell r="DM2098">
            <v>0</v>
          </cell>
        </row>
        <row r="2099">
          <cell r="C2099">
            <v>852103442</v>
          </cell>
          <cell r="DM2099">
            <v>751562.76488000003</v>
          </cell>
        </row>
        <row r="2100">
          <cell r="C2100">
            <v>922060142</v>
          </cell>
          <cell r="DM2100">
            <v>10467795.071839999</v>
          </cell>
        </row>
        <row r="2101">
          <cell r="C2101">
            <v>322103542</v>
          </cell>
          <cell r="DM2101">
            <v>0</v>
          </cell>
        </row>
        <row r="2102">
          <cell r="C2102">
            <v>862107942</v>
          </cell>
          <cell r="DM2102">
            <v>9877938.5147300009</v>
          </cell>
        </row>
        <row r="2103">
          <cell r="C2103">
            <v>192108242</v>
          </cell>
          <cell r="DM2103">
            <v>0</v>
          </cell>
        </row>
        <row r="2104">
          <cell r="C2104">
            <v>922060242</v>
          </cell>
          <cell r="DK2104">
            <v>63000</v>
          </cell>
          <cell r="DM2104">
            <v>10467795.071839999</v>
          </cell>
        </row>
        <row r="2105">
          <cell r="C2105">
            <v>192108242</v>
          </cell>
          <cell r="DM2105">
            <v>0</v>
          </cell>
        </row>
        <row r="2106">
          <cell r="C2106">
            <v>322103542</v>
          </cell>
          <cell r="DK2106">
            <v>299000</v>
          </cell>
          <cell r="DM2106">
            <v>0</v>
          </cell>
        </row>
        <row r="2107">
          <cell r="C2107">
            <v>212105242</v>
          </cell>
          <cell r="DM2107">
            <v>0</v>
          </cell>
        </row>
        <row r="2108">
          <cell r="C2108">
            <v>322103542</v>
          </cell>
          <cell r="DK2108">
            <v>560000</v>
          </cell>
          <cell r="DM2108">
            <v>0</v>
          </cell>
        </row>
        <row r="2109">
          <cell r="C2109">
            <v>922060242</v>
          </cell>
          <cell r="DK2109">
            <v>59</v>
          </cell>
          <cell r="DM2109">
            <v>10467795.071839999</v>
          </cell>
        </row>
        <row r="2110">
          <cell r="C2110">
            <v>862107942</v>
          </cell>
          <cell r="DM2110">
            <v>9877938.5147300009</v>
          </cell>
        </row>
        <row r="2111">
          <cell r="C2111">
            <v>212106742</v>
          </cell>
        </row>
        <row r="2112">
          <cell r="C2112">
            <v>322103542</v>
          </cell>
          <cell r="DK2112">
            <v>642000</v>
          </cell>
          <cell r="DM2112">
            <v>0</v>
          </cell>
        </row>
        <row r="2113">
          <cell r="C2113">
            <v>922060742</v>
          </cell>
          <cell r="DM2113">
            <v>10467795.071839999</v>
          </cell>
        </row>
        <row r="2114">
          <cell r="C2114">
            <v>892103142</v>
          </cell>
        </row>
        <row r="2115">
          <cell r="C2115">
            <v>322103542</v>
          </cell>
          <cell r="DK2115">
            <v>805000</v>
          </cell>
          <cell r="DM2115">
            <v>0</v>
          </cell>
        </row>
        <row r="2116">
          <cell r="C2116">
            <v>902101342</v>
          </cell>
          <cell r="DM2116">
            <v>341210.46821999998</v>
          </cell>
        </row>
        <row r="2117">
          <cell r="C2117">
            <v>922105742</v>
          </cell>
          <cell r="DK2117">
            <v>61000</v>
          </cell>
          <cell r="DM2117">
            <v>0</v>
          </cell>
        </row>
        <row r="2118">
          <cell r="C2118">
            <v>322103542</v>
          </cell>
          <cell r="DK2118">
            <v>730000</v>
          </cell>
          <cell r="DM2118">
            <v>0</v>
          </cell>
        </row>
        <row r="2119">
          <cell r="C2119">
            <v>372107842</v>
          </cell>
          <cell r="DM2119">
            <v>454797.13724000001</v>
          </cell>
        </row>
        <row r="2120">
          <cell r="C2120">
            <v>931766242</v>
          </cell>
          <cell r="DM2120">
            <v>0</v>
          </cell>
        </row>
        <row r="2121">
          <cell r="C2121">
            <v>902101342</v>
          </cell>
          <cell r="DM2121">
            <v>341210.46821999998</v>
          </cell>
        </row>
        <row r="2122">
          <cell r="C2122">
            <v>342104342</v>
          </cell>
        </row>
        <row r="2123">
          <cell r="C2123">
            <v>372107842</v>
          </cell>
          <cell r="DM2123">
            <v>454797.13724000001</v>
          </cell>
        </row>
        <row r="2124">
          <cell r="C2124">
            <v>931766242</v>
          </cell>
          <cell r="DK2124">
            <v>21000</v>
          </cell>
          <cell r="DM2124">
            <v>0</v>
          </cell>
        </row>
        <row r="2125">
          <cell r="C2125">
            <v>902108642</v>
          </cell>
          <cell r="DM2125">
            <v>0</v>
          </cell>
        </row>
        <row r="2126">
          <cell r="C2126">
            <v>402105442</v>
          </cell>
        </row>
        <row r="2127">
          <cell r="C2127">
            <v>4572252</v>
          </cell>
          <cell r="DM2127">
            <v>10467795.071839999</v>
          </cell>
        </row>
        <row r="2128">
          <cell r="C2128">
            <v>372107842</v>
          </cell>
          <cell r="DM2128">
            <v>454797.13724000001</v>
          </cell>
        </row>
        <row r="2129">
          <cell r="C2129">
            <v>931815042</v>
          </cell>
          <cell r="DK2129">
            <v>34000</v>
          </cell>
        </row>
        <row r="2130">
          <cell r="C2130">
            <v>432102942</v>
          </cell>
          <cell r="DM2130">
            <v>0</v>
          </cell>
        </row>
        <row r="2131">
          <cell r="C2131">
            <v>372107842</v>
          </cell>
          <cell r="DM2131">
            <v>454797.13724000001</v>
          </cell>
        </row>
        <row r="2132">
          <cell r="C2132">
            <v>922060142</v>
          </cell>
          <cell r="DM2132">
            <v>10467795.071839999</v>
          </cell>
        </row>
        <row r="2133">
          <cell r="C2133">
            <v>432108242</v>
          </cell>
        </row>
        <row r="2134">
          <cell r="C2134">
            <v>931815042</v>
          </cell>
          <cell r="DK2134">
            <v>304000</v>
          </cell>
        </row>
        <row r="2135">
          <cell r="C2135">
            <v>922060142</v>
          </cell>
          <cell r="DM2135">
            <v>10467795.071839999</v>
          </cell>
        </row>
        <row r="2136">
          <cell r="C2136">
            <v>392101842</v>
          </cell>
          <cell r="DK2136">
            <v>94168000</v>
          </cell>
        </row>
        <row r="2137">
          <cell r="C2137">
            <v>922060142</v>
          </cell>
          <cell r="DM2137">
            <v>10467795.071839999</v>
          </cell>
        </row>
        <row r="2138">
          <cell r="C2138">
            <v>462104842</v>
          </cell>
        </row>
        <row r="2139">
          <cell r="C2139">
            <v>432102942</v>
          </cell>
          <cell r="DM2139">
            <v>0</v>
          </cell>
        </row>
        <row r="2140">
          <cell r="C2140">
            <v>999923375</v>
          </cell>
        </row>
        <row r="2141">
          <cell r="C2141">
            <v>462104842</v>
          </cell>
        </row>
        <row r="2142">
          <cell r="C2142">
            <v>432108242</v>
          </cell>
        </row>
        <row r="2143">
          <cell r="C2143">
            <v>922060142</v>
          </cell>
          <cell r="DM2143">
            <v>10467795.071839999</v>
          </cell>
        </row>
        <row r="2144">
          <cell r="C2144">
            <v>562103542</v>
          </cell>
        </row>
        <row r="2145">
          <cell r="C2145">
            <v>742105042</v>
          </cell>
          <cell r="DM2145">
            <v>50000</v>
          </cell>
        </row>
        <row r="2146">
          <cell r="C2146">
            <v>742106942</v>
          </cell>
        </row>
        <row r="2147">
          <cell r="C2147">
            <v>612105342</v>
          </cell>
        </row>
        <row r="2148">
          <cell r="C2148">
            <v>999923375</v>
          </cell>
        </row>
        <row r="2149">
          <cell r="C2149">
            <v>922060142</v>
          </cell>
          <cell r="DM2149">
            <v>10467795.071839999</v>
          </cell>
        </row>
        <row r="2150">
          <cell r="C2150">
            <v>792100942</v>
          </cell>
        </row>
        <row r="2151">
          <cell r="C2151">
            <v>792100942</v>
          </cell>
          <cell r="DK2151">
            <v>74700</v>
          </cell>
        </row>
        <row r="2152">
          <cell r="C2152">
            <v>74568552</v>
          </cell>
          <cell r="DM2152">
            <v>1187104.46915</v>
          </cell>
        </row>
        <row r="2153">
          <cell r="C2153">
            <v>922060142</v>
          </cell>
          <cell r="DK2153">
            <v>40000</v>
          </cell>
          <cell r="DM2153">
            <v>10467795.071839999</v>
          </cell>
        </row>
        <row r="2154">
          <cell r="C2154">
            <v>792100942</v>
          </cell>
          <cell r="DK2154">
            <v>71600</v>
          </cell>
        </row>
        <row r="2155">
          <cell r="C2155">
            <v>922060242</v>
          </cell>
          <cell r="DM2155">
            <v>10467795.071839999</v>
          </cell>
        </row>
        <row r="2156">
          <cell r="C2156">
            <v>74568552</v>
          </cell>
          <cell r="DK2156">
            <v>1104000</v>
          </cell>
          <cell r="DM2156">
            <v>1187104.46915</v>
          </cell>
        </row>
        <row r="2157">
          <cell r="C2157">
            <v>792100942</v>
          </cell>
        </row>
        <row r="2158">
          <cell r="C2158">
            <v>792100942</v>
          </cell>
          <cell r="DK2158">
            <v>70000</v>
          </cell>
        </row>
        <row r="2159">
          <cell r="C2159">
            <v>792100942</v>
          </cell>
        </row>
        <row r="2160">
          <cell r="C2160">
            <v>922060242</v>
          </cell>
          <cell r="DM2160">
            <v>10467795.071839999</v>
          </cell>
        </row>
        <row r="2161">
          <cell r="C2161">
            <v>74568552</v>
          </cell>
          <cell r="DM2161">
            <v>1187104.46915</v>
          </cell>
        </row>
        <row r="2162">
          <cell r="C2162">
            <v>792105242</v>
          </cell>
          <cell r="DM2162">
            <v>0</v>
          </cell>
        </row>
        <row r="2163">
          <cell r="C2163">
            <v>74568552</v>
          </cell>
          <cell r="DM2163">
            <v>1187104.46915</v>
          </cell>
        </row>
        <row r="2164">
          <cell r="C2164">
            <v>792105242</v>
          </cell>
          <cell r="DM2164">
            <v>0</v>
          </cell>
        </row>
        <row r="2165">
          <cell r="C2165">
            <v>922060242</v>
          </cell>
          <cell r="DK2165">
            <v>118000</v>
          </cell>
          <cell r="DM2165">
            <v>10467795.071839999</v>
          </cell>
        </row>
        <row r="2166">
          <cell r="C2166">
            <v>792105242</v>
          </cell>
          <cell r="DM2166">
            <v>0</v>
          </cell>
        </row>
        <row r="2167">
          <cell r="C2167">
            <v>842101842</v>
          </cell>
        </row>
        <row r="2168">
          <cell r="C2168">
            <v>922105742</v>
          </cell>
          <cell r="DK2168">
            <v>43000</v>
          </cell>
          <cell r="DM2168">
            <v>0</v>
          </cell>
        </row>
        <row r="2169">
          <cell r="C2169">
            <v>74568552</v>
          </cell>
          <cell r="DM2169">
            <v>1187104.46915</v>
          </cell>
        </row>
        <row r="2170">
          <cell r="C2170">
            <v>852103442</v>
          </cell>
          <cell r="DM2170">
            <v>751562.76488000003</v>
          </cell>
        </row>
        <row r="2171">
          <cell r="C2171">
            <v>74568552</v>
          </cell>
          <cell r="DM2171">
            <v>1187104.46915</v>
          </cell>
        </row>
        <row r="2172">
          <cell r="C2172">
            <v>922105742</v>
          </cell>
          <cell r="DK2172">
            <v>24000</v>
          </cell>
          <cell r="DM2172">
            <v>0</v>
          </cell>
        </row>
        <row r="2173">
          <cell r="C2173">
            <v>792105242</v>
          </cell>
          <cell r="DM2173">
            <v>0</v>
          </cell>
        </row>
        <row r="2174">
          <cell r="C2174">
            <v>434568152</v>
          </cell>
        </row>
        <row r="2175">
          <cell r="C2175">
            <v>852103442</v>
          </cell>
          <cell r="DM2175">
            <v>751562.76488000003</v>
          </cell>
        </row>
        <row r="2176">
          <cell r="C2176">
            <v>922105742</v>
          </cell>
          <cell r="DK2176">
            <v>41000</v>
          </cell>
          <cell r="DM2176">
            <v>0</v>
          </cell>
        </row>
        <row r="2177">
          <cell r="C2177">
            <v>802106042</v>
          </cell>
          <cell r="DK2177">
            <v>140472</v>
          </cell>
        </row>
        <row r="2178">
          <cell r="C2178">
            <v>434568152</v>
          </cell>
          <cell r="DK2178">
            <v>355</v>
          </cell>
        </row>
        <row r="2179">
          <cell r="C2179">
            <v>852103442</v>
          </cell>
          <cell r="DM2179">
            <v>751562.76488000003</v>
          </cell>
        </row>
        <row r="2180">
          <cell r="C2180">
            <v>842101842</v>
          </cell>
        </row>
        <row r="2181">
          <cell r="C2181">
            <v>922105742</v>
          </cell>
          <cell r="DM2181">
            <v>0</v>
          </cell>
        </row>
        <row r="2182">
          <cell r="C2182">
            <v>902101342</v>
          </cell>
          <cell r="DM2182">
            <v>341210.46821999998</v>
          </cell>
        </row>
        <row r="2183">
          <cell r="C2183">
            <v>474566752</v>
          </cell>
        </row>
        <row r="2184">
          <cell r="C2184">
            <v>852103442</v>
          </cell>
          <cell r="DM2184">
            <v>751562.76488000003</v>
          </cell>
        </row>
        <row r="2185">
          <cell r="C2185">
            <v>922105742</v>
          </cell>
          <cell r="DK2185">
            <v>100000</v>
          </cell>
          <cell r="DM2185">
            <v>0</v>
          </cell>
        </row>
        <row r="2186">
          <cell r="C2186">
            <v>484566852</v>
          </cell>
          <cell r="DM2186">
            <v>700915.23256999999</v>
          </cell>
        </row>
        <row r="2187">
          <cell r="C2187">
            <v>902101342</v>
          </cell>
          <cell r="DM2187">
            <v>341210.46821999998</v>
          </cell>
        </row>
        <row r="2188">
          <cell r="C2188">
            <v>852103442</v>
          </cell>
          <cell r="DM2188">
            <v>751562.76488000003</v>
          </cell>
        </row>
        <row r="2189">
          <cell r="C2189">
            <v>554570352</v>
          </cell>
          <cell r="DK2189">
            <v>1000</v>
          </cell>
          <cell r="DM2189">
            <v>0</v>
          </cell>
        </row>
        <row r="2190">
          <cell r="C2190">
            <v>902108642</v>
          </cell>
          <cell r="DM2190">
            <v>0</v>
          </cell>
        </row>
        <row r="2191">
          <cell r="C2191">
            <v>852103442</v>
          </cell>
          <cell r="DM2191">
            <v>751562.76488000003</v>
          </cell>
        </row>
        <row r="2192">
          <cell r="C2192">
            <v>931766242</v>
          </cell>
          <cell r="DK2192">
            <v>77000</v>
          </cell>
          <cell r="DM2192">
            <v>0</v>
          </cell>
        </row>
        <row r="2193">
          <cell r="C2193">
            <v>852103442</v>
          </cell>
          <cell r="DM2193">
            <v>751562.76488000003</v>
          </cell>
        </row>
        <row r="2194">
          <cell r="C2194">
            <v>921967342</v>
          </cell>
        </row>
        <row r="2195">
          <cell r="C2195">
            <v>554570352</v>
          </cell>
          <cell r="DM2195">
            <v>0</v>
          </cell>
        </row>
        <row r="2196">
          <cell r="C2196">
            <v>852103442</v>
          </cell>
          <cell r="DM2196">
            <v>751562.76488000003</v>
          </cell>
        </row>
        <row r="2197">
          <cell r="C2197">
            <v>922060142</v>
          </cell>
          <cell r="DM2197">
            <v>10467795.071839999</v>
          </cell>
        </row>
        <row r="2198">
          <cell r="C2198">
            <v>931766242</v>
          </cell>
          <cell r="DK2198">
            <v>15000</v>
          </cell>
          <cell r="DM2198">
            <v>0</v>
          </cell>
        </row>
        <row r="2199">
          <cell r="C2199">
            <v>922060142</v>
          </cell>
          <cell r="DM2199">
            <v>10467795.071839999</v>
          </cell>
        </row>
        <row r="2200">
          <cell r="C2200">
            <v>562160542</v>
          </cell>
          <cell r="DK2200">
            <v>250000</v>
          </cell>
        </row>
        <row r="2201">
          <cell r="C2201">
            <v>862107942</v>
          </cell>
          <cell r="DM2201">
            <v>9877938.5147300009</v>
          </cell>
        </row>
        <row r="2202">
          <cell r="C2202">
            <v>922060242</v>
          </cell>
          <cell r="DK2202">
            <v>30000</v>
          </cell>
          <cell r="DM2202">
            <v>10467795.071839999</v>
          </cell>
        </row>
        <row r="2203">
          <cell r="C2203">
            <v>931766242</v>
          </cell>
          <cell r="DK2203">
            <v>148000</v>
          </cell>
          <cell r="DM2203">
            <v>0</v>
          </cell>
        </row>
        <row r="2204">
          <cell r="C2204">
            <v>604569752</v>
          </cell>
          <cell r="DK2204">
            <v>273</v>
          </cell>
          <cell r="DM2204">
            <v>1975646.42915</v>
          </cell>
        </row>
        <row r="2205">
          <cell r="C2205">
            <v>902101342</v>
          </cell>
          <cell r="DM2205">
            <v>341210.46821999998</v>
          </cell>
        </row>
        <row r="2206">
          <cell r="C2206">
            <v>922060242</v>
          </cell>
          <cell r="DM2206">
            <v>10467795.071839999</v>
          </cell>
        </row>
        <row r="2207">
          <cell r="C2207">
            <v>604569752</v>
          </cell>
          <cell r="DK2207">
            <v>91</v>
          </cell>
          <cell r="DM2207">
            <v>1975646.42915</v>
          </cell>
        </row>
        <row r="2208">
          <cell r="C2208">
            <v>902101342</v>
          </cell>
          <cell r="DM2208">
            <v>341210.46821999998</v>
          </cell>
        </row>
        <row r="2209">
          <cell r="C2209">
            <v>42161042</v>
          </cell>
          <cell r="DM2209">
            <v>0</v>
          </cell>
        </row>
        <row r="2210">
          <cell r="C2210">
            <v>902108642</v>
          </cell>
          <cell r="DM2210">
            <v>0</v>
          </cell>
        </row>
        <row r="2211">
          <cell r="C2211">
            <v>604569752</v>
          </cell>
          <cell r="DK2211">
            <v>293</v>
          </cell>
          <cell r="DM2211">
            <v>1975646.42915</v>
          </cell>
        </row>
        <row r="2212">
          <cell r="C2212">
            <v>922060542</v>
          </cell>
          <cell r="DM2212">
            <v>10467795.071839999</v>
          </cell>
        </row>
        <row r="2213">
          <cell r="C2213">
            <v>42161042</v>
          </cell>
          <cell r="DM2213">
            <v>0</v>
          </cell>
        </row>
        <row r="2214">
          <cell r="C2214">
            <v>902108642</v>
          </cell>
          <cell r="DM2214">
            <v>0</v>
          </cell>
        </row>
        <row r="2215">
          <cell r="C2215">
            <v>922060542</v>
          </cell>
          <cell r="DM2215">
            <v>10467795.071839999</v>
          </cell>
        </row>
        <row r="2216">
          <cell r="C2216">
            <v>264609452</v>
          </cell>
          <cell r="DM2216">
            <v>0</v>
          </cell>
        </row>
        <row r="2217">
          <cell r="C2217">
            <v>54567652</v>
          </cell>
        </row>
        <row r="2218">
          <cell r="C2218">
            <v>922060142</v>
          </cell>
          <cell r="DM2218">
            <v>10467795.071839999</v>
          </cell>
        </row>
        <row r="2219">
          <cell r="C2219">
            <v>922060542</v>
          </cell>
          <cell r="DM2219">
            <v>10467795.071839999</v>
          </cell>
        </row>
        <row r="2220">
          <cell r="C2220">
            <v>314597652</v>
          </cell>
          <cell r="DM2220">
            <v>31131.468489999999</v>
          </cell>
        </row>
        <row r="2221">
          <cell r="C2221">
            <v>922060142</v>
          </cell>
          <cell r="DM2221">
            <v>10467795.071839999</v>
          </cell>
        </row>
        <row r="2222">
          <cell r="C2222">
            <v>54567652</v>
          </cell>
        </row>
        <row r="2223">
          <cell r="C2223">
            <v>922060742</v>
          </cell>
          <cell r="DM2223">
            <v>10467795.071839999</v>
          </cell>
        </row>
        <row r="2224">
          <cell r="C2224">
            <v>314597652</v>
          </cell>
          <cell r="DM2224">
            <v>31131.468489999999</v>
          </cell>
        </row>
        <row r="2225">
          <cell r="C2225">
            <v>922060242</v>
          </cell>
          <cell r="DK2225">
            <v>74000</v>
          </cell>
          <cell r="DM2225">
            <v>10467795.071839999</v>
          </cell>
        </row>
        <row r="2226">
          <cell r="C2226">
            <v>74568552</v>
          </cell>
          <cell r="DM2226">
            <v>1187104.46915</v>
          </cell>
        </row>
        <row r="2227">
          <cell r="C2227">
            <v>314597652</v>
          </cell>
          <cell r="DM2227">
            <v>31131.468489999999</v>
          </cell>
        </row>
        <row r="2228">
          <cell r="C2228">
            <v>922060742</v>
          </cell>
          <cell r="DM2228">
            <v>10467795.071839999</v>
          </cell>
        </row>
        <row r="2229">
          <cell r="C2229">
            <v>922105742</v>
          </cell>
          <cell r="DK2229">
            <v>58000</v>
          </cell>
          <cell r="DM2229">
            <v>0</v>
          </cell>
        </row>
        <row r="2230">
          <cell r="C2230">
            <v>314623952</v>
          </cell>
        </row>
        <row r="2231">
          <cell r="C2231">
            <v>922105742</v>
          </cell>
          <cell r="DK2231">
            <v>14000</v>
          </cell>
          <cell r="DM2231">
            <v>0</v>
          </cell>
        </row>
        <row r="2232">
          <cell r="C2232">
            <v>74568552</v>
          </cell>
          <cell r="DM2232">
            <v>1187104.46915</v>
          </cell>
        </row>
        <row r="2233">
          <cell r="C2233">
            <v>922105742</v>
          </cell>
          <cell r="DK2233">
            <v>29000</v>
          </cell>
          <cell r="DM2233">
            <v>0</v>
          </cell>
        </row>
        <row r="2234">
          <cell r="C2234">
            <v>314623952</v>
          </cell>
        </row>
        <row r="2235">
          <cell r="C2235">
            <v>922105742</v>
          </cell>
          <cell r="DK2235">
            <v>103000</v>
          </cell>
          <cell r="DM2235">
            <v>0</v>
          </cell>
        </row>
        <row r="2236">
          <cell r="C2236">
            <v>74568552</v>
          </cell>
          <cell r="DM2236">
            <v>1187104.46915</v>
          </cell>
        </row>
        <row r="2237">
          <cell r="C2237">
            <v>922105742</v>
          </cell>
          <cell r="DK2237">
            <v>257000</v>
          </cell>
          <cell r="DM2237">
            <v>0</v>
          </cell>
        </row>
        <row r="2238">
          <cell r="C2238">
            <v>922105742</v>
          </cell>
          <cell r="DK2238">
            <v>109000</v>
          </cell>
          <cell r="DM2238">
            <v>0</v>
          </cell>
        </row>
        <row r="2239">
          <cell r="C2239">
            <v>314623952</v>
          </cell>
        </row>
        <row r="2240">
          <cell r="C2240">
            <v>74568552</v>
          </cell>
          <cell r="DK2240">
            <v>1326000</v>
          </cell>
          <cell r="DM2240">
            <v>1187104.46915</v>
          </cell>
        </row>
        <row r="2241">
          <cell r="C2241">
            <v>922105742</v>
          </cell>
          <cell r="DK2241">
            <v>60000</v>
          </cell>
          <cell r="DM2241">
            <v>0</v>
          </cell>
        </row>
        <row r="2242">
          <cell r="C2242">
            <v>284590352</v>
          </cell>
        </row>
        <row r="2243">
          <cell r="C2243">
            <v>931815042</v>
          </cell>
        </row>
        <row r="2244">
          <cell r="C2244">
            <v>74568552</v>
          </cell>
          <cell r="DM2244">
            <v>1187104.46915</v>
          </cell>
        </row>
        <row r="2245">
          <cell r="C2245">
            <v>42161042</v>
          </cell>
          <cell r="DM2245">
            <v>0</v>
          </cell>
        </row>
        <row r="2246">
          <cell r="C2246">
            <v>264624452</v>
          </cell>
        </row>
        <row r="2247">
          <cell r="C2247">
            <v>74568552</v>
          </cell>
          <cell r="DM2247">
            <v>1187104.46915</v>
          </cell>
        </row>
        <row r="2248">
          <cell r="C2248">
            <v>922105742</v>
          </cell>
          <cell r="DK2248">
            <v>70000</v>
          </cell>
          <cell r="DM2248">
            <v>0</v>
          </cell>
        </row>
        <row r="2249">
          <cell r="C2249">
            <v>42161042</v>
          </cell>
          <cell r="DM2249">
            <v>0</v>
          </cell>
        </row>
        <row r="2250">
          <cell r="C2250">
            <v>264624452</v>
          </cell>
        </row>
        <row r="2251">
          <cell r="C2251">
            <v>74568552</v>
          </cell>
          <cell r="DM2251">
            <v>1187104.46915</v>
          </cell>
        </row>
        <row r="2252">
          <cell r="C2252">
            <v>42161042</v>
          </cell>
          <cell r="DM2252">
            <v>0</v>
          </cell>
        </row>
        <row r="2253">
          <cell r="C2253">
            <v>54567652</v>
          </cell>
        </row>
        <row r="2254">
          <cell r="C2254">
            <v>724633952</v>
          </cell>
          <cell r="DM2254">
            <v>0</v>
          </cell>
        </row>
        <row r="2255">
          <cell r="C2255">
            <v>42161042</v>
          </cell>
          <cell r="DM2255">
            <v>0</v>
          </cell>
        </row>
        <row r="2256">
          <cell r="C2256">
            <v>74568552</v>
          </cell>
          <cell r="DM2256">
            <v>1187104.46915</v>
          </cell>
        </row>
        <row r="2257">
          <cell r="C2257">
            <v>54567652</v>
          </cell>
        </row>
        <row r="2258">
          <cell r="C2258">
            <v>724633952</v>
          </cell>
          <cell r="DM2258">
            <v>0</v>
          </cell>
        </row>
        <row r="2259">
          <cell r="C2259">
            <v>74568552</v>
          </cell>
          <cell r="DM2259">
            <v>1187104.46915</v>
          </cell>
        </row>
        <row r="2260">
          <cell r="C2260">
            <v>74568552</v>
          </cell>
          <cell r="DM2260">
            <v>1187104.46915</v>
          </cell>
        </row>
        <row r="2261">
          <cell r="C2261">
            <v>434569252</v>
          </cell>
        </row>
        <row r="2262">
          <cell r="C2262">
            <v>404611652</v>
          </cell>
        </row>
        <row r="2263">
          <cell r="C2263">
            <v>74568552</v>
          </cell>
          <cell r="DM2263">
            <v>1187104.46915</v>
          </cell>
        </row>
        <row r="2264">
          <cell r="C2264">
            <v>74568552</v>
          </cell>
          <cell r="DM2264">
            <v>1187104.46915</v>
          </cell>
        </row>
        <row r="2265">
          <cell r="C2265">
            <v>74568552</v>
          </cell>
          <cell r="DM2265">
            <v>1187104.46915</v>
          </cell>
        </row>
        <row r="2266">
          <cell r="C2266">
            <v>999923375</v>
          </cell>
        </row>
        <row r="2267">
          <cell r="C2267">
            <v>404611652</v>
          </cell>
        </row>
        <row r="2268">
          <cell r="C2268">
            <v>74568552</v>
          </cell>
          <cell r="DM2268">
            <v>1187104.46915</v>
          </cell>
        </row>
        <row r="2269">
          <cell r="C2269">
            <v>74568552</v>
          </cell>
          <cell r="DM2269">
            <v>1187104.46915</v>
          </cell>
        </row>
        <row r="2270">
          <cell r="C2270">
            <v>74568552</v>
          </cell>
          <cell r="DM2270">
            <v>1187104.46915</v>
          </cell>
        </row>
        <row r="2271">
          <cell r="C2271">
            <v>334619752</v>
          </cell>
        </row>
        <row r="2272">
          <cell r="C2272">
            <v>434568152</v>
          </cell>
        </row>
        <row r="2273">
          <cell r="C2273">
            <v>74568552</v>
          </cell>
          <cell r="DM2273">
            <v>1187104.46915</v>
          </cell>
        </row>
        <row r="2274">
          <cell r="C2274">
            <v>74568552</v>
          </cell>
          <cell r="DM2274">
            <v>1187104.46915</v>
          </cell>
        </row>
        <row r="2275">
          <cell r="C2275">
            <v>474566752</v>
          </cell>
        </row>
        <row r="2276">
          <cell r="C2276">
            <v>74568552</v>
          </cell>
          <cell r="DM2276">
            <v>1187104.46915</v>
          </cell>
        </row>
        <row r="2277">
          <cell r="C2277">
            <v>334619752</v>
          </cell>
        </row>
        <row r="2278">
          <cell r="C2278">
            <v>484566852</v>
          </cell>
          <cell r="DM2278">
            <v>700915.23256999999</v>
          </cell>
        </row>
        <row r="2279">
          <cell r="C2279">
            <v>74568552</v>
          </cell>
          <cell r="DM2279">
            <v>1187104.46915</v>
          </cell>
        </row>
        <row r="2280">
          <cell r="C2280">
            <v>554570352</v>
          </cell>
          <cell r="DK2280">
            <v>17000</v>
          </cell>
          <cell r="DM2280">
            <v>0</v>
          </cell>
        </row>
        <row r="2281">
          <cell r="C2281">
            <v>74568552</v>
          </cell>
          <cell r="DM2281">
            <v>1187104.46915</v>
          </cell>
        </row>
        <row r="2282">
          <cell r="C2282">
            <v>434568152</v>
          </cell>
        </row>
        <row r="2283">
          <cell r="C2283">
            <v>334619752</v>
          </cell>
        </row>
        <row r="2284">
          <cell r="C2284">
            <v>554570352</v>
          </cell>
          <cell r="DK2284">
            <v>21000</v>
          </cell>
          <cell r="DM2284">
            <v>0</v>
          </cell>
        </row>
        <row r="2285">
          <cell r="C2285">
            <v>434568152</v>
          </cell>
        </row>
        <row r="2286">
          <cell r="C2286">
            <v>244623452</v>
          </cell>
          <cell r="DM2286">
            <v>98500</v>
          </cell>
        </row>
        <row r="2287">
          <cell r="C2287">
            <v>74568552</v>
          </cell>
          <cell r="DM2287">
            <v>1187104.46915</v>
          </cell>
        </row>
        <row r="2288">
          <cell r="C2288">
            <v>554570352</v>
          </cell>
          <cell r="DM2288">
            <v>0</v>
          </cell>
        </row>
        <row r="2289">
          <cell r="C2289">
            <v>484566852</v>
          </cell>
          <cell r="DM2289">
            <v>700915.23256999999</v>
          </cell>
        </row>
        <row r="2290">
          <cell r="C2290">
            <v>324625352</v>
          </cell>
        </row>
        <row r="2291">
          <cell r="C2291">
            <v>74568552</v>
          </cell>
          <cell r="DM2291">
            <v>1187104.46915</v>
          </cell>
        </row>
        <row r="2292">
          <cell r="C2292">
            <v>554570352</v>
          </cell>
          <cell r="DM2292">
            <v>0</v>
          </cell>
        </row>
        <row r="2293">
          <cell r="C2293">
            <v>554570352</v>
          </cell>
          <cell r="DM2293">
            <v>0</v>
          </cell>
        </row>
        <row r="2294">
          <cell r="C2294">
            <v>324625352</v>
          </cell>
        </row>
        <row r="2295">
          <cell r="C2295">
            <v>74568552</v>
          </cell>
          <cell r="DM2295">
            <v>1187104.46915</v>
          </cell>
        </row>
        <row r="2296">
          <cell r="C2296">
            <v>554570352</v>
          </cell>
          <cell r="DM2296">
            <v>0</v>
          </cell>
        </row>
        <row r="2297">
          <cell r="C2297">
            <v>324632052</v>
          </cell>
          <cell r="DM2297">
            <v>0</v>
          </cell>
        </row>
        <row r="2298">
          <cell r="C2298">
            <v>74568552</v>
          </cell>
          <cell r="DM2298">
            <v>1187104.46915</v>
          </cell>
        </row>
        <row r="2299">
          <cell r="C2299">
            <v>562160542</v>
          </cell>
        </row>
        <row r="2300">
          <cell r="C2300">
            <v>554570352</v>
          </cell>
          <cell r="DK2300">
            <v>1000</v>
          </cell>
          <cell r="DM2300">
            <v>0</v>
          </cell>
        </row>
        <row r="2301">
          <cell r="C2301">
            <v>604569752</v>
          </cell>
          <cell r="DK2301">
            <v>487</v>
          </cell>
          <cell r="DM2301">
            <v>1975646.42915</v>
          </cell>
        </row>
        <row r="2302">
          <cell r="C2302">
            <v>564571952</v>
          </cell>
        </row>
        <row r="2303">
          <cell r="C2303">
            <v>434568152</v>
          </cell>
        </row>
        <row r="2304">
          <cell r="C2304">
            <v>524649752</v>
          </cell>
          <cell r="DM2304">
            <v>0</v>
          </cell>
        </row>
        <row r="2305">
          <cell r="C2305">
            <v>624570952</v>
          </cell>
          <cell r="DK2305">
            <v>34000</v>
          </cell>
        </row>
        <row r="2306">
          <cell r="C2306">
            <v>604569752</v>
          </cell>
          <cell r="DK2306">
            <v>577</v>
          </cell>
          <cell r="DM2306">
            <v>1975646.42915</v>
          </cell>
        </row>
        <row r="2307">
          <cell r="C2307">
            <v>474566752</v>
          </cell>
        </row>
        <row r="2308">
          <cell r="C2308">
            <v>304596252</v>
          </cell>
        </row>
        <row r="2309">
          <cell r="C2309">
            <v>264629052</v>
          </cell>
        </row>
        <row r="2310">
          <cell r="C2310">
            <v>604569752</v>
          </cell>
          <cell r="DK2310">
            <v>433000</v>
          </cell>
          <cell r="DM2310">
            <v>1975646.42915</v>
          </cell>
        </row>
        <row r="2311">
          <cell r="C2311">
            <v>304596252</v>
          </cell>
        </row>
        <row r="2312">
          <cell r="C2312">
            <v>554570352</v>
          </cell>
          <cell r="DM2312">
            <v>0</v>
          </cell>
        </row>
        <row r="2313">
          <cell r="C2313">
            <v>264629052</v>
          </cell>
        </row>
        <row r="2314">
          <cell r="C2314">
            <v>604569752</v>
          </cell>
          <cell r="DK2314">
            <v>553</v>
          </cell>
          <cell r="DM2314">
            <v>1975646.42915</v>
          </cell>
        </row>
        <row r="2315">
          <cell r="C2315">
            <v>554570352</v>
          </cell>
          <cell r="DM2315">
            <v>0</v>
          </cell>
        </row>
        <row r="2316">
          <cell r="C2316">
            <v>304596252</v>
          </cell>
        </row>
        <row r="2317">
          <cell r="C2317">
            <v>264609452</v>
          </cell>
          <cell r="DM2317">
            <v>0</v>
          </cell>
        </row>
        <row r="2318">
          <cell r="C2318">
            <v>604569752</v>
          </cell>
          <cell r="DK2318">
            <v>415</v>
          </cell>
          <cell r="DM2318">
            <v>1975646.42915</v>
          </cell>
        </row>
        <row r="2319">
          <cell r="C2319">
            <v>554570352</v>
          </cell>
          <cell r="DM2319">
            <v>0</v>
          </cell>
        </row>
        <row r="2320">
          <cell r="C2320">
            <v>234608552</v>
          </cell>
          <cell r="DM2320">
            <v>15000</v>
          </cell>
        </row>
        <row r="2321">
          <cell r="C2321">
            <v>314597652</v>
          </cell>
          <cell r="DM2321">
            <v>31131.468489999999</v>
          </cell>
        </row>
        <row r="2322">
          <cell r="C2322">
            <v>604569752</v>
          </cell>
          <cell r="DK2322">
            <v>822</v>
          </cell>
          <cell r="DM2322">
            <v>1975646.42915</v>
          </cell>
        </row>
        <row r="2323">
          <cell r="C2323">
            <v>554570352</v>
          </cell>
          <cell r="DM2323">
            <v>0</v>
          </cell>
        </row>
        <row r="2324">
          <cell r="C2324">
            <v>204610852</v>
          </cell>
        </row>
        <row r="2325">
          <cell r="C2325">
            <v>562160542</v>
          </cell>
        </row>
        <row r="2326">
          <cell r="C2326">
            <v>604569752</v>
          </cell>
          <cell r="DM2326">
            <v>1975646.42915</v>
          </cell>
        </row>
        <row r="2327">
          <cell r="C2327">
            <v>314623952</v>
          </cell>
        </row>
        <row r="2328">
          <cell r="C2328">
            <v>204610852</v>
          </cell>
        </row>
        <row r="2329">
          <cell r="C2329">
            <v>564571952</v>
          </cell>
        </row>
        <row r="2330">
          <cell r="C2330">
            <v>264629052</v>
          </cell>
        </row>
        <row r="2331">
          <cell r="C2331">
            <v>284590352</v>
          </cell>
        </row>
        <row r="2332">
          <cell r="C2332">
            <v>264630952</v>
          </cell>
        </row>
        <row r="2333">
          <cell r="C2333">
            <v>564571952</v>
          </cell>
        </row>
        <row r="2334">
          <cell r="C2334">
            <v>724633952</v>
          </cell>
          <cell r="DM2334">
            <v>0</v>
          </cell>
        </row>
        <row r="2335">
          <cell r="C2335">
            <v>264609452</v>
          </cell>
          <cell r="DM2335">
            <v>0</v>
          </cell>
        </row>
        <row r="2336">
          <cell r="C2336">
            <v>604569752</v>
          </cell>
          <cell r="DK2336">
            <v>331000</v>
          </cell>
          <cell r="DM2336">
            <v>1975646.42915</v>
          </cell>
        </row>
        <row r="2337">
          <cell r="C2337">
            <v>284618552</v>
          </cell>
        </row>
        <row r="2338">
          <cell r="C2338">
            <v>264609452</v>
          </cell>
          <cell r="DM2338">
            <v>0</v>
          </cell>
        </row>
        <row r="2339">
          <cell r="C2339">
            <v>294591752</v>
          </cell>
          <cell r="DM2339">
            <v>0</v>
          </cell>
        </row>
        <row r="2340">
          <cell r="C2340">
            <v>624570952</v>
          </cell>
          <cell r="DK2340">
            <v>7000</v>
          </cell>
        </row>
        <row r="2341">
          <cell r="C2341">
            <v>244631852</v>
          </cell>
          <cell r="DM2341">
            <v>3725166.32424</v>
          </cell>
        </row>
        <row r="2342">
          <cell r="C2342">
            <v>999877550</v>
          </cell>
          <cell r="DM2342">
            <v>31131.468489999999</v>
          </cell>
        </row>
        <row r="2343">
          <cell r="C2343">
            <v>244631852</v>
          </cell>
          <cell r="DM2343">
            <v>3725166.32424</v>
          </cell>
        </row>
        <row r="2344">
          <cell r="C2344">
            <v>264629052</v>
          </cell>
        </row>
        <row r="2345">
          <cell r="C2345">
            <v>294591752</v>
          </cell>
          <cell r="DM2345">
            <v>0</v>
          </cell>
        </row>
        <row r="2346">
          <cell r="C2346">
            <v>314623952</v>
          </cell>
        </row>
        <row r="2347">
          <cell r="C2347">
            <v>314616952</v>
          </cell>
        </row>
        <row r="2348">
          <cell r="C2348">
            <v>264609452</v>
          </cell>
          <cell r="DM2348">
            <v>0</v>
          </cell>
        </row>
        <row r="2349">
          <cell r="C2349">
            <v>284590352</v>
          </cell>
        </row>
        <row r="2350">
          <cell r="C2350">
            <v>294591752</v>
          </cell>
          <cell r="DM2350">
            <v>0</v>
          </cell>
        </row>
        <row r="2351">
          <cell r="C2351">
            <v>314597652</v>
          </cell>
          <cell r="DM2351">
            <v>31131.468489999999</v>
          </cell>
        </row>
        <row r="2352">
          <cell r="C2352">
            <v>424602452</v>
          </cell>
          <cell r="DM2352">
            <v>0</v>
          </cell>
        </row>
        <row r="2353">
          <cell r="C2353">
            <v>264624452</v>
          </cell>
        </row>
        <row r="2354">
          <cell r="C2354">
            <v>334619752</v>
          </cell>
        </row>
        <row r="2355">
          <cell r="C2355">
            <v>414626052</v>
          </cell>
          <cell r="DM2355">
            <v>0</v>
          </cell>
        </row>
        <row r="2356">
          <cell r="C2356">
            <v>314623952</v>
          </cell>
        </row>
        <row r="2357">
          <cell r="C2357">
            <v>264624452</v>
          </cell>
        </row>
        <row r="2358">
          <cell r="C2358">
            <v>374591752</v>
          </cell>
        </row>
        <row r="2359">
          <cell r="C2359">
            <v>294591752</v>
          </cell>
          <cell r="DM2359">
            <v>0</v>
          </cell>
        </row>
        <row r="2360">
          <cell r="C2360">
            <v>724633952</v>
          </cell>
          <cell r="DM2360">
            <v>0</v>
          </cell>
        </row>
        <row r="2361">
          <cell r="C2361">
            <v>334619752</v>
          </cell>
        </row>
        <row r="2362">
          <cell r="C2362">
            <v>314632852</v>
          </cell>
          <cell r="DM2362">
            <v>660523.98499000003</v>
          </cell>
        </row>
        <row r="2363">
          <cell r="C2363">
            <v>334619752</v>
          </cell>
        </row>
        <row r="2364">
          <cell r="C2364">
            <v>754626652</v>
          </cell>
        </row>
        <row r="2365">
          <cell r="C2365">
            <v>294591752</v>
          </cell>
          <cell r="DM2365">
            <v>0</v>
          </cell>
        </row>
        <row r="2366">
          <cell r="C2366">
            <v>314632852</v>
          </cell>
          <cell r="DM2366">
            <v>660523.98499000003</v>
          </cell>
        </row>
        <row r="2367">
          <cell r="C2367">
            <v>324632052</v>
          </cell>
          <cell r="DM2367">
            <v>0</v>
          </cell>
        </row>
        <row r="2368">
          <cell r="C2368">
            <v>244623452</v>
          </cell>
          <cell r="DM2368">
            <v>98500</v>
          </cell>
        </row>
        <row r="2369">
          <cell r="C2369">
            <v>294591752</v>
          </cell>
          <cell r="DM2369">
            <v>0</v>
          </cell>
        </row>
        <row r="2370">
          <cell r="C2370">
            <v>314632852</v>
          </cell>
          <cell r="DM2370">
            <v>660523.98499000003</v>
          </cell>
        </row>
        <row r="2371">
          <cell r="C2371">
            <v>524649652</v>
          </cell>
          <cell r="DM2371">
            <v>0</v>
          </cell>
        </row>
        <row r="2372">
          <cell r="C2372">
            <v>524649652</v>
          </cell>
          <cell r="DM2372">
            <v>0</v>
          </cell>
        </row>
        <row r="2373">
          <cell r="C2373">
            <v>324590952</v>
          </cell>
          <cell r="DM2373">
            <v>0</v>
          </cell>
        </row>
        <row r="2374">
          <cell r="C2374">
            <v>244633252</v>
          </cell>
        </row>
        <row r="2375">
          <cell r="C2375">
            <v>314618352</v>
          </cell>
        </row>
        <row r="2376">
          <cell r="C2376">
            <v>294591752</v>
          </cell>
          <cell r="DM2376">
            <v>0</v>
          </cell>
        </row>
        <row r="2377">
          <cell r="C2377">
            <v>804626752</v>
          </cell>
          <cell r="DM2377">
            <v>0</v>
          </cell>
        </row>
        <row r="2378">
          <cell r="C2378">
            <v>384596552</v>
          </cell>
          <cell r="DM2378">
            <v>1228693.01156</v>
          </cell>
        </row>
        <row r="2379">
          <cell r="C2379">
            <v>404611652</v>
          </cell>
        </row>
        <row r="2380">
          <cell r="C2380">
            <v>384596552</v>
          </cell>
          <cell r="DM2380">
            <v>1228693.01156</v>
          </cell>
        </row>
        <row r="2381">
          <cell r="C2381">
            <v>154612352</v>
          </cell>
          <cell r="DM2381">
            <v>19225.53728</v>
          </cell>
        </row>
        <row r="2382">
          <cell r="C2382">
            <v>154612352</v>
          </cell>
          <cell r="DM2382">
            <v>19225.53728</v>
          </cell>
        </row>
        <row r="2383">
          <cell r="C2383">
            <v>334619752</v>
          </cell>
        </row>
        <row r="2384">
          <cell r="C2384">
            <v>154612352</v>
          </cell>
          <cell r="DM2384">
            <v>19225.53728</v>
          </cell>
        </row>
        <row r="2385">
          <cell r="C2385">
            <v>154612352</v>
          </cell>
          <cell r="DM2385">
            <v>19225.53728</v>
          </cell>
        </row>
        <row r="2386">
          <cell r="C2386">
            <v>644650152</v>
          </cell>
          <cell r="DM2386">
            <v>1228693.01156</v>
          </cell>
        </row>
        <row r="2387">
          <cell r="C2387">
            <v>324632052</v>
          </cell>
          <cell r="DM2387">
            <v>0</v>
          </cell>
        </row>
        <row r="2388">
          <cell r="C2388">
            <v>154612352</v>
          </cell>
          <cell r="DM2388">
            <v>19225.53728</v>
          </cell>
        </row>
        <row r="2389">
          <cell r="C2389">
            <v>134622952</v>
          </cell>
        </row>
        <row r="2390">
          <cell r="C2390">
            <v>644650152</v>
          </cell>
          <cell r="DM2390">
            <v>1228693.01156</v>
          </cell>
        </row>
        <row r="2391">
          <cell r="C2391">
            <v>524649552</v>
          </cell>
          <cell r="DM2391">
            <v>0</v>
          </cell>
        </row>
        <row r="2392">
          <cell r="C2392">
            <v>154612352</v>
          </cell>
          <cell r="DM2392">
            <v>19225.53728</v>
          </cell>
        </row>
        <row r="2393">
          <cell r="C2393">
            <v>644650152</v>
          </cell>
          <cell r="DM2393">
            <v>1228693.01156</v>
          </cell>
        </row>
        <row r="2394">
          <cell r="C2394">
            <v>234608552</v>
          </cell>
          <cell r="DM2394">
            <v>15000</v>
          </cell>
        </row>
        <row r="2395">
          <cell r="C2395">
            <v>524649552</v>
          </cell>
          <cell r="DM2395">
            <v>0</v>
          </cell>
        </row>
        <row r="2396">
          <cell r="C2396">
            <v>364611352</v>
          </cell>
          <cell r="DM2396">
            <v>0</v>
          </cell>
        </row>
        <row r="2397">
          <cell r="C2397">
            <v>204610852</v>
          </cell>
        </row>
        <row r="2398">
          <cell r="C2398">
            <v>324590952</v>
          </cell>
          <cell r="DM2398">
            <v>0</v>
          </cell>
        </row>
        <row r="2399">
          <cell r="C2399">
            <v>354616252</v>
          </cell>
        </row>
        <row r="2400">
          <cell r="C2400">
            <v>204610852</v>
          </cell>
        </row>
        <row r="2401">
          <cell r="C2401">
            <v>234608552</v>
          </cell>
          <cell r="DM2401">
            <v>15000</v>
          </cell>
        </row>
        <row r="2402">
          <cell r="C2402">
            <v>234608552</v>
          </cell>
          <cell r="DM2402">
            <v>15000</v>
          </cell>
        </row>
        <row r="2403">
          <cell r="C2403">
            <v>264635252</v>
          </cell>
        </row>
        <row r="2404">
          <cell r="C2404">
            <v>324590952</v>
          </cell>
          <cell r="DM2404">
            <v>0</v>
          </cell>
        </row>
        <row r="2405">
          <cell r="C2405">
            <v>364607752</v>
          </cell>
          <cell r="DM2405">
            <v>318583.48401999997</v>
          </cell>
        </row>
        <row r="2406">
          <cell r="C2406">
            <v>804626752</v>
          </cell>
          <cell r="DM2406">
            <v>0</v>
          </cell>
        </row>
        <row r="2407">
          <cell r="C2407">
            <v>284618552</v>
          </cell>
        </row>
        <row r="2408">
          <cell r="C2408">
            <v>364607752</v>
          </cell>
          <cell r="DM2408">
            <v>318583.48401999997</v>
          </cell>
        </row>
        <row r="2409">
          <cell r="C2409">
            <v>264630952</v>
          </cell>
        </row>
        <row r="2410">
          <cell r="C2410">
            <v>344602152</v>
          </cell>
        </row>
        <row r="2411">
          <cell r="C2411">
            <v>284618552</v>
          </cell>
        </row>
        <row r="2412">
          <cell r="C2412">
            <v>304596252</v>
          </cell>
        </row>
        <row r="2413">
          <cell r="C2413">
            <v>284618552</v>
          </cell>
        </row>
        <row r="2414">
          <cell r="C2414">
            <v>344602152</v>
          </cell>
        </row>
        <row r="2415">
          <cell r="C2415">
            <v>284618552</v>
          </cell>
        </row>
        <row r="2416">
          <cell r="C2416">
            <v>154612352</v>
          </cell>
          <cell r="DM2416">
            <v>19225.53728</v>
          </cell>
        </row>
        <row r="2417">
          <cell r="C2417">
            <v>344602152</v>
          </cell>
        </row>
        <row r="2418">
          <cell r="C2418">
            <v>244631852</v>
          </cell>
          <cell r="DM2418">
            <v>3725166.32424</v>
          </cell>
        </row>
        <row r="2419">
          <cell r="C2419">
            <v>244631852</v>
          </cell>
          <cell r="DM2419">
            <v>3725166.32424</v>
          </cell>
        </row>
        <row r="2420">
          <cell r="C2420">
            <v>154612352</v>
          </cell>
          <cell r="DM2420">
            <v>19225.53728</v>
          </cell>
        </row>
        <row r="2421">
          <cell r="C2421">
            <v>424627752</v>
          </cell>
        </row>
        <row r="2422">
          <cell r="C2422">
            <v>244631852</v>
          </cell>
          <cell r="DM2422">
            <v>3725166.32424</v>
          </cell>
        </row>
        <row r="2423">
          <cell r="C2423">
            <v>244631852</v>
          </cell>
          <cell r="DM2423">
            <v>3725166.32424</v>
          </cell>
        </row>
        <row r="2424">
          <cell r="C2424">
            <v>234608552</v>
          </cell>
          <cell r="DM2424">
            <v>15000</v>
          </cell>
        </row>
        <row r="2425">
          <cell r="C2425">
            <v>244614352</v>
          </cell>
        </row>
        <row r="2426">
          <cell r="C2426">
            <v>244631852</v>
          </cell>
          <cell r="DM2426">
            <v>3725166.32424</v>
          </cell>
        </row>
        <row r="2427">
          <cell r="C2427">
            <v>244631852</v>
          </cell>
          <cell r="DM2427">
            <v>3725166.32424</v>
          </cell>
        </row>
        <row r="2428">
          <cell r="C2428">
            <v>234608552</v>
          </cell>
          <cell r="DM2428">
            <v>15000</v>
          </cell>
        </row>
        <row r="2429">
          <cell r="C2429">
            <v>244613152</v>
          </cell>
          <cell r="DM2429">
            <v>1252442.52003</v>
          </cell>
        </row>
        <row r="2430">
          <cell r="C2430">
            <v>244631852</v>
          </cell>
          <cell r="DM2430">
            <v>3725166.32424</v>
          </cell>
        </row>
        <row r="2431">
          <cell r="C2431">
            <v>244631852</v>
          </cell>
          <cell r="DM2431">
            <v>3725166.32424</v>
          </cell>
        </row>
        <row r="2432">
          <cell r="C2432">
            <v>424602452</v>
          </cell>
          <cell r="DM2432">
            <v>0</v>
          </cell>
        </row>
        <row r="2433">
          <cell r="C2433">
            <v>204610852</v>
          </cell>
        </row>
        <row r="2434">
          <cell r="C2434">
            <v>244613152</v>
          </cell>
          <cell r="DM2434">
            <v>1252442.52003</v>
          </cell>
        </row>
        <row r="2435">
          <cell r="C2435">
            <v>244631852</v>
          </cell>
          <cell r="DM2435">
            <v>3725166.32424</v>
          </cell>
        </row>
        <row r="2436">
          <cell r="C2436">
            <v>414626052</v>
          </cell>
          <cell r="DM2436">
            <v>0</v>
          </cell>
        </row>
        <row r="2437">
          <cell r="C2437">
            <v>264597252</v>
          </cell>
        </row>
        <row r="2438">
          <cell r="C2438">
            <v>204610852</v>
          </cell>
        </row>
        <row r="2439">
          <cell r="C2439">
            <v>244613152</v>
          </cell>
          <cell r="DM2439">
            <v>1252442.52003</v>
          </cell>
        </row>
        <row r="2440">
          <cell r="C2440">
            <v>414626052</v>
          </cell>
          <cell r="DM2440">
            <v>0</v>
          </cell>
        </row>
        <row r="2441">
          <cell r="C2441">
            <v>414626052</v>
          </cell>
          <cell r="DM2441">
            <v>0</v>
          </cell>
        </row>
        <row r="2442">
          <cell r="C2442">
            <v>244631852</v>
          </cell>
          <cell r="DM2442">
            <v>3725166.32424</v>
          </cell>
        </row>
        <row r="2443">
          <cell r="C2443">
            <v>244613152</v>
          </cell>
          <cell r="DM2443">
            <v>1252442.52003</v>
          </cell>
        </row>
        <row r="2444">
          <cell r="C2444">
            <v>414626052</v>
          </cell>
          <cell r="DM2444">
            <v>0</v>
          </cell>
        </row>
        <row r="2445">
          <cell r="C2445">
            <v>414626052</v>
          </cell>
          <cell r="DM2445">
            <v>0</v>
          </cell>
        </row>
        <row r="2446">
          <cell r="C2446">
            <v>314632852</v>
          </cell>
          <cell r="DM2446">
            <v>660523.98499000003</v>
          </cell>
        </row>
        <row r="2447">
          <cell r="C2447">
            <v>244613152</v>
          </cell>
          <cell r="DM2447">
            <v>1252442.52003</v>
          </cell>
        </row>
        <row r="2448">
          <cell r="C2448">
            <v>244631852</v>
          </cell>
          <cell r="DM2448">
            <v>3725166.32424</v>
          </cell>
        </row>
        <row r="2449">
          <cell r="C2449">
            <v>999888816</v>
          </cell>
          <cell r="DM2449">
            <v>1252442.52003</v>
          </cell>
        </row>
        <row r="2450">
          <cell r="C2450">
            <v>244633252</v>
          </cell>
        </row>
        <row r="2451">
          <cell r="C2451">
            <v>374591752</v>
          </cell>
        </row>
        <row r="2452">
          <cell r="C2452">
            <v>324595552</v>
          </cell>
          <cell r="DM2452">
            <v>1228693.01156</v>
          </cell>
        </row>
        <row r="2453">
          <cell r="C2453">
            <v>244631852</v>
          </cell>
          <cell r="DM2453">
            <v>3725166.32424</v>
          </cell>
        </row>
        <row r="2454">
          <cell r="C2454">
            <v>234625652</v>
          </cell>
          <cell r="DM2454">
            <v>20000</v>
          </cell>
        </row>
        <row r="2455">
          <cell r="C2455">
            <v>374591752</v>
          </cell>
        </row>
        <row r="2456">
          <cell r="C2456">
            <v>324595552</v>
          </cell>
          <cell r="DM2456">
            <v>1228693.01156</v>
          </cell>
        </row>
        <row r="2457">
          <cell r="C2457">
            <v>234625652</v>
          </cell>
          <cell r="DM2457">
            <v>20000</v>
          </cell>
        </row>
        <row r="2458">
          <cell r="C2458">
            <v>384596552</v>
          </cell>
          <cell r="DM2458">
            <v>1228693.01156</v>
          </cell>
        </row>
        <row r="2459">
          <cell r="C2459">
            <v>244631852</v>
          </cell>
          <cell r="DM2459">
            <v>3725166.32424</v>
          </cell>
        </row>
        <row r="2460">
          <cell r="C2460">
            <v>294607852</v>
          </cell>
          <cell r="DM2460">
            <v>0</v>
          </cell>
        </row>
        <row r="2461">
          <cell r="C2461">
            <v>644650152</v>
          </cell>
          <cell r="DM2461">
            <v>1228693.01156</v>
          </cell>
        </row>
        <row r="2462">
          <cell r="C2462">
            <v>314632852</v>
          </cell>
          <cell r="DM2462">
            <v>660523.98499000003</v>
          </cell>
        </row>
        <row r="2463">
          <cell r="C2463">
            <v>424602452</v>
          </cell>
          <cell r="DM2463">
            <v>0</v>
          </cell>
        </row>
        <row r="2464">
          <cell r="C2464">
            <v>364611352</v>
          </cell>
          <cell r="DM2464">
            <v>0</v>
          </cell>
        </row>
        <row r="2465">
          <cell r="C2465">
            <v>314632852</v>
          </cell>
          <cell r="DM2465">
            <v>660523.98499000003</v>
          </cell>
        </row>
        <row r="2466">
          <cell r="C2466">
            <v>274604652</v>
          </cell>
          <cell r="DM2466">
            <v>0</v>
          </cell>
        </row>
        <row r="2467">
          <cell r="C2467">
            <v>414626052</v>
          </cell>
          <cell r="DM2467">
            <v>0</v>
          </cell>
        </row>
        <row r="2468">
          <cell r="C2468">
            <v>364611352</v>
          </cell>
          <cell r="DM2468">
            <v>0</v>
          </cell>
        </row>
        <row r="2469">
          <cell r="C2469">
            <v>314632852</v>
          </cell>
          <cell r="DM2469">
            <v>660523.98499000003</v>
          </cell>
        </row>
        <row r="2470">
          <cell r="C2470">
            <v>164617752</v>
          </cell>
          <cell r="DM2470">
            <v>150000</v>
          </cell>
        </row>
        <row r="2471">
          <cell r="C2471">
            <v>414626052</v>
          </cell>
          <cell r="DM2471">
            <v>0</v>
          </cell>
        </row>
        <row r="2472">
          <cell r="C2472">
            <v>314632852</v>
          </cell>
          <cell r="DM2472">
            <v>660523.98499000003</v>
          </cell>
        </row>
        <row r="2473">
          <cell r="C2473">
            <v>374628952</v>
          </cell>
        </row>
        <row r="2474">
          <cell r="C2474">
            <v>84613052</v>
          </cell>
        </row>
        <row r="2475">
          <cell r="C2475">
            <v>374591752</v>
          </cell>
        </row>
        <row r="2476">
          <cell r="C2476">
            <v>154629152</v>
          </cell>
          <cell r="DM2476">
            <v>178800</v>
          </cell>
        </row>
        <row r="2477">
          <cell r="C2477">
            <v>374628952</v>
          </cell>
        </row>
        <row r="2478">
          <cell r="C2478">
            <v>434588452</v>
          </cell>
        </row>
        <row r="2479">
          <cell r="C2479">
            <v>324594652</v>
          </cell>
        </row>
        <row r="2480">
          <cell r="C2480">
            <v>404610852</v>
          </cell>
        </row>
        <row r="2481">
          <cell r="C2481">
            <v>374591752</v>
          </cell>
        </row>
        <row r="2482">
          <cell r="C2482">
            <v>324597052</v>
          </cell>
        </row>
        <row r="2483">
          <cell r="C2483">
            <v>404610852</v>
          </cell>
        </row>
        <row r="2484">
          <cell r="C2484">
            <v>314632852</v>
          </cell>
          <cell r="DM2484">
            <v>660523.98499000003</v>
          </cell>
        </row>
        <row r="2485">
          <cell r="C2485">
            <v>704648852</v>
          </cell>
        </row>
        <row r="2486">
          <cell r="C2486">
            <v>364607752</v>
          </cell>
          <cell r="DM2486">
            <v>318583.48401999997</v>
          </cell>
        </row>
        <row r="2487">
          <cell r="C2487">
            <v>324597052</v>
          </cell>
        </row>
        <row r="2488">
          <cell r="C2488">
            <v>384596552</v>
          </cell>
          <cell r="DM2488">
            <v>1228693.01156</v>
          </cell>
        </row>
        <row r="2489">
          <cell r="C2489">
            <v>314632852</v>
          </cell>
          <cell r="DM2489">
            <v>660523.98499000003</v>
          </cell>
        </row>
        <row r="2490">
          <cell r="C2490">
            <v>644650152</v>
          </cell>
          <cell r="DM2490">
            <v>1228693.01156</v>
          </cell>
        </row>
        <row r="2491">
          <cell r="C2491">
            <v>344602152</v>
          </cell>
        </row>
        <row r="2492">
          <cell r="C2492">
            <v>154629152</v>
          </cell>
          <cell r="DM2492">
            <v>178800</v>
          </cell>
        </row>
        <row r="2493">
          <cell r="C2493">
            <v>414612452</v>
          </cell>
          <cell r="DM2493">
            <v>0</v>
          </cell>
        </row>
        <row r="2494">
          <cell r="C2494">
            <v>424627752</v>
          </cell>
        </row>
        <row r="2495">
          <cell r="C2495">
            <v>644650152</v>
          </cell>
          <cell r="DM2495">
            <v>1228693.01156</v>
          </cell>
        </row>
        <row r="2496">
          <cell r="C2496">
            <v>154629152</v>
          </cell>
          <cell r="DM2496">
            <v>178800</v>
          </cell>
        </row>
        <row r="2497">
          <cell r="C2497">
            <v>364589552</v>
          </cell>
        </row>
        <row r="2498">
          <cell r="C2498">
            <v>244613152</v>
          </cell>
          <cell r="DM2498">
            <v>1252442.52003</v>
          </cell>
        </row>
        <row r="2499">
          <cell r="C2499">
            <v>384622052</v>
          </cell>
        </row>
        <row r="2500">
          <cell r="C2500">
            <v>999868657</v>
          </cell>
          <cell r="DM2500">
            <v>1252442.52003</v>
          </cell>
        </row>
        <row r="2501">
          <cell r="C2501">
            <v>244633252</v>
          </cell>
        </row>
        <row r="2502">
          <cell r="C2502">
            <v>364589552</v>
          </cell>
        </row>
        <row r="2503">
          <cell r="C2503">
            <v>999888813</v>
          </cell>
          <cell r="DM2503">
            <v>1252442.52003</v>
          </cell>
        </row>
        <row r="2504">
          <cell r="C2504">
            <v>364607752</v>
          </cell>
          <cell r="DM2504">
            <v>318583.48401999997</v>
          </cell>
        </row>
        <row r="2505">
          <cell r="C2505">
            <v>364611352</v>
          </cell>
          <cell r="DM2505">
            <v>0</v>
          </cell>
        </row>
        <row r="2506">
          <cell r="C2506">
            <v>234596552</v>
          </cell>
          <cell r="DM2506">
            <v>0</v>
          </cell>
        </row>
        <row r="2507">
          <cell r="C2507">
            <v>999888813</v>
          </cell>
          <cell r="DM2507">
            <v>1252442.52003</v>
          </cell>
        </row>
        <row r="2508">
          <cell r="C2508">
            <v>244614352</v>
          </cell>
        </row>
        <row r="2509">
          <cell r="C2509">
            <v>354616252</v>
          </cell>
        </row>
        <row r="2510">
          <cell r="C2510">
            <v>999888813</v>
          </cell>
          <cell r="DM2510">
            <v>1252442.52003</v>
          </cell>
        </row>
        <row r="2511">
          <cell r="C2511">
            <v>44597552</v>
          </cell>
          <cell r="DM2511">
            <v>0</v>
          </cell>
        </row>
        <row r="2512">
          <cell r="C2512">
            <v>999888819</v>
          </cell>
          <cell r="DM2512">
            <v>1252442.52003</v>
          </cell>
        </row>
        <row r="2513">
          <cell r="C2513">
            <v>244614352</v>
          </cell>
        </row>
        <row r="2514">
          <cell r="C2514">
            <v>214607052</v>
          </cell>
        </row>
        <row r="2515">
          <cell r="C2515">
            <v>354616252</v>
          </cell>
        </row>
        <row r="2516">
          <cell r="C2516">
            <v>999959986</v>
          </cell>
          <cell r="DM2516">
            <v>1252442.52003</v>
          </cell>
        </row>
        <row r="2517">
          <cell r="C2517">
            <v>244613152</v>
          </cell>
          <cell r="DM2517">
            <v>1252442.52003</v>
          </cell>
        </row>
        <row r="2518">
          <cell r="C2518">
            <v>384622052</v>
          </cell>
        </row>
        <row r="2519">
          <cell r="C2519">
            <v>394622452</v>
          </cell>
        </row>
        <row r="2520">
          <cell r="C2520">
            <v>234625652</v>
          </cell>
          <cell r="DM2520">
            <v>20000</v>
          </cell>
        </row>
        <row r="2521">
          <cell r="C2521">
            <v>374628952</v>
          </cell>
        </row>
        <row r="2522">
          <cell r="C2522">
            <v>244613152</v>
          </cell>
          <cell r="DM2522">
            <v>1252442.52003</v>
          </cell>
        </row>
        <row r="2523">
          <cell r="C2523">
            <v>304607752</v>
          </cell>
          <cell r="DM2523">
            <v>0</v>
          </cell>
        </row>
        <row r="2524">
          <cell r="C2524">
            <v>404610852</v>
          </cell>
        </row>
        <row r="2525">
          <cell r="C2525">
            <v>304607752</v>
          </cell>
          <cell r="DM2525">
            <v>0</v>
          </cell>
        </row>
        <row r="2526">
          <cell r="C2526">
            <v>234625652</v>
          </cell>
          <cell r="DM2526">
            <v>20000</v>
          </cell>
        </row>
        <row r="2527">
          <cell r="C2527">
            <v>244613152</v>
          </cell>
          <cell r="DM2527">
            <v>1252442.52003</v>
          </cell>
        </row>
        <row r="2528">
          <cell r="C2528">
            <v>364607752</v>
          </cell>
          <cell r="DM2528">
            <v>318583.48401999997</v>
          </cell>
        </row>
        <row r="2529">
          <cell r="C2529">
            <v>999868657</v>
          </cell>
          <cell r="DM2529">
            <v>1252442.52003</v>
          </cell>
        </row>
        <row r="2530">
          <cell r="C2530">
            <v>294607852</v>
          </cell>
          <cell r="DM2530">
            <v>0</v>
          </cell>
        </row>
        <row r="2531">
          <cell r="C2531">
            <v>999886412</v>
          </cell>
          <cell r="DM2531">
            <v>1252442.52003</v>
          </cell>
        </row>
        <row r="2532">
          <cell r="C2532">
            <v>404598052</v>
          </cell>
        </row>
        <row r="2533">
          <cell r="C2533">
            <v>244613152</v>
          </cell>
          <cell r="DM2533">
            <v>1252442.52003</v>
          </cell>
        </row>
        <row r="2534">
          <cell r="C2534">
            <v>274604652</v>
          </cell>
          <cell r="DM2534">
            <v>0</v>
          </cell>
        </row>
        <row r="2535">
          <cell r="C2535">
            <v>999888816</v>
          </cell>
          <cell r="DM2535">
            <v>1252442.52003</v>
          </cell>
        </row>
        <row r="2536">
          <cell r="C2536">
            <v>999886412</v>
          </cell>
          <cell r="DM2536">
            <v>1252442.52003</v>
          </cell>
        </row>
        <row r="2537">
          <cell r="C2537">
            <v>354588252</v>
          </cell>
        </row>
        <row r="2538">
          <cell r="C2538">
            <v>274604652</v>
          </cell>
          <cell r="DM2538">
            <v>0</v>
          </cell>
        </row>
        <row r="2539">
          <cell r="C2539">
            <v>244588752</v>
          </cell>
        </row>
        <row r="2540">
          <cell r="C2540">
            <v>999888816</v>
          </cell>
          <cell r="DM2540">
            <v>1252442.52003</v>
          </cell>
        </row>
        <row r="2541">
          <cell r="C2541">
            <v>354588252</v>
          </cell>
        </row>
        <row r="2542">
          <cell r="C2542">
            <v>164617752</v>
          </cell>
          <cell r="DM2542">
            <v>150000</v>
          </cell>
        </row>
        <row r="2543">
          <cell r="C2543">
            <v>999888819</v>
          </cell>
          <cell r="DM2543">
            <v>1252442.52003</v>
          </cell>
        </row>
        <row r="2544">
          <cell r="C2544">
            <v>234625652</v>
          </cell>
          <cell r="DM2544">
            <v>20000</v>
          </cell>
        </row>
        <row r="2545">
          <cell r="C2545">
            <v>394603252</v>
          </cell>
          <cell r="DM2545">
            <v>0</v>
          </cell>
        </row>
        <row r="2546">
          <cell r="C2546">
            <v>234625652</v>
          </cell>
          <cell r="DM2546">
            <v>20000</v>
          </cell>
        </row>
        <row r="2547">
          <cell r="C2547">
            <v>324594652</v>
          </cell>
        </row>
        <row r="2548">
          <cell r="C2548">
            <v>234625652</v>
          </cell>
          <cell r="DM2548">
            <v>20000</v>
          </cell>
        </row>
        <row r="2549">
          <cell r="C2549">
            <v>394603252</v>
          </cell>
          <cell r="DM2549">
            <v>0</v>
          </cell>
        </row>
        <row r="2550">
          <cell r="C2550">
            <v>234625652</v>
          </cell>
          <cell r="DM2550">
            <v>20000</v>
          </cell>
        </row>
        <row r="2551">
          <cell r="C2551">
            <v>324597052</v>
          </cell>
        </row>
        <row r="2552">
          <cell r="C2552">
            <v>294607852</v>
          </cell>
          <cell r="DM2552">
            <v>0</v>
          </cell>
        </row>
        <row r="2553">
          <cell r="C2553">
            <v>294607852</v>
          </cell>
          <cell r="DM2553">
            <v>0</v>
          </cell>
        </row>
        <row r="2554">
          <cell r="C2554">
            <v>394603252</v>
          </cell>
          <cell r="DM2554">
            <v>0</v>
          </cell>
        </row>
        <row r="2555">
          <cell r="C2555">
            <v>324609352</v>
          </cell>
          <cell r="DM2555">
            <v>430247.01367000001</v>
          </cell>
        </row>
        <row r="2556">
          <cell r="C2556">
            <v>164617752</v>
          </cell>
          <cell r="DM2556">
            <v>150000</v>
          </cell>
        </row>
        <row r="2557">
          <cell r="C2557">
            <v>274604652</v>
          </cell>
          <cell r="DM2557">
            <v>0</v>
          </cell>
        </row>
        <row r="2558">
          <cell r="C2558">
            <v>284592652</v>
          </cell>
          <cell r="DM2558">
            <v>0</v>
          </cell>
        </row>
        <row r="2559">
          <cell r="C2559">
            <v>114593852</v>
          </cell>
        </row>
        <row r="2560">
          <cell r="C2560">
            <v>4605452</v>
          </cell>
        </row>
        <row r="2561">
          <cell r="C2561">
            <v>274604652</v>
          </cell>
          <cell r="DM2561">
            <v>0</v>
          </cell>
        </row>
        <row r="2562">
          <cell r="C2562">
            <v>284592652</v>
          </cell>
          <cell r="DM2562">
            <v>0</v>
          </cell>
        </row>
        <row r="2563">
          <cell r="C2563">
            <v>324597052</v>
          </cell>
        </row>
        <row r="2564">
          <cell r="C2564">
            <v>294628852</v>
          </cell>
        </row>
        <row r="2565">
          <cell r="C2565">
            <v>274604652</v>
          </cell>
          <cell r="DM2565">
            <v>0</v>
          </cell>
        </row>
        <row r="2566">
          <cell r="C2566">
            <v>704649752</v>
          </cell>
        </row>
        <row r="2567">
          <cell r="C2567">
            <v>324609352</v>
          </cell>
          <cell r="DM2567">
            <v>430247.01367000001</v>
          </cell>
        </row>
        <row r="2568">
          <cell r="C2568">
            <v>284592652</v>
          </cell>
          <cell r="DM2568">
            <v>0</v>
          </cell>
        </row>
        <row r="2569">
          <cell r="C2569">
            <v>164617752</v>
          </cell>
          <cell r="DM2569">
            <v>150000</v>
          </cell>
        </row>
        <row r="2570">
          <cell r="C2570">
            <v>304592052</v>
          </cell>
          <cell r="DM2570">
            <v>0</v>
          </cell>
        </row>
        <row r="2571">
          <cell r="C2571">
            <v>164617752</v>
          </cell>
          <cell r="DM2571">
            <v>150000</v>
          </cell>
        </row>
        <row r="2572">
          <cell r="C2572">
            <v>284592652</v>
          </cell>
          <cell r="DM2572">
            <v>0</v>
          </cell>
        </row>
        <row r="2573">
          <cell r="C2573">
            <v>284588152</v>
          </cell>
        </row>
        <row r="2574">
          <cell r="C2574">
            <v>324609352</v>
          </cell>
          <cell r="DM2574">
            <v>430247.01367000001</v>
          </cell>
        </row>
        <row r="2575">
          <cell r="C2575">
            <v>104595352</v>
          </cell>
          <cell r="DM2575">
            <v>0</v>
          </cell>
        </row>
        <row r="2576">
          <cell r="C2576">
            <v>324609352</v>
          </cell>
          <cell r="DM2576">
            <v>430247.01367000001</v>
          </cell>
        </row>
        <row r="2577">
          <cell r="C2577">
            <v>224604752</v>
          </cell>
          <cell r="DM2577">
            <v>0</v>
          </cell>
        </row>
        <row r="2578">
          <cell r="C2578">
            <v>284588152</v>
          </cell>
        </row>
        <row r="2579">
          <cell r="C2579">
            <v>334596152</v>
          </cell>
        </row>
        <row r="2580">
          <cell r="C2580">
            <v>284592652</v>
          </cell>
          <cell r="DM2580">
            <v>0</v>
          </cell>
        </row>
        <row r="2581">
          <cell r="C2581">
            <v>104595352</v>
          </cell>
          <cell r="DM2581">
            <v>0</v>
          </cell>
        </row>
        <row r="2582">
          <cell r="C2582">
            <v>414612452</v>
          </cell>
          <cell r="DM2582">
            <v>0</v>
          </cell>
        </row>
        <row r="2583">
          <cell r="C2583">
            <v>124599052</v>
          </cell>
          <cell r="DM2583">
            <v>687023.74517000001</v>
          </cell>
        </row>
        <row r="2584">
          <cell r="C2584">
            <v>284592652</v>
          </cell>
          <cell r="DM2584">
            <v>0</v>
          </cell>
        </row>
        <row r="2585">
          <cell r="C2585">
            <v>104595352</v>
          </cell>
          <cell r="DM2585">
            <v>0</v>
          </cell>
        </row>
        <row r="2586">
          <cell r="C2586">
            <v>124599052</v>
          </cell>
          <cell r="DM2586">
            <v>687023.74517000001</v>
          </cell>
        </row>
        <row r="2587">
          <cell r="C2587">
            <v>854634252</v>
          </cell>
          <cell r="DM2587">
            <v>0</v>
          </cell>
        </row>
        <row r="2588">
          <cell r="C2588">
            <v>4605452</v>
          </cell>
        </row>
        <row r="2589">
          <cell r="C2589">
            <v>224604752</v>
          </cell>
          <cell r="DM2589">
            <v>0</v>
          </cell>
        </row>
        <row r="2590">
          <cell r="C2590">
            <v>124599052</v>
          </cell>
          <cell r="DM2590">
            <v>687023.74517000001</v>
          </cell>
        </row>
        <row r="2591">
          <cell r="C2591">
            <v>364589552</v>
          </cell>
        </row>
        <row r="2592">
          <cell r="C2592">
            <v>324597052</v>
          </cell>
        </row>
        <row r="2593">
          <cell r="C2593">
            <v>334624252</v>
          </cell>
          <cell r="DM2593">
            <v>0</v>
          </cell>
        </row>
        <row r="2594">
          <cell r="C2594">
            <v>854634252</v>
          </cell>
          <cell r="DM2594">
            <v>0</v>
          </cell>
        </row>
        <row r="2595">
          <cell r="C2595">
            <v>394596852</v>
          </cell>
        </row>
        <row r="2596">
          <cell r="C2596">
            <v>324609352</v>
          </cell>
          <cell r="DM2596">
            <v>430247.01367000001</v>
          </cell>
        </row>
        <row r="2597">
          <cell r="C2597">
            <v>854634252</v>
          </cell>
          <cell r="DM2597">
            <v>0</v>
          </cell>
        </row>
        <row r="2598">
          <cell r="C2598">
            <v>394596852</v>
          </cell>
        </row>
        <row r="2599">
          <cell r="C2599">
            <v>324609352</v>
          </cell>
          <cell r="DM2599">
            <v>430247.01367000001</v>
          </cell>
        </row>
        <row r="2600">
          <cell r="C2600">
            <v>234618952</v>
          </cell>
          <cell r="DM2600">
            <v>0</v>
          </cell>
        </row>
        <row r="2601">
          <cell r="C2601">
            <v>344619552</v>
          </cell>
          <cell r="DM2601">
            <v>105000</v>
          </cell>
        </row>
        <row r="2602">
          <cell r="C2602">
            <v>284592652</v>
          </cell>
          <cell r="DM2602">
            <v>0</v>
          </cell>
        </row>
        <row r="2603">
          <cell r="C2603">
            <v>364589552</v>
          </cell>
        </row>
        <row r="2604">
          <cell r="C2604">
            <v>234618952</v>
          </cell>
          <cell r="DM2604">
            <v>0</v>
          </cell>
        </row>
        <row r="2605">
          <cell r="C2605">
            <v>344619552</v>
          </cell>
          <cell r="DM2605">
            <v>105000</v>
          </cell>
        </row>
        <row r="2606">
          <cell r="C2606">
            <v>224604752</v>
          </cell>
          <cell r="DM2606">
            <v>0</v>
          </cell>
        </row>
        <row r="2607">
          <cell r="C2607">
            <v>364589552</v>
          </cell>
        </row>
        <row r="2608">
          <cell r="C2608">
            <v>344619552</v>
          </cell>
          <cell r="DM2608">
            <v>105000</v>
          </cell>
        </row>
        <row r="2609">
          <cell r="C2609">
            <v>234618952</v>
          </cell>
          <cell r="DM2609">
            <v>0</v>
          </cell>
        </row>
        <row r="2610">
          <cell r="C2610">
            <v>414612452</v>
          </cell>
          <cell r="DM2610">
            <v>0</v>
          </cell>
        </row>
        <row r="2611">
          <cell r="C2611">
            <v>334624252</v>
          </cell>
          <cell r="DM2611">
            <v>0</v>
          </cell>
        </row>
        <row r="2612">
          <cell r="C2612">
            <v>234618952</v>
          </cell>
          <cell r="DM2612">
            <v>0</v>
          </cell>
        </row>
        <row r="2613">
          <cell r="C2613">
            <v>344619552</v>
          </cell>
          <cell r="DM2613">
            <v>105000</v>
          </cell>
        </row>
        <row r="2614">
          <cell r="C2614">
            <v>854634252</v>
          </cell>
          <cell r="DM2614">
            <v>0</v>
          </cell>
        </row>
        <row r="2615">
          <cell r="C2615">
            <v>234595552</v>
          </cell>
          <cell r="DM2615">
            <v>15500</v>
          </cell>
        </row>
        <row r="2616">
          <cell r="C2616">
            <v>44597552</v>
          </cell>
          <cell r="DM2616">
            <v>0</v>
          </cell>
        </row>
        <row r="2617">
          <cell r="C2617">
            <v>314598952</v>
          </cell>
        </row>
        <row r="2618">
          <cell r="C2618">
            <v>44597552</v>
          </cell>
          <cell r="DM2618">
            <v>0</v>
          </cell>
        </row>
        <row r="2619">
          <cell r="C2619">
            <v>234596552</v>
          </cell>
          <cell r="DM2619">
            <v>0</v>
          </cell>
        </row>
        <row r="2620">
          <cell r="C2620">
            <v>314598952</v>
          </cell>
        </row>
        <row r="2621">
          <cell r="C2621">
            <v>234595552</v>
          </cell>
          <cell r="DM2621">
            <v>15500</v>
          </cell>
        </row>
        <row r="2622">
          <cell r="C2622">
            <v>314598952</v>
          </cell>
        </row>
        <row r="2623">
          <cell r="C2623">
            <v>234596552</v>
          </cell>
          <cell r="DM2623">
            <v>0</v>
          </cell>
        </row>
        <row r="2624">
          <cell r="C2624">
            <v>234595552</v>
          </cell>
          <cell r="DM2624">
            <v>15500</v>
          </cell>
        </row>
        <row r="2625">
          <cell r="C2625">
            <v>224603852</v>
          </cell>
        </row>
        <row r="2626">
          <cell r="C2626">
            <v>214607052</v>
          </cell>
        </row>
        <row r="2627">
          <cell r="C2627">
            <v>234618952</v>
          </cell>
          <cell r="DM2627">
            <v>0</v>
          </cell>
        </row>
        <row r="2628">
          <cell r="C2628">
            <v>424613052</v>
          </cell>
          <cell r="DM2628">
            <v>0</v>
          </cell>
        </row>
        <row r="2629">
          <cell r="C2629">
            <v>224603852</v>
          </cell>
        </row>
        <row r="2630">
          <cell r="C2630">
            <v>234618952</v>
          </cell>
          <cell r="DM2630">
            <v>0</v>
          </cell>
        </row>
        <row r="2631">
          <cell r="C2631">
            <v>214607052</v>
          </cell>
        </row>
        <row r="2632">
          <cell r="C2632">
            <v>424613052</v>
          </cell>
          <cell r="DM2632">
            <v>0</v>
          </cell>
        </row>
        <row r="2633">
          <cell r="C2633">
            <v>214607052</v>
          </cell>
        </row>
        <row r="2634">
          <cell r="C2634">
            <v>234618952</v>
          </cell>
          <cell r="DM2634">
            <v>0</v>
          </cell>
        </row>
        <row r="2635">
          <cell r="C2635">
            <v>414597452</v>
          </cell>
        </row>
        <row r="2636">
          <cell r="C2636">
            <v>34634652</v>
          </cell>
        </row>
        <row r="2637">
          <cell r="C2637">
            <v>394622452</v>
          </cell>
        </row>
        <row r="2638">
          <cell r="C2638">
            <v>44597552</v>
          </cell>
          <cell r="DM2638">
            <v>0</v>
          </cell>
        </row>
        <row r="2639">
          <cell r="C2639">
            <v>304607752</v>
          </cell>
          <cell r="DM2639">
            <v>0</v>
          </cell>
        </row>
        <row r="2640">
          <cell r="C2640">
            <v>214622952</v>
          </cell>
          <cell r="DM2640">
            <v>0</v>
          </cell>
        </row>
        <row r="2641">
          <cell r="C2641">
            <v>394596052</v>
          </cell>
        </row>
        <row r="2642">
          <cell r="C2642">
            <v>214607052</v>
          </cell>
        </row>
        <row r="2643">
          <cell r="C2643">
            <v>354588252</v>
          </cell>
        </row>
        <row r="2644">
          <cell r="C2644">
            <v>304607752</v>
          </cell>
          <cell r="DM2644">
            <v>0</v>
          </cell>
        </row>
        <row r="2645">
          <cell r="C2645">
            <v>304607752</v>
          </cell>
          <cell r="DM2645">
            <v>0</v>
          </cell>
        </row>
        <row r="2646">
          <cell r="C2646">
            <v>214622952</v>
          </cell>
          <cell r="DM2646">
            <v>0</v>
          </cell>
        </row>
        <row r="2647">
          <cell r="C2647">
            <v>294628852</v>
          </cell>
        </row>
        <row r="2648">
          <cell r="C2648">
            <v>394596052</v>
          </cell>
        </row>
        <row r="2649">
          <cell r="C2649">
            <v>304607752</v>
          </cell>
          <cell r="DM2649">
            <v>0</v>
          </cell>
        </row>
        <row r="2650">
          <cell r="C2650">
            <v>304651452</v>
          </cell>
        </row>
        <row r="2651">
          <cell r="C2651">
            <v>394603252</v>
          </cell>
          <cell r="DM2651">
            <v>0</v>
          </cell>
        </row>
        <row r="2652">
          <cell r="C2652">
            <v>304651452</v>
          </cell>
        </row>
        <row r="2653">
          <cell r="C2653">
            <v>404598052</v>
          </cell>
        </row>
        <row r="2654">
          <cell r="C2654">
            <v>304592052</v>
          </cell>
          <cell r="DM2654">
            <v>0</v>
          </cell>
        </row>
        <row r="2655">
          <cell r="C2655">
            <v>354588252</v>
          </cell>
        </row>
        <row r="2656">
          <cell r="C2656">
            <v>114593852</v>
          </cell>
        </row>
        <row r="2657">
          <cell r="C2657">
            <v>304651552</v>
          </cell>
        </row>
        <row r="2658">
          <cell r="C2658">
            <v>304592052</v>
          </cell>
          <cell r="DM2658">
            <v>0</v>
          </cell>
        </row>
        <row r="2659">
          <cell r="C2659">
            <v>354588252</v>
          </cell>
        </row>
        <row r="2660">
          <cell r="C2660">
            <v>334595552</v>
          </cell>
          <cell r="DM2660">
            <v>668952.95131999999</v>
          </cell>
        </row>
        <row r="2661">
          <cell r="C2661">
            <v>704649752</v>
          </cell>
        </row>
        <row r="2662">
          <cell r="C2662">
            <v>304592052</v>
          </cell>
          <cell r="DM2662">
            <v>0</v>
          </cell>
        </row>
        <row r="2663">
          <cell r="C2663">
            <v>334595552</v>
          </cell>
          <cell r="DM2663">
            <v>668952.95131999999</v>
          </cell>
        </row>
        <row r="2664">
          <cell r="C2664">
            <v>304592052</v>
          </cell>
          <cell r="DM2664">
            <v>0</v>
          </cell>
        </row>
        <row r="2665">
          <cell r="C2665">
            <v>284588152</v>
          </cell>
        </row>
        <row r="2666">
          <cell r="C2666">
            <v>314618052</v>
          </cell>
          <cell r="DM2666">
            <v>0</v>
          </cell>
        </row>
        <row r="2667">
          <cell r="C2667">
            <v>284588152</v>
          </cell>
        </row>
        <row r="2668">
          <cell r="C2668">
            <v>304592052</v>
          </cell>
          <cell r="DM2668">
            <v>0</v>
          </cell>
        </row>
        <row r="2669">
          <cell r="C2669">
            <v>314618052</v>
          </cell>
          <cell r="DM2669">
            <v>0</v>
          </cell>
        </row>
        <row r="2670">
          <cell r="C2670">
            <v>284588152</v>
          </cell>
        </row>
        <row r="2671">
          <cell r="C2671">
            <v>304592052</v>
          </cell>
          <cell r="DM2671">
            <v>0</v>
          </cell>
        </row>
        <row r="2672">
          <cell r="C2672">
            <v>304592052</v>
          </cell>
          <cell r="DM2672">
            <v>0</v>
          </cell>
        </row>
        <row r="2673">
          <cell r="C2673">
            <v>124599052</v>
          </cell>
          <cell r="DM2673">
            <v>687023.74517000001</v>
          </cell>
        </row>
        <row r="2674">
          <cell r="C2674">
            <v>284588152</v>
          </cell>
        </row>
        <row r="2675">
          <cell r="C2675">
            <v>284588152</v>
          </cell>
        </row>
        <row r="2676">
          <cell r="C2676">
            <v>264601952</v>
          </cell>
          <cell r="DM2676">
            <v>0</v>
          </cell>
        </row>
        <row r="2677">
          <cell r="C2677">
            <v>394596852</v>
          </cell>
        </row>
        <row r="2678">
          <cell r="C2678">
            <v>284588152</v>
          </cell>
        </row>
        <row r="2679">
          <cell r="C2679">
            <v>264601952</v>
          </cell>
          <cell r="DM2679">
            <v>0</v>
          </cell>
        </row>
        <row r="2680">
          <cell r="C2680">
            <v>274593652</v>
          </cell>
        </row>
        <row r="2681">
          <cell r="C2681">
            <v>344602052</v>
          </cell>
          <cell r="DM2681">
            <v>0</v>
          </cell>
        </row>
        <row r="2682">
          <cell r="C2682">
            <v>104588452</v>
          </cell>
        </row>
        <row r="2683">
          <cell r="C2683">
            <v>344619552</v>
          </cell>
          <cell r="DM2683">
            <v>105000</v>
          </cell>
        </row>
        <row r="2684">
          <cell r="C2684">
            <v>154611052</v>
          </cell>
        </row>
        <row r="2685">
          <cell r="C2685">
            <v>314621852</v>
          </cell>
        </row>
        <row r="2686">
          <cell r="C2686">
            <v>344619552</v>
          </cell>
          <cell r="DM2686">
            <v>105000</v>
          </cell>
        </row>
        <row r="2687">
          <cell r="C2687">
            <v>154611052</v>
          </cell>
        </row>
        <row r="2688">
          <cell r="C2688">
            <v>314621852</v>
          </cell>
        </row>
        <row r="2689">
          <cell r="C2689">
            <v>344619552</v>
          </cell>
          <cell r="DM2689">
            <v>105000</v>
          </cell>
        </row>
        <row r="2690">
          <cell r="C2690">
            <v>344619552</v>
          </cell>
          <cell r="DM2690">
            <v>105000</v>
          </cell>
        </row>
        <row r="2691">
          <cell r="C2691">
            <v>334596152</v>
          </cell>
        </row>
        <row r="2692">
          <cell r="C2692">
            <v>344619552</v>
          </cell>
          <cell r="DM2692">
            <v>105000</v>
          </cell>
        </row>
        <row r="2693">
          <cell r="C2693">
            <v>94617152</v>
          </cell>
        </row>
        <row r="2694">
          <cell r="C2694">
            <v>234595552</v>
          </cell>
          <cell r="DM2694">
            <v>15500</v>
          </cell>
        </row>
        <row r="2695">
          <cell r="C2695">
            <v>124599052</v>
          </cell>
          <cell r="DM2695">
            <v>687023.74517000001</v>
          </cell>
        </row>
        <row r="2696">
          <cell r="C2696">
            <v>344619552</v>
          </cell>
          <cell r="DM2696">
            <v>105000</v>
          </cell>
        </row>
        <row r="2697">
          <cell r="C2697">
            <v>94617152</v>
          </cell>
        </row>
        <row r="2698">
          <cell r="C2698">
            <v>234595552</v>
          </cell>
          <cell r="DM2698">
            <v>15500</v>
          </cell>
        </row>
        <row r="2699">
          <cell r="C2699">
            <v>234595552</v>
          </cell>
          <cell r="DM2699">
            <v>15500</v>
          </cell>
        </row>
        <row r="2700">
          <cell r="C2700">
            <v>394596852</v>
          </cell>
        </row>
        <row r="2701">
          <cell r="C2701">
            <v>334612352</v>
          </cell>
        </row>
        <row r="2702">
          <cell r="C2702">
            <v>424613052</v>
          </cell>
          <cell r="DM2702">
            <v>0</v>
          </cell>
        </row>
        <row r="2703">
          <cell r="C2703">
            <v>214622952</v>
          </cell>
          <cell r="DM2703">
            <v>0</v>
          </cell>
        </row>
        <row r="2704">
          <cell r="C2704">
            <v>344619552</v>
          </cell>
          <cell r="DM2704">
            <v>105000</v>
          </cell>
        </row>
        <row r="2705">
          <cell r="C2705">
            <v>424613052</v>
          </cell>
          <cell r="DM2705">
            <v>0</v>
          </cell>
        </row>
        <row r="2706">
          <cell r="C2706">
            <v>314622652</v>
          </cell>
        </row>
        <row r="2707">
          <cell r="C2707">
            <v>314618052</v>
          </cell>
          <cell r="DM2707">
            <v>0</v>
          </cell>
        </row>
        <row r="2708">
          <cell r="C2708">
            <v>344619552</v>
          </cell>
          <cell r="DM2708">
            <v>105000</v>
          </cell>
        </row>
        <row r="2709">
          <cell r="C2709">
            <v>424613052</v>
          </cell>
          <cell r="DM2709">
            <v>0</v>
          </cell>
        </row>
        <row r="2710">
          <cell r="C2710">
            <v>314618052</v>
          </cell>
          <cell r="DM2710">
            <v>0</v>
          </cell>
        </row>
        <row r="2711">
          <cell r="C2711">
            <v>234595552</v>
          </cell>
          <cell r="DM2711">
            <v>15500</v>
          </cell>
        </row>
        <row r="2712">
          <cell r="C2712">
            <v>114598852</v>
          </cell>
          <cell r="DM2712">
            <v>577109.26846000005</v>
          </cell>
        </row>
        <row r="2713">
          <cell r="C2713">
            <v>34634652</v>
          </cell>
        </row>
        <row r="2714">
          <cell r="C2714">
            <v>314618052</v>
          </cell>
          <cell r="DM2714">
            <v>0</v>
          </cell>
        </row>
        <row r="2715">
          <cell r="C2715">
            <v>344619752</v>
          </cell>
          <cell r="DM2715">
            <v>0</v>
          </cell>
        </row>
        <row r="2716">
          <cell r="C2716">
            <v>234595552</v>
          </cell>
          <cell r="DM2716">
            <v>15500</v>
          </cell>
        </row>
        <row r="2717">
          <cell r="C2717">
            <v>304651452</v>
          </cell>
        </row>
        <row r="2718">
          <cell r="C2718">
            <v>264601952</v>
          </cell>
          <cell r="DM2718">
            <v>0</v>
          </cell>
        </row>
        <row r="2719">
          <cell r="C2719">
            <v>354599752</v>
          </cell>
          <cell r="DM2719">
            <v>4682405.3297499996</v>
          </cell>
        </row>
        <row r="2720">
          <cell r="C2720">
            <v>334595552</v>
          </cell>
          <cell r="DM2720">
            <v>668952.95131999999</v>
          </cell>
        </row>
        <row r="2721">
          <cell r="C2721">
            <v>424613052</v>
          </cell>
          <cell r="DM2721">
            <v>0</v>
          </cell>
        </row>
        <row r="2722">
          <cell r="C2722">
            <v>354599752</v>
          </cell>
          <cell r="DM2722">
            <v>4682405.3297499996</v>
          </cell>
        </row>
        <row r="2723">
          <cell r="C2723">
            <v>264601952</v>
          </cell>
          <cell r="DM2723">
            <v>0</v>
          </cell>
        </row>
        <row r="2724">
          <cell r="C2724">
            <v>424613052</v>
          </cell>
          <cell r="DM2724">
            <v>0</v>
          </cell>
        </row>
        <row r="2725">
          <cell r="C2725">
            <v>264601952</v>
          </cell>
          <cell r="DM2725">
            <v>0</v>
          </cell>
        </row>
        <row r="2726">
          <cell r="C2726">
            <v>404593652</v>
          </cell>
          <cell r="DM2726">
            <v>65683.116859999995</v>
          </cell>
        </row>
        <row r="2727">
          <cell r="C2727">
            <v>344602052</v>
          </cell>
          <cell r="DM2727">
            <v>0</v>
          </cell>
        </row>
        <row r="2728">
          <cell r="C2728">
            <v>424613052</v>
          </cell>
          <cell r="DM2728">
            <v>0</v>
          </cell>
        </row>
        <row r="2729">
          <cell r="C2729">
            <v>264601952</v>
          </cell>
          <cell r="DM2729">
            <v>0</v>
          </cell>
        </row>
        <row r="2730">
          <cell r="C2730">
            <v>404593652</v>
          </cell>
          <cell r="DM2730">
            <v>65683.116859999995</v>
          </cell>
        </row>
        <row r="2731">
          <cell r="C2731">
            <v>344602052</v>
          </cell>
          <cell r="DM2731">
            <v>0</v>
          </cell>
        </row>
        <row r="2732">
          <cell r="C2732">
            <v>404593652</v>
          </cell>
          <cell r="DM2732">
            <v>65683.116859999995</v>
          </cell>
        </row>
        <row r="2733">
          <cell r="C2733">
            <v>34634652</v>
          </cell>
        </row>
        <row r="2734">
          <cell r="C2734">
            <v>264601952</v>
          </cell>
          <cell r="DM2734">
            <v>0</v>
          </cell>
        </row>
        <row r="2735">
          <cell r="C2735">
            <v>374603752</v>
          </cell>
          <cell r="DM2735">
            <v>0</v>
          </cell>
        </row>
        <row r="2736">
          <cell r="C2736">
            <v>394603652</v>
          </cell>
          <cell r="DM2736">
            <v>0</v>
          </cell>
        </row>
        <row r="2737">
          <cell r="C2737">
            <v>374603752</v>
          </cell>
          <cell r="DM2737">
            <v>0</v>
          </cell>
        </row>
        <row r="2738">
          <cell r="C2738">
            <v>214622952</v>
          </cell>
          <cell r="DM2738">
            <v>0</v>
          </cell>
        </row>
        <row r="2739">
          <cell r="C2739">
            <v>394603652</v>
          </cell>
          <cell r="DM2739">
            <v>0</v>
          </cell>
        </row>
        <row r="2740">
          <cell r="C2740">
            <v>164595952</v>
          </cell>
        </row>
        <row r="2741">
          <cell r="C2741">
            <v>824630752</v>
          </cell>
          <cell r="DM2741">
            <v>0</v>
          </cell>
        </row>
        <row r="2742">
          <cell r="C2742">
            <v>304651552</v>
          </cell>
        </row>
        <row r="2743">
          <cell r="C2743">
            <v>694636052</v>
          </cell>
        </row>
        <row r="2744">
          <cell r="C2744">
            <v>94619452</v>
          </cell>
        </row>
        <row r="2745">
          <cell r="C2745">
            <v>364593152</v>
          </cell>
        </row>
        <row r="2746">
          <cell r="C2746">
            <v>334595552</v>
          </cell>
          <cell r="DM2746">
            <v>668952.95131999999</v>
          </cell>
        </row>
        <row r="2747">
          <cell r="C2747">
            <v>94619452</v>
          </cell>
        </row>
        <row r="2748">
          <cell r="C2748">
            <v>384601752</v>
          </cell>
        </row>
        <row r="2749">
          <cell r="C2749">
            <v>414593152</v>
          </cell>
        </row>
        <row r="2750">
          <cell r="C2750">
            <v>314618052</v>
          </cell>
          <cell r="DM2750">
            <v>0</v>
          </cell>
        </row>
        <row r="2751">
          <cell r="C2751">
            <v>244605752</v>
          </cell>
        </row>
        <row r="2752">
          <cell r="C2752">
            <v>384601752</v>
          </cell>
        </row>
        <row r="2753">
          <cell r="C2753">
            <v>414593952</v>
          </cell>
          <cell r="DM2753">
            <v>0</v>
          </cell>
        </row>
        <row r="2754">
          <cell r="C2754">
            <v>164595952</v>
          </cell>
        </row>
        <row r="2755">
          <cell r="C2755">
            <v>244605752</v>
          </cell>
        </row>
        <row r="2756">
          <cell r="C2756">
            <v>244605752</v>
          </cell>
        </row>
        <row r="2757">
          <cell r="C2757">
            <v>344596852</v>
          </cell>
          <cell r="DK2757">
            <v>-9000</v>
          </cell>
          <cell r="DL2757">
            <v>0</v>
          </cell>
        </row>
        <row r="2758">
          <cell r="C2758">
            <v>234602952</v>
          </cell>
        </row>
        <row r="2759">
          <cell r="C2759">
            <v>334612352</v>
          </cell>
        </row>
        <row r="2760">
          <cell r="C2760">
            <v>344596852</v>
          </cell>
        </row>
        <row r="2761">
          <cell r="C2761">
            <v>244622952</v>
          </cell>
          <cell r="DM2761">
            <v>2400</v>
          </cell>
        </row>
        <row r="2762">
          <cell r="C2762">
            <v>324627352</v>
          </cell>
        </row>
        <row r="2763">
          <cell r="C2763">
            <v>334612352</v>
          </cell>
        </row>
        <row r="2764">
          <cell r="C2764">
            <v>344600052</v>
          </cell>
          <cell r="DM2764">
            <v>35000</v>
          </cell>
        </row>
        <row r="2765">
          <cell r="C2765">
            <v>344611852</v>
          </cell>
        </row>
        <row r="2766">
          <cell r="C2766">
            <v>314622652</v>
          </cell>
        </row>
        <row r="2767">
          <cell r="C2767">
            <v>334612352</v>
          </cell>
        </row>
        <row r="2768">
          <cell r="C2768">
            <v>344600052</v>
          </cell>
          <cell r="DM2768">
            <v>35000</v>
          </cell>
        </row>
        <row r="2769">
          <cell r="C2769">
            <v>94619452</v>
          </cell>
        </row>
        <row r="2770">
          <cell r="C2770">
            <v>404648152</v>
          </cell>
        </row>
        <row r="2771">
          <cell r="C2771">
            <v>344600052</v>
          </cell>
          <cell r="DM2771">
            <v>35000</v>
          </cell>
        </row>
        <row r="2772">
          <cell r="C2772">
            <v>114598852</v>
          </cell>
          <cell r="DM2772">
            <v>577109.26846000005</v>
          </cell>
        </row>
        <row r="2773">
          <cell r="C2773">
            <v>694636052</v>
          </cell>
        </row>
        <row r="2774">
          <cell r="C2774">
            <v>114598852</v>
          </cell>
          <cell r="DM2774">
            <v>577109.26846000005</v>
          </cell>
        </row>
        <row r="2775">
          <cell r="C2775">
            <v>114598852</v>
          </cell>
          <cell r="DM2775">
            <v>577109.26846000005</v>
          </cell>
        </row>
        <row r="2776">
          <cell r="C2776">
            <v>814647552</v>
          </cell>
          <cell r="DM2776">
            <v>35000</v>
          </cell>
        </row>
        <row r="2777">
          <cell r="C2777">
            <v>384601752</v>
          </cell>
        </row>
        <row r="2778">
          <cell r="C2778">
            <v>114598852</v>
          </cell>
          <cell r="DM2778">
            <v>577109.26846000005</v>
          </cell>
        </row>
        <row r="2779">
          <cell r="C2779">
            <v>344619752</v>
          </cell>
          <cell r="DM2779">
            <v>0</v>
          </cell>
        </row>
        <row r="2780">
          <cell r="C2780">
            <v>394599952</v>
          </cell>
          <cell r="DM2780">
            <v>0</v>
          </cell>
        </row>
        <row r="2781">
          <cell r="C2781">
            <v>114598852</v>
          </cell>
          <cell r="DM2781">
            <v>577109.26846000005</v>
          </cell>
        </row>
        <row r="2782">
          <cell r="C2782">
            <v>354599752</v>
          </cell>
          <cell r="DM2782">
            <v>4682405.3297499996</v>
          </cell>
        </row>
        <row r="2783">
          <cell r="C2783">
            <v>394599952</v>
          </cell>
          <cell r="DM2783">
            <v>0</v>
          </cell>
        </row>
        <row r="2784">
          <cell r="C2784">
            <v>114598852</v>
          </cell>
          <cell r="DM2784">
            <v>577109.26846000005</v>
          </cell>
        </row>
        <row r="2785">
          <cell r="C2785">
            <v>354599752</v>
          </cell>
          <cell r="DM2785">
            <v>4682405.3297499996</v>
          </cell>
        </row>
        <row r="2786">
          <cell r="C2786">
            <v>114598852</v>
          </cell>
          <cell r="DM2786">
            <v>577109.26846000005</v>
          </cell>
        </row>
        <row r="2787">
          <cell r="C2787">
            <v>404593652</v>
          </cell>
          <cell r="DM2787">
            <v>65683.116859999995</v>
          </cell>
        </row>
        <row r="2788">
          <cell r="C2788">
            <v>424590052</v>
          </cell>
          <cell r="DM2788">
            <v>0</v>
          </cell>
        </row>
        <row r="2789">
          <cell r="C2789">
            <v>404593652</v>
          </cell>
          <cell r="DM2789">
            <v>65683.116859999995</v>
          </cell>
        </row>
        <row r="2790">
          <cell r="C2790">
            <v>114598852</v>
          </cell>
          <cell r="DM2790">
            <v>577109.26846000005</v>
          </cell>
        </row>
        <row r="2791">
          <cell r="C2791">
            <v>824630752</v>
          </cell>
          <cell r="DM2791">
            <v>0</v>
          </cell>
        </row>
        <row r="2792">
          <cell r="C2792">
            <v>404593652</v>
          </cell>
          <cell r="DM2792">
            <v>65683.116859999995</v>
          </cell>
        </row>
        <row r="2793">
          <cell r="C2793">
            <v>344619752</v>
          </cell>
          <cell r="DM2793">
            <v>0</v>
          </cell>
        </row>
        <row r="2794">
          <cell r="C2794">
            <v>334624452</v>
          </cell>
          <cell r="DM2794">
            <v>0</v>
          </cell>
        </row>
        <row r="2795">
          <cell r="C2795">
            <v>414593152</v>
          </cell>
        </row>
        <row r="2796">
          <cell r="C2796">
            <v>824630752</v>
          </cell>
          <cell r="DM2796">
            <v>0</v>
          </cell>
        </row>
        <row r="2797">
          <cell r="C2797">
            <v>354599752</v>
          </cell>
          <cell r="DM2797">
            <v>4682405.3297499996</v>
          </cell>
        </row>
        <row r="2798">
          <cell r="C2798">
            <v>822161042</v>
          </cell>
          <cell r="DM2798">
            <v>0</v>
          </cell>
        </row>
        <row r="2799">
          <cell r="C2799">
            <v>304613152</v>
          </cell>
        </row>
        <row r="2800">
          <cell r="C2800">
            <v>374603752</v>
          </cell>
          <cell r="DM2800">
            <v>0</v>
          </cell>
        </row>
        <row r="2801">
          <cell r="C2801">
            <v>414593152</v>
          </cell>
        </row>
        <row r="2802">
          <cell r="C2802">
            <v>344596852</v>
          </cell>
        </row>
        <row r="2803">
          <cell r="C2803">
            <v>374603752</v>
          </cell>
          <cell r="DM2803">
            <v>0</v>
          </cell>
        </row>
        <row r="2804">
          <cell r="C2804">
            <v>364593152</v>
          </cell>
        </row>
        <row r="2805">
          <cell r="C2805">
            <v>822161042</v>
          </cell>
          <cell r="DM2805">
            <v>0</v>
          </cell>
        </row>
        <row r="2806">
          <cell r="C2806">
            <v>394599952</v>
          </cell>
          <cell r="DM2806">
            <v>0</v>
          </cell>
        </row>
        <row r="2807">
          <cell r="C2807">
            <v>344600052</v>
          </cell>
          <cell r="DM2807">
            <v>35000</v>
          </cell>
        </row>
        <row r="2808">
          <cell r="C2808">
            <v>344596852</v>
          </cell>
          <cell r="DK2808">
            <v>360000</v>
          </cell>
        </row>
        <row r="2809">
          <cell r="C2809">
            <v>424590052</v>
          </cell>
          <cell r="DM2809">
            <v>0</v>
          </cell>
        </row>
        <row r="2810">
          <cell r="C2810">
            <v>384616652</v>
          </cell>
        </row>
        <row r="2811">
          <cell r="C2811">
            <v>824627752</v>
          </cell>
        </row>
        <row r="2812">
          <cell r="C2812">
            <v>654633752</v>
          </cell>
          <cell r="DM2812">
            <v>40000</v>
          </cell>
        </row>
        <row r="2813">
          <cell r="C2813">
            <v>822161042</v>
          </cell>
          <cell r="DM2813">
            <v>0</v>
          </cell>
        </row>
        <row r="2814">
          <cell r="C2814">
            <v>224616052</v>
          </cell>
          <cell r="DM2814">
            <v>0</v>
          </cell>
        </row>
        <row r="2815">
          <cell r="C2815">
            <v>344600052</v>
          </cell>
          <cell r="DM2815">
            <v>35000</v>
          </cell>
        </row>
        <row r="2816">
          <cell r="C2816">
            <v>824627752</v>
          </cell>
        </row>
        <row r="2817">
          <cell r="C2817">
            <v>314605452</v>
          </cell>
          <cell r="DM2817">
            <v>0</v>
          </cell>
        </row>
        <row r="2818">
          <cell r="C2818">
            <v>424606152</v>
          </cell>
        </row>
        <row r="2819">
          <cell r="C2819">
            <v>344600052</v>
          </cell>
          <cell r="DM2819">
            <v>35000</v>
          </cell>
        </row>
        <row r="2820">
          <cell r="C2820">
            <v>822161042</v>
          </cell>
          <cell r="DM2820">
            <v>0</v>
          </cell>
        </row>
        <row r="2821">
          <cell r="C2821">
            <v>594651152</v>
          </cell>
          <cell r="DM2821">
            <v>0</v>
          </cell>
        </row>
        <row r="2822">
          <cell r="C2822">
            <v>394599952</v>
          </cell>
          <cell r="DM2822">
            <v>0</v>
          </cell>
        </row>
        <row r="2823">
          <cell r="C2823">
            <v>224616052</v>
          </cell>
          <cell r="DM2823">
            <v>0</v>
          </cell>
        </row>
        <row r="2824">
          <cell r="C2824">
            <v>822161042</v>
          </cell>
          <cell r="DM2824">
            <v>0</v>
          </cell>
        </row>
        <row r="2825">
          <cell r="C2825">
            <v>374622552</v>
          </cell>
        </row>
        <row r="2826">
          <cell r="C2826">
            <v>284622652</v>
          </cell>
        </row>
        <row r="2827">
          <cell r="C2827">
            <v>394599952</v>
          </cell>
          <cell r="DM2827">
            <v>0</v>
          </cell>
        </row>
        <row r="2828">
          <cell r="C2828">
            <v>334588252</v>
          </cell>
          <cell r="DM2828">
            <v>0</v>
          </cell>
        </row>
        <row r="2829">
          <cell r="C2829">
            <v>254605152</v>
          </cell>
        </row>
        <row r="2830">
          <cell r="C2830">
            <v>594651152</v>
          </cell>
          <cell r="DM2830">
            <v>0</v>
          </cell>
        </row>
        <row r="2831">
          <cell r="C2831">
            <v>394599952</v>
          </cell>
          <cell r="DM2831">
            <v>0</v>
          </cell>
        </row>
        <row r="2832">
          <cell r="C2832">
            <v>254622252</v>
          </cell>
        </row>
        <row r="2833">
          <cell r="C2833">
            <v>704631852</v>
          </cell>
        </row>
        <row r="2834">
          <cell r="C2834">
            <v>224616052</v>
          </cell>
          <cell r="DM2834">
            <v>0</v>
          </cell>
        </row>
        <row r="2835">
          <cell r="C2835">
            <v>394599952</v>
          </cell>
          <cell r="DM2835">
            <v>0</v>
          </cell>
        </row>
        <row r="2836">
          <cell r="C2836">
            <v>304607652</v>
          </cell>
        </row>
        <row r="2837">
          <cell r="C2837">
            <v>374622552</v>
          </cell>
        </row>
        <row r="2838">
          <cell r="C2838">
            <v>314605452</v>
          </cell>
          <cell r="DM2838">
            <v>0</v>
          </cell>
        </row>
        <row r="2839">
          <cell r="C2839">
            <v>144620752</v>
          </cell>
          <cell r="DM2839">
            <v>884628.10681000003</v>
          </cell>
        </row>
        <row r="2840">
          <cell r="C2840">
            <v>824627752</v>
          </cell>
        </row>
        <row r="2841">
          <cell r="C2841">
            <v>999977479</v>
          </cell>
          <cell r="DM2841">
            <v>884628.10681000003</v>
          </cell>
        </row>
        <row r="2842">
          <cell r="C2842">
            <v>374622552</v>
          </cell>
        </row>
        <row r="2843">
          <cell r="C2843">
            <v>594651152</v>
          </cell>
          <cell r="DM2843">
            <v>0</v>
          </cell>
        </row>
        <row r="2844">
          <cell r="C2844">
            <v>822161042</v>
          </cell>
          <cell r="DM2844">
            <v>0</v>
          </cell>
        </row>
        <row r="2845">
          <cell r="C2845">
            <v>999977837</v>
          </cell>
          <cell r="DM2845">
            <v>884628.10681000003</v>
          </cell>
        </row>
        <row r="2846">
          <cell r="C2846">
            <v>254603152</v>
          </cell>
        </row>
        <row r="2847">
          <cell r="C2847">
            <v>254622252</v>
          </cell>
        </row>
        <row r="2848">
          <cell r="C2848">
            <v>144625352</v>
          </cell>
          <cell r="DM2848">
            <v>111190.27903000001</v>
          </cell>
        </row>
        <row r="2849">
          <cell r="C2849">
            <v>384616652</v>
          </cell>
        </row>
        <row r="2850">
          <cell r="C2850">
            <v>854627452</v>
          </cell>
        </row>
        <row r="2851">
          <cell r="C2851">
            <v>374622552</v>
          </cell>
        </row>
        <row r="2852">
          <cell r="C2852">
            <v>144625352</v>
          </cell>
          <cell r="DM2852">
            <v>111190.27903000001</v>
          </cell>
        </row>
        <row r="2853">
          <cell r="C2853">
            <v>224619152</v>
          </cell>
          <cell r="DM2853">
            <v>77597.966660000006</v>
          </cell>
        </row>
        <row r="2854">
          <cell r="C2854">
            <v>374622552</v>
          </cell>
        </row>
        <row r="2855">
          <cell r="C2855">
            <v>204632852</v>
          </cell>
        </row>
        <row r="2856">
          <cell r="C2856">
            <v>704631852</v>
          </cell>
        </row>
        <row r="2857">
          <cell r="C2857">
            <v>384616652</v>
          </cell>
        </row>
        <row r="2858">
          <cell r="C2858">
            <v>254605152</v>
          </cell>
        </row>
        <row r="2859">
          <cell r="C2859">
            <v>644599952</v>
          </cell>
        </row>
        <row r="2860">
          <cell r="C2860">
            <v>64654052</v>
          </cell>
          <cell r="DM2860">
            <v>9641111.2004499994</v>
          </cell>
        </row>
        <row r="2861">
          <cell r="C2861">
            <v>284622652</v>
          </cell>
        </row>
        <row r="2862">
          <cell r="C2862">
            <v>254603152</v>
          </cell>
        </row>
        <row r="2863">
          <cell r="C2863">
            <v>644599952</v>
          </cell>
        </row>
        <row r="2864">
          <cell r="C2864">
            <v>104651852</v>
          </cell>
          <cell r="DM2864">
            <v>0</v>
          </cell>
        </row>
        <row r="2865">
          <cell r="C2865">
            <v>594651152</v>
          </cell>
          <cell r="DM2865">
            <v>0</v>
          </cell>
        </row>
        <row r="2866">
          <cell r="C2866">
            <v>999998928</v>
          </cell>
        </row>
        <row r="2867">
          <cell r="C2867">
            <v>104651852</v>
          </cell>
          <cell r="DM2867">
            <v>0</v>
          </cell>
        </row>
        <row r="2868">
          <cell r="C2868">
            <v>594651152</v>
          </cell>
          <cell r="DM2868">
            <v>0</v>
          </cell>
        </row>
        <row r="2869">
          <cell r="C2869">
            <v>224619152</v>
          </cell>
          <cell r="DM2869">
            <v>77597.966660000006</v>
          </cell>
        </row>
        <row r="2870">
          <cell r="C2870">
            <v>144620652</v>
          </cell>
          <cell r="DM2870">
            <v>884628.10681000003</v>
          </cell>
        </row>
        <row r="2871">
          <cell r="C2871">
            <v>104651852</v>
          </cell>
          <cell r="DM2871">
            <v>0</v>
          </cell>
        </row>
        <row r="2872">
          <cell r="C2872">
            <v>224619152</v>
          </cell>
          <cell r="DM2872">
            <v>77597.966660000006</v>
          </cell>
        </row>
        <row r="2873">
          <cell r="C2873">
            <v>254603152</v>
          </cell>
        </row>
        <row r="2874">
          <cell r="C2874">
            <v>144620752</v>
          </cell>
          <cell r="DM2874">
            <v>884628.10681000003</v>
          </cell>
        </row>
        <row r="2875">
          <cell r="C2875">
            <v>999998928</v>
          </cell>
        </row>
        <row r="2876">
          <cell r="C2876">
            <v>104651852</v>
          </cell>
          <cell r="DM2876">
            <v>0</v>
          </cell>
        </row>
        <row r="2877">
          <cell r="C2877">
            <v>104651852</v>
          </cell>
          <cell r="DM2877">
            <v>0</v>
          </cell>
        </row>
        <row r="2878">
          <cell r="C2878">
            <v>254603152</v>
          </cell>
        </row>
        <row r="2879">
          <cell r="C2879">
            <v>999894386</v>
          </cell>
          <cell r="DM2879">
            <v>884628.10681000003</v>
          </cell>
        </row>
        <row r="2880">
          <cell r="C2880">
            <v>144620652</v>
          </cell>
          <cell r="DM2880">
            <v>884628.10681000003</v>
          </cell>
        </row>
        <row r="2881">
          <cell r="C2881">
            <v>999894386</v>
          </cell>
          <cell r="DM2881">
            <v>884628.10681000003</v>
          </cell>
        </row>
        <row r="2882">
          <cell r="C2882">
            <v>104651852</v>
          </cell>
          <cell r="DM2882">
            <v>0</v>
          </cell>
        </row>
        <row r="2883">
          <cell r="C2883">
            <v>144620652</v>
          </cell>
          <cell r="DM2883">
            <v>884628.10681000003</v>
          </cell>
        </row>
        <row r="2884">
          <cell r="C2884">
            <v>254603152</v>
          </cell>
        </row>
        <row r="2885">
          <cell r="C2885">
            <v>144625352</v>
          </cell>
          <cell r="DM2885">
            <v>111190.27903000001</v>
          </cell>
        </row>
        <row r="2886">
          <cell r="C2886">
            <v>124646652</v>
          </cell>
          <cell r="DM2886">
            <v>0</v>
          </cell>
        </row>
        <row r="2887">
          <cell r="C2887">
            <v>999977479</v>
          </cell>
          <cell r="DM2887">
            <v>884628.10681000003</v>
          </cell>
        </row>
        <row r="2888">
          <cell r="C2888">
            <v>254603152</v>
          </cell>
        </row>
        <row r="2889">
          <cell r="C2889">
            <v>144625352</v>
          </cell>
          <cell r="DM2889">
            <v>111190.27903000001</v>
          </cell>
        </row>
        <row r="2890">
          <cell r="C2890">
            <v>124648852</v>
          </cell>
          <cell r="DM2890">
            <v>0</v>
          </cell>
        </row>
        <row r="2891">
          <cell r="C2891">
            <v>999977837</v>
          </cell>
          <cell r="DM2891">
            <v>884628.10681000003</v>
          </cell>
        </row>
        <row r="2892">
          <cell r="C2892">
            <v>854627452</v>
          </cell>
        </row>
        <row r="2893">
          <cell r="C2893">
            <v>124648852</v>
          </cell>
          <cell r="DM2893">
            <v>0</v>
          </cell>
        </row>
        <row r="2894">
          <cell r="C2894">
            <v>144625352</v>
          </cell>
          <cell r="DM2894">
            <v>111190.27903000001</v>
          </cell>
        </row>
        <row r="2895">
          <cell r="C2895">
            <v>144625352</v>
          </cell>
          <cell r="DM2895">
            <v>111190.27903000001</v>
          </cell>
        </row>
        <row r="2896">
          <cell r="C2896">
            <v>224619152</v>
          </cell>
          <cell r="DM2896">
            <v>77597.966660000006</v>
          </cell>
        </row>
        <row r="2897">
          <cell r="C2897">
            <v>144625352</v>
          </cell>
          <cell r="DM2897">
            <v>111190.27903000001</v>
          </cell>
        </row>
        <row r="2898">
          <cell r="C2898">
            <v>154651452</v>
          </cell>
          <cell r="DL2898">
            <v>51388000</v>
          </cell>
          <cell r="DM2898">
            <v>3605272.55748</v>
          </cell>
        </row>
        <row r="2899">
          <cell r="C2899">
            <v>144625352</v>
          </cell>
          <cell r="DM2899">
            <v>111190.27903000001</v>
          </cell>
        </row>
        <row r="2900">
          <cell r="C2900">
            <v>144625352</v>
          </cell>
          <cell r="DM2900">
            <v>111190.27903000001</v>
          </cell>
        </row>
        <row r="2901">
          <cell r="C2901">
            <v>144630152</v>
          </cell>
          <cell r="DK2901">
            <v>3303000</v>
          </cell>
        </row>
        <row r="2902">
          <cell r="C2902">
            <v>154651452</v>
          </cell>
          <cell r="DK2902">
            <v>1082000</v>
          </cell>
          <cell r="DL2902">
            <v>31000</v>
          </cell>
          <cell r="DM2902">
            <v>3605272.55748</v>
          </cell>
        </row>
        <row r="2903">
          <cell r="C2903">
            <v>704631852</v>
          </cell>
        </row>
        <row r="2904">
          <cell r="C2904">
            <v>144625352</v>
          </cell>
          <cell r="DM2904">
            <v>111190.27903000001</v>
          </cell>
        </row>
        <row r="2905">
          <cell r="C2905">
            <v>64654052</v>
          </cell>
          <cell r="DM2905">
            <v>9641111.2004499994</v>
          </cell>
        </row>
        <row r="2906">
          <cell r="C2906">
            <v>144625352</v>
          </cell>
          <cell r="DM2906">
            <v>111190.27903000001</v>
          </cell>
        </row>
        <row r="2907">
          <cell r="C2907">
            <v>704631852</v>
          </cell>
        </row>
        <row r="2908">
          <cell r="C2908">
            <v>154651752</v>
          </cell>
        </row>
        <row r="2909">
          <cell r="C2909">
            <v>64654052</v>
          </cell>
          <cell r="DM2909">
            <v>9641111.2004499994</v>
          </cell>
        </row>
        <row r="2910">
          <cell r="C2910">
            <v>204632852</v>
          </cell>
        </row>
        <row r="2911">
          <cell r="C2911">
            <v>184648452</v>
          </cell>
          <cell r="DK2911">
            <v>1799000</v>
          </cell>
        </row>
        <row r="2912">
          <cell r="C2912">
            <v>644599952</v>
          </cell>
        </row>
        <row r="2913">
          <cell r="C2913">
            <v>74646252</v>
          </cell>
        </row>
        <row r="2914">
          <cell r="C2914">
            <v>64654052</v>
          </cell>
          <cell r="DM2914">
            <v>9641111.2004499994</v>
          </cell>
        </row>
        <row r="2915">
          <cell r="C2915">
            <v>999861778</v>
          </cell>
          <cell r="DM2915">
            <v>0</v>
          </cell>
        </row>
        <row r="2916">
          <cell r="C2916">
            <v>644599952</v>
          </cell>
        </row>
        <row r="2917">
          <cell r="C2917">
            <v>74646252</v>
          </cell>
        </row>
        <row r="2918">
          <cell r="C2918">
            <v>999861778</v>
          </cell>
          <cell r="DM2918">
            <v>0</v>
          </cell>
        </row>
        <row r="2919">
          <cell r="C2919">
            <v>94650552</v>
          </cell>
        </row>
        <row r="2920">
          <cell r="C2920">
            <v>644599952</v>
          </cell>
        </row>
        <row r="2921">
          <cell r="C2921">
            <v>64654052</v>
          </cell>
          <cell r="DM2921">
            <v>9641111.2004499994</v>
          </cell>
        </row>
        <row r="2922">
          <cell r="C2922">
            <v>144620752</v>
          </cell>
          <cell r="DM2922">
            <v>884628.10681000003</v>
          </cell>
        </row>
        <row r="2923">
          <cell r="C2923">
            <v>999863633</v>
          </cell>
          <cell r="DM2923">
            <v>683948.24381999997</v>
          </cell>
        </row>
        <row r="2924">
          <cell r="C2924">
            <v>94650552</v>
          </cell>
        </row>
        <row r="2925">
          <cell r="C2925">
            <v>64654052</v>
          </cell>
          <cell r="DM2925">
            <v>9641111.2004499994</v>
          </cell>
        </row>
        <row r="2926">
          <cell r="C2926">
            <v>999894386</v>
          </cell>
          <cell r="DM2926">
            <v>884628.10681000003</v>
          </cell>
        </row>
        <row r="2927">
          <cell r="C2927">
            <v>94650552</v>
          </cell>
        </row>
        <row r="2928">
          <cell r="C2928">
            <v>999863633</v>
          </cell>
          <cell r="DM2928">
            <v>683948.24381999997</v>
          </cell>
        </row>
        <row r="2929">
          <cell r="C2929">
            <v>74646252</v>
          </cell>
        </row>
        <row r="2930">
          <cell r="C2930">
            <v>999894386</v>
          </cell>
          <cell r="DM2930">
            <v>884628.10681000003</v>
          </cell>
        </row>
        <row r="2931">
          <cell r="C2931">
            <v>999977483</v>
          </cell>
          <cell r="DM2931">
            <v>884628.10681000003</v>
          </cell>
        </row>
        <row r="2932">
          <cell r="C2932">
            <v>999863861</v>
          </cell>
          <cell r="DM2932">
            <v>0</v>
          </cell>
        </row>
        <row r="2933">
          <cell r="C2933">
            <v>104651852</v>
          </cell>
          <cell r="DM2933">
            <v>0</v>
          </cell>
        </row>
        <row r="2934">
          <cell r="C2934">
            <v>74646252</v>
          </cell>
        </row>
        <row r="2935">
          <cell r="C2935">
            <v>999977837</v>
          </cell>
          <cell r="DM2935">
            <v>884628.10681000003</v>
          </cell>
        </row>
        <row r="2936">
          <cell r="C2936">
            <v>94650552</v>
          </cell>
        </row>
        <row r="2937">
          <cell r="C2937">
            <v>104647052</v>
          </cell>
        </row>
        <row r="2938">
          <cell r="C2938">
            <v>999863997</v>
          </cell>
          <cell r="DM2938">
            <v>7121933.4451200003</v>
          </cell>
        </row>
        <row r="2939">
          <cell r="C2939">
            <v>124646652</v>
          </cell>
          <cell r="DM2939">
            <v>0</v>
          </cell>
        </row>
        <row r="2940">
          <cell r="C2940">
            <v>254632152</v>
          </cell>
        </row>
        <row r="2941">
          <cell r="C2941">
            <v>104651852</v>
          </cell>
          <cell r="DM2941">
            <v>0</v>
          </cell>
        </row>
        <row r="2942">
          <cell r="C2942">
            <v>999863997</v>
          </cell>
          <cell r="DM2942">
            <v>7121933.4451200003</v>
          </cell>
        </row>
        <row r="2943">
          <cell r="C2943">
            <v>124648852</v>
          </cell>
          <cell r="DM2943">
            <v>0</v>
          </cell>
        </row>
        <row r="2944">
          <cell r="C2944">
            <v>254632152</v>
          </cell>
        </row>
        <row r="2945">
          <cell r="C2945">
            <v>104651852</v>
          </cell>
          <cell r="DM2945">
            <v>0</v>
          </cell>
        </row>
        <row r="2946">
          <cell r="C2946">
            <v>999864540</v>
          </cell>
        </row>
        <row r="2947">
          <cell r="C2947">
            <v>154651452</v>
          </cell>
          <cell r="DL2947">
            <v>69832000</v>
          </cell>
          <cell r="DM2947">
            <v>3605272.55748</v>
          </cell>
        </row>
        <row r="2948">
          <cell r="C2948">
            <v>64654052</v>
          </cell>
          <cell r="DM2948">
            <v>9641111.2004499994</v>
          </cell>
        </row>
        <row r="2949">
          <cell r="C2949">
            <v>999864638</v>
          </cell>
        </row>
        <row r="2950">
          <cell r="C2950">
            <v>154651452</v>
          </cell>
          <cell r="DL2950">
            <v>58193000</v>
          </cell>
          <cell r="DM2950">
            <v>3605272.55748</v>
          </cell>
        </row>
        <row r="2951">
          <cell r="C2951">
            <v>124648852</v>
          </cell>
          <cell r="DM2951">
            <v>0</v>
          </cell>
        </row>
        <row r="2952">
          <cell r="C2952">
            <v>999864638</v>
          </cell>
        </row>
        <row r="2953">
          <cell r="C2953">
            <v>154651452</v>
          </cell>
          <cell r="DL2953">
            <v>57729000</v>
          </cell>
          <cell r="DM2953">
            <v>3605272.55748</v>
          </cell>
        </row>
        <row r="2954">
          <cell r="C2954">
            <v>64654052</v>
          </cell>
          <cell r="DM2954">
            <v>9641111.2004499994</v>
          </cell>
        </row>
        <row r="2955">
          <cell r="C2955">
            <v>999864916</v>
          </cell>
          <cell r="DM2955">
            <v>2437758.6819099998</v>
          </cell>
        </row>
        <row r="2956">
          <cell r="C2956">
            <v>174653752</v>
          </cell>
          <cell r="DM2956">
            <v>0</v>
          </cell>
        </row>
        <row r="2957">
          <cell r="C2957">
            <v>154651452</v>
          </cell>
          <cell r="DL2957">
            <v>65967000</v>
          </cell>
          <cell r="DM2957">
            <v>3605272.55748</v>
          </cell>
        </row>
        <row r="2958">
          <cell r="C2958">
            <v>324649552</v>
          </cell>
          <cell r="DM2958">
            <v>26521.413690000001</v>
          </cell>
        </row>
        <row r="2959">
          <cell r="C2959">
            <v>74646252</v>
          </cell>
        </row>
        <row r="2960">
          <cell r="C2960">
            <v>324649552</v>
          </cell>
          <cell r="DM2960">
            <v>26521.413690000001</v>
          </cell>
        </row>
        <row r="2961">
          <cell r="C2961">
            <v>999864916</v>
          </cell>
          <cell r="DM2961">
            <v>2437758.6819099998</v>
          </cell>
        </row>
        <row r="2962">
          <cell r="C2962">
            <v>154651452</v>
          </cell>
          <cell r="DK2962">
            <v>312000</v>
          </cell>
          <cell r="DM2962">
            <v>3605272.55748</v>
          </cell>
        </row>
        <row r="2963">
          <cell r="C2963">
            <v>999863633</v>
          </cell>
          <cell r="DM2963">
            <v>683948.24381999997</v>
          </cell>
        </row>
        <row r="2964">
          <cell r="C2964">
            <v>104648852</v>
          </cell>
          <cell r="DL2964">
            <v>623</v>
          </cell>
        </row>
        <row r="2965">
          <cell r="C2965">
            <v>999864916</v>
          </cell>
          <cell r="DM2965">
            <v>2437758.6819099998</v>
          </cell>
        </row>
        <row r="2966">
          <cell r="C2966">
            <v>154651452</v>
          </cell>
          <cell r="DL2966">
            <v>66758000</v>
          </cell>
          <cell r="DM2966">
            <v>3605272.55748</v>
          </cell>
        </row>
        <row r="2967">
          <cell r="C2967">
            <v>999863861</v>
          </cell>
          <cell r="DM2967">
            <v>0</v>
          </cell>
        </row>
        <row r="2968">
          <cell r="C2968">
            <v>104651852</v>
          </cell>
          <cell r="DM2968">
            <v>0</v>
          </cell>
        </row>
        <row r="2969">
          <cell r="C2969">
            <v>154651752</v>
          </cell>
        </row>
        <row r="2970">
          <cell r="C2970">
            <v>999864916</v>
          </cell>
          <cell r="DM2970">
            <v>2437758.6819099998</v>
          </cell>
        </row>
        <row r="2971">
          <cell r="C2971">
            <v>999863861</v>
          </cell>
          <cell r="DK2971">
            <v>6000</v>
          </cell>
          <cell r="DM2971">
            <v>0</v>
          </cell>
        </row>
        <row r="2972">
          <cell r="C2972">
            <v>104651852</v>
          </cell>
          <cell r="DM2972">
            <v>0</v>
          </cell>
        </row>
        <row r="2973">
          <cell r="C2973">
            <v>164648852</v>
          </cell>
        </row>
        <row r="2974">
          <cell r="C2974">
            <v>999865058</v>
          </cell>
        </row>
        <row r="2975">
          <cell r="C2975">
            <v>999863997</v>
          </cell>
          <cell r="DM2975">
            <v>7121933.4451200003</v>
          </cell>
        </row>
        <row r="2976">
          <cell r="C2976">
            <v>104651852</v>
          </cell>
          <cell r="DM2976">
            <v>0</v>
          </cell>
        </row>
        <row r="2977">
          <cell r="C2977">
            <v>164648852</v>
          </cell>
        </row>
        <row r="2978">
          <cell r="C2978">
            <v>999865058</v>
          </cell>
        </row>
        <row r="2979">
          <cell r="C2979">
            <v>124646652</v>
          </cell>
          <cell r="DM2979">
            <v>0</v>
          </cell>
        </row>
        <row r="2980">
          <cell r="C2980">
            <v>164648852</v>
          </cell>
        </row>
        <row r="2981">
          <cell r="C2981">
            <v>999863997</v>
          </cell>
          <cell r="DM2981">
            <v>7121933.4451200003</v>
          </cell>
        </row>
        <row r="2982">
          <cell r="C2982">
            <v>999865058</v>
          </cell>
        </row>
        <row r="2983">
          <cell r="C2983">
            <v>124648852</v>
          </cell>
          <cell r="DM2983">
            <v>0</v>
          </cell>
        </row>
        <row r="2984">
          <cell r="C2984">
            <v>999864398</v>
          </cell>
          <cell r="DM2984">
            <v>4000</v>
          </cell>
        </row>
        <row r="2985">
          <cell r="C2985">
            <v>999865254</v>
          </cell>
        </row>
        <row r="2986">
          <cell r="C2986">
            <v>184648452</v>
          </cell>
          <cell r="DK2986">
            <v>1983000</v>
          </cell>
        </row>
        <row r="2987">
          <cell r="C2987">
            <v>124648852</v>
          </cell>
          <cell r="DM2987">
            <v>0</v>
          </cell>
        </row>
        <row r="2988">
          <cell r="C2988">
            <v>999865674</v>
          </cell>
          <cell r="DM2988">
            <v>0</v>
          </cell>
        </row>
        <row r="2989">
          <cell r="C2989">
            <v>999864638</v>
          </cell>
        </row>
        <row r="2990">
          <cell r="C2990">
            <v>154651752</v>
          </cell>
        </row>
        <row r="2991">
          <cell r="C2991">
            <v>184648452</v>
          </cell>
          <cell r="DK2991">
            <v>2297000</v>
          </cell>
        </row>
        <row r="2992">
          <cell r="C2992">
            <v>154651952</v>
          </cell>
        </row>
        <row r="2993">
          <cell r="C2993">
            <v>999864916</v>
          </cell>
          <cell r="DM2993">
            <v>2437758.6819099998</v>
          </cell>
        </row>
        <row r="2994">
          <cell r="C2994">
            <v>999866367</v>
          </cell>
          <cell r="DM2994">
            <v>8301.3698600000007</v>
          </cell>
        </row>
        <row r="2995">
          <cell r="C2995">
            <v>324649552</v>
          </cell>
          <cell r="DM2995">
            <v>26521.413690000001</v>
          </cell>
        </row>
        <row r="2996">
          <cell r="C2996">
            <v>999865096</v>
          </cell>
          <cell r="DM2996">
            <v>0</v>
          </cell>
        </row>
        <row r="2997">
          <cell r="C2997">
            <v>999866367</v>
          </cell>
          <cell r="DM2997">
            <v>8301.3698600000007</v>
          </cell>
        </row>
        <row r="2998">
          <cell r="C2998">
            <v>324649552</v>
          </cell>
          <cell r="DM2998">
            <v>26521.413690000001</v>
          </cell>
        </row>
        <row r="2999">
          <cell r="C2999">
            <v>174653752</v>
          </cell>
          <cell r="DM2999">
            <v>0</v>
          </cell>
        </row>
        <row r="3000">
          <cell r="C3000">
            <v>999865096</v>
          </cell>
          <cell r="DM3000">
            <v>0</v>
          </cell>
        </row>
        <row r="3001">
          <cell r="C3001">
            <v>999866475</v>
          </cell>
          <cell r="DM3001">
            <v>2610560.6083499999</v>
          </cell>
        </row>
        <row r="3002">
          <cell r="C3002">
            <v>999863861</v>
          </cell>
          <cell r="DM3002">
            <v>0</v>
          </cell>
        </row>
        <row r="3003">
          <cell r="C3003">
            <v>999861778</v>
          </cell>
          <cell r="DM3003">
            <v>0</v>
          </cell>
        </row>
        <row r="3004">
          <cell r="C3004">
            <v>999865096</v>
          </cell>
          <cell r="DM3004">
            <v>0</v>
          </cell>
        </row>
        <row r="3005">
          <cell r="C3005">
            <v>999863861</v>
          </cell>
          <cell r="DM3005">
            <v>0</v>
          </cell>
        </row>
        <row r="3006">
          <cell r="C3006">
            <v>999866715</v>
          </cell>
          <cell r="DM3006">
            <v>0</v>
          </cell>
        </row>
        <row r="3007">
          <cell r="C3007">
            <v>999863861</v>
          </cell>
          <cell r="DM3007">
            <v>0</v>
          </cell>
        </row>
        <row r="3008">
          <cell r="C3008">
            <v>999864638</v>
          </cell>
        </row>
        <row r="3009">
          <cell r="C3009">
            <v>999866921</v>
          </cell>
          <cell r="DM3009">
            <v>1536861.5945900001</v>
          </cell>
        </row>
        <row r="3010">
          <cell r="C3010">
            <v>999866475</v>
          </cell>
          <cell r="DK3010">
            <v>269500</v>
          </cell>
          <cell r="DM3010">
            <v>2610560.6083499999</v>
          </cell>
        </row>
        <row r="3011">
          <cell r="C3011">
            <v>999863997</v>
          </cell>
          <cell r="DM3011">
            <v>7121933.4451200003</v>
          </cell>
        </row>
        <row r="3012">
          <cell r="C3012">
            <v>999864638</v>
          </cell>
        </row>
        <row r="3013">
          <cell r="C3013">
            <v>999866921</v>
          </cell>
          <cell r="DM3013">
            <v>1536861.5945900001</v>
          </cell>
        </row>
        <row r="3014">
          <cell r="C3014">
            <v>999866475</v>
          </cell>
          <cell r="DM3014">
            <v>2610560.6083499999</v>
          </cell>
        </row>
        <row r="3015">
          <cell r="C3015">
            <v>999863997</v>
          </cell>
          <cell r="DM3015">
            <v>7121933.4451200003</v>
          </cell>
        </row>
        <row r="3016">
          <cell r="C3016">
            <v>999864916</v>
          </cell>
          <cell r="DM3016">
            <v>2437758.6819099998</v>
          </cell>
        </row>
        <row r="3017">
          <cell r="C3017">
            <v>999866715</v>
          </cell>
          <cell r="DM3017">
            <v>0</v>
          </cell>
        </row>
        <row r="3018">
          <cell r="C3018">
            <v>999867707</v>
          </cell>
        </row>
        <row r="3019">
          <cell r="C3019">
            <v>999864540</v>
          </cell>
        </row>
        <row r="3020">
          <cell r="C3020">
            <v>999864916</v>
          </cell>
          <cell r="DM3020">
            <v>2437758.6819099998</v>
          </cell>
        </row>
        <row r="3021">
          <cell r="C3021">
            <v>999867918</v>
          </cell>
        </row>
        <row r="3022">
          <cell r="C3022">
            <v>999866715</v>
          </cell>
          <cell r="DM3022">
            <v>0</v>
          </cell>
        </row>
        <row r="3023">
          <cell r="C3023">
            <v>999864638</v>
          </cell>
        </row>
        <row r="3024">
          <cell r="C3024">
            <v>999865058</v>
          </cell>
        </row>
        <row r="3025">
          <cell r="C3025">
            <v>999866921</v>
          </cell>
          <cell r="DM3025">
            <v>1536861.5945900001</v>
          </cell>
        </row>
        <row r="3026">
          <cell r="C3026">
            <v>999865096</v>
          </cell>
          <cell r="DM3026">
            <v>0</v>
          </cell>
        </row>
        <row r="3027">
          <cell r="C3027">
            <v>999864638</v>
          </cell>
        </row>
        <row r="3028">
          <cell r="C3028">
            <v>999867918</v>
          </cell>
        </row>
        <row r="3029">
          <cell r="C3029">
            <v>999866921</v>
          </cell>
          <cell r="DM3029">
            <v>1536861.5945900001</v>
          </cell>
        </row>
        <row r="3030">
          <cell r="C3030">
            <v>999865096</v>
          </cell>
          <cell r="DM3030">
            <v>0</v>
          </cell>
        </row>
        <row r="3031">
          <cell r="C3031">
            <v>999864638</v>
          </cell>
        </row>
        <row r="3032">
          <cell r="C3032">
            <v>999867238</v>
          </cell>
        </row>
        <row r="3033">
          <cell r="C3033">
            <v>999867918</v>
          </cell>
        </row>
        <row r="3034">
          <cell r="C3034">
            <v>999865254</v>
          </cell>
        </row>
        <row r="3035">
          <cell r="C3035">
            <v>999867618</v>
          </cell>
        </row>
        <row r="3036">
          <cell r="C3036">
            <v>999864916</v>
          </cell>
          <cell r="DM3036">
            <v>2437758.6819099998</v>
          </cell>
        </row>
        <row r="3037">
          <cell r="C3037">
            <v>999866079</v>
          </cell>
        </row>
        <row r="3038">
          <cell r="C3038">
            <v>999868118</v>
          </cell>
          <cell r="DM3038">
            <v>0</v>
          </cell>
        </row>
        <row r="3039">
          <cell r="C3039">
            <v>999867618</v>
          </cell>
        </row>
        <row r="3040">
          <cell r="C3040">
            <v>999864916</v>
          </cell>
          <cell r="DM3040">
            <v>2437758.6819099998</v>
          </cell>
        </row>
        <row r="3041">
          <cell r="C3041">
            <v>999868118</v>
          </cell>
          <cell r="DM3041">
            <v>0</v>
          </cell>
        </row>
        <row r="3042">
          <cell r="C3042">
            <v>999866079</v>
          </cell>
        </row>
        <row r="3043">
          <cell r="C3043">
            <v>999867918</v>
          </cell>
        </row>
        <row r="3044">
          <cell r="C3044">
            <v>999868226</v>
          </cell>
        </row>
        <row r="3045">
          <cell r="C3045">
            <v>999865096</v>
          </cell>
          <cell r="DM3045">
            <v>0</v>
          </cell>
        </row>
        <row r="3046">
          <cell r="C3046">
            <v>999865674</v>
          </cell>
          <cell r="DM3046">
            <v>0</v>
          </cell>
        </row>
        <row r="3047">
          <cell r="C3047">
            <v>999869185</v>
          </cell>
        </row>
        <row r="3048">
          <cell r="C3048">
            <v>999866367</v>
          </cell>
          <cell r="DM3048">
            <v>8301.3698600000007</v>
          </cell>
        </row>
        <row r="3049">
          <cell r="C3049">
            <v>999867918</v>
          </cell>
        </row>
        <row r="3050">
          <cell r="C3050">
            <v>999866367</v>
          </cell>
          <cell r="DM3050">
            <v>8301.3698600000007</v>
          </cell>
        </row>
        <row r="3051">
          <cell r="C3051">
            <v>999868118</v>
          </cell>
          <cell r="DM3051">
            <v>0</v>
          </cell>
        </row>
        <row r="3052">
          <cell r="C3052">
            <v>999869185</v>
          </cell>
        </row>
        <row r="3053">
          <cell r="C3053">
            <v>999866715</v>
          </cell>
          <cell r="DM3053">
            <v>0</v>
          </cell>
        </row>
        <row r="3054">
          <cell r="C3054">
            <v>999866367</v>
          </cell>
          <cell r="DK3054">
            <v>30000</v>
          </cell>
          <cell r="DM3054">
            <v>8301.3698600000007</v>
          </cell>
        </row>
        <row r="3055">
          <cell r="C3055">
            <v>999869185</v>
          </cell>
        </row>
        <row r="3056">
          <cell r="C3056">
            <v>999868118</v>
          </cell>
          <cell r="DM3056">
            <v>0</v>
          </cell>
        </row>
        <row r="3057">
          <cell r="C3057">
            <v>999866715</v>
          </cell>
          <cell r="DM3057">
            <v>0</v>
          </cell>
        </row>
        <row r="3058">
          <cell r="C3058">
            <v>999870063</v>
          </cell>
        </row>
        <row r="3059">
          <cell r="C3059">
            <v>999866367</v>
          </cell>
          <cell r="DM3059">
            <v>8301.3698600000007</v>
          </cell>
        </row>
        <row r="3060">
          <cell r="C3060">
            <v>999868118</v>
          </cell>
          <cell r="DM3060">
            <v>0</v>
          </cell>
        </row>
        <row r="3061">
          <cell r="C3061">
            <v>999866921</v>
          </cell>
          <cell r="DM3061">
            <v>1536861.5945900001</v>
          </cell>
        </row>
        <row r="3062">
          <cell r="C3062">
            <v>999870063</v>
          </cell>
        </row>
        <row r="3063">
          <cell r="C3063">
            <v>999870063</v>
          </cell>
        </row>
        <row r="3064">
          <cell r="C3064">
            <v>999867238</v>
          </cell>
        </row>
        <row r="3065">
          <cell r="C3065">
            <v>999870063</v>
          </cell>
        </row>
        <row r="3066">
          <cell r="C3066">
            <v>999866367</v>
          </cell>
          <cell r="DM3066">
            <v>8301.3698600000007</v>
          </cell>
        </row>
        <row r="3067">
          <cell r="C3067">
            <v>999871325</v>
          </cell>
          <cell r="DM3067">
            <v>0</v>
          </cell>
        </row>
        <row r="3068">
          <cell r="C3068">
            <v>999870849</v>
          </cell>
        </row>
        <row r="3069">
          <cell r="C3069">
            <v>999866475</v>
          </cell>
          <cell r="DM3069">
            <v>2610560.6083499999</v>
          </cell>
        </row>
        <row r="3070">
          <cell r="C3070">
            <v>999867918</v>
          </cell>
        </row>
        <row r="3071">
          <cell r="C3071">
            <v>999871325</v>
          </cell>
          <cell r="DM3071">
            <v>0</v>
          </cell>
        </row>
        <row r="3072">
          <cell r="C3072">
            <v>999866475</v>
          </cell>
          <cell r="DK3072">
            <v>1265000</v>
          </cell>
          <cell r="DM3072">
            <v>2610560.6083499999</v>
          </cell>
        </row>
        <row r="3073">
          <cell r="C3073">
            <v>999870849</v>
          </cell>
        </row>
        <row r="3074">
          <cell r="C3074">
            <v>999871384</v>
          </cell>
          <cell r="DM3074">
            <v>81146.341050000003</v>
          </cell>
        </row>
        <row r="3075">
          <cell r="C3075">
            <v>999866715</v>
          </cell>
          <cell r="DM3075">
            <v>0</v>
          </cell>
        </row>
        <row r="3076">
          <cell r="C3076">
            <v>999867918</v>
          </cell>
        </row>
        <row r="3077">
          <cell r="C3077">
            <v>999871325</v>
          </cell>
          <cell r="DM3077">
            <v>0</v>
          </cell>
        </row>
        <row r="3078">
          <cell r="C3078">
            <v>999871384</v>
          </cell>
          <cell r="DK3078">
            <v>79000</v>
          </cell>
          <cell r="DM3078">
            <v>81146.341050000003</v>
          </cell>
        </row>
        <row r="3079">
          <cell r="C3079">
            <v>999868118</v>
          </cell>
          <cell r="DM3079">
            <v>0</v>
          </cell>
        </row>
        <row r="3080">
          <cell r="C3080">
            <v>999866715</v>
          </cell>
          <cell r="DM3080">
            <v>0</v>
          </cell>
        </row>
        <row r="3081">
          <cell r="C3081">
            <v>999871384</v>
          </cell>
          <cell r="DM3081">
            <v>81146.341050000003</v>
          </cell>
        </row>
        <row r="3082">
          <cell r="C3082">
            <v>999868226</v>
          </cell>
        </row>
        <row r="3083">
          <cell r="C3083">
            <v>999871451</v>
          </cell>
          <cell r="DM3083">
            <v>451963.74452000001</v>
          </cell>
        </row>
        <row r="3084">
          <cell r="C3084">
            <v>999866921</v>
          </cell>
          <cell r="DM3084">
            <v>1536861.5945900001</v>
          </cell>
        </row>
        <row r="3085">
          <cell r="C3085">
            <v>999871451</v>
          </cell>
          <cell r="DM3085">
            <v>451963.74452000001</v>
          </cell>
        </row>
        <row r="3086">
          <cell r="C3086">
            <v>999871451</v>
          </cell>
          <cell r="DM3086">
            <v>451963.74452000001</v>
          </cell>
        </row>
        <row r="3087">
          <cell r="C3087">
            <v>999868226</v>
          </cell>
        </row>
        <row r="3088">
          <cell r="C3088">
            <v>999867618</v>
          </cell>
        </row>
        <row r="3089">
          <cell r="C3089">
            <v>999868118</v>
          </cell>
          <cell r="DM3089">
            <v>0</v>
          </cell>
        </row>
        <row r="3090">
          <cell r="C3090">
            <v>999871451</v>
          </cell>
          <cell r="DM3090">
            <v>451963.74452000001</v>
          </cell>
        </row>
        <row r="3091">
          <cell r="C3091">
            <v>999871691</v>
          </cell>
          <cell r="DM3091">
            <v>4021718.3506</v>
          </cell>
        </row>
        <row r="3092">
          <cell r="C3092">
            <v>999869185</v>
          </cell>
        </row>
        <row r="3093">
          <cell r="C3093">
            <v>999872478</v>
          </cell>
        </row>
        <row r="3094">
          <cell r="C3094">
            <v>999871451</v>
          </cell>
          <cell r="DM3094">
            <v>451963.74452000001</v>
          </cell>
        </row>
        <row r="3095">
          <cell r="C3095">
            <v>999868226</v>
          </cell>
        </row>
        <row r="3096">
          <cell r="C3096">
            <v>999872632</v>
          </cell>
        </row>
        <row r="3097">
          <cell r="C3097">
            <v>999871691</v>
          </cell>
          <cell r="DM3097">
            <v>4021718.3506</v>
          </cell>
        </row>
        <row r="3098">
          <cell r="C3098">
            <v>999869185</v>
          </cell>
        </row>
        <row r="3099">
          <cell r="C3099">
            <v>999869185</v>
          </cell>
        </row>
        <row r="3100">
          <cell r="C3100">
            <v>999873379</v>
          </cell>
        </row>
        <row r="3101">
          <cell r="C3101">
            <v>999871691</v>
          </cell>
          <cell r="DM3101">
            <v>4021718.3506</v>
          </cell>
        </row>
        <row r="3102">
          <cell r="C3102">
            <v>999869776</v>
          </cell>
        </row>
        <row r="3103">
          <cell r="C3103">
            <v>999869185</v>
          </cell>
        </row>
        <row r="3104">
          <cell r="C3104">
            <v>999871325</v>
          </cell>
          <cell r="DM3104">
            <v>0</v>
          </cell>
        </row>
        <row r="3105">
          <cell r="C3105">
            <v>999872478</v>
          </cell>
        </row>
        <row r="3106">
          <cell r="C3106">
            <v>999873707</v>
          </cell>
          <cell r="DM3106">
            <v>0</v>
          </cell>
        </row>
        <row r="3107">
          <cell r="C3107">
            <v>999869185</v>
          </cell>
        </row>
        <row r="3108">
          <cell r="C3108">
            <v>999871325</v>
          </cell>
          <cell r="DM3108">
            <v>0</v>
          </cell>
        </row>
        <row r="3109">
          <cell r="C3109">
            <v>999873806</v>
          </cell>
        </row>
        <row r="3110">
          <cell r="C3110">
            <v>999869185</v>
          </cell>
        </row>
        <row r="3111">
          <cell r="C3111">
            <v>999873300</v>
          </cell>
          <cell r="DK3111">
            <v>600000</v>
          </cell>
        </row>
        <row r="3112">
          <cell r="C3112">
            <v>999871384</v>
          </cell>
          <cell r="DK3112">
            <v>197000</v>
          </cell>
          <cell r="DM3112">
            <v>81146.341050000003</v>
          </cell>
        </row>
        <row r="3113">
          <cell r="C3113">
            <v>999869185</v>
          </cell>
        </row>
        <row r="3114">
          <cell r="C3114">
            <v>999873300</v>
          </cell>
        </row>
        <row r="3115">
          <cell r="C3115">
            <v>999873806</v>
          </cell>
        </row>
        <row r="3116">
          <cell r="C3116">
            <v>999871384</v>
          </cell>
          <cell r="DK3116">
            <v>157000</v>
          </cell>
          <cell r="DM3116">
            <v>81146.341050000003</v>
          </cell>
        </row>
        <row r="3117">
          <cell r="C3117">
            <v>999873300</v>
          </cell>
        </row>
        <row r="3118">
          <cell r="C3118">
            <v>999870063</v>
          </cell>
        </row>
        <row r="3119">
          <cell r="C3119">
            <v>999875557</v>
          </cell>
          <cell r="DM3119">
            <v>81833.432400000005</v>
          </cell>
        </row>
        <row r="3120">
          <cell r="C3120">
            <v>999871384</v>
          </cell>
          <cell r="DM3120">
            <v>81146.341050000003</v>
          </cell>
        </row>
        <row r="3121">
          <cell r="C3121">
            <v>999873300</v>
          </cell>
          <cell r="DK3121">
            <v>654000</v>
          </cell>
        </row>
        <row r="3122">
          <cell r="C3122">
            <v>999871325</v>
          </cell>
          <cell r="DM3122">
            <v>0</v>
          </cell>
        </row>
        <row r="3123">
          <cell r="C3123">
            <v>999875557</v>
          </cell>
          <cell r="DM3123">
            <v>81833.432400000005</v>
          </cell>
        </row>
        <row r="3124">
          <cell r="C3124">
            <v>999871384</v>
          </cell>
          <cell r="DK3124">
            <v>317000</v>
          </cell>
          <cell r="DM3124">
            <v>81146.341050000003</v>
          </cell>
        </row>
        <row r="3125">
          <cell r="C3125">
            <v>999873379</v>
          </cell>
        </row>
        <row r="3126">
          <cell r="C3126">
            <v>999876571</v>
          </cell>
          <cell r="DM3126">
            <v>0</v>
          </cell>
        </row>
        <row r="3127">
          <cell r="C3127">
            <v>999871384</v>
          </cell>
          <cell r="DM3127">
            <v>81146.341050000003</v>
          </cell>
        </row>
        <row r="3128">
          <cell r="C3128">
            <v>999873379</v>
          </cell>
        </row>
        <row r="3129">
          <cell r="C3129">
            <v>999871384</v>
          </cell>
          <cell r="DK3129">
            <v>111000</v>
          </cell>
          <cell r="DM3129">
            <v>81146.341050000003</v>
          </cell>
        </row>
        <row r="3130">
          <cell r="C3130">
            <v>999873499</v>
          </cell>
          <cell r="DK3130">
            <v>2030000</v>
          </cell>
        </row>
        <row r="3131">
          <cell r="C3131">
            <v>999871451</v>
          </cell>
          <cell r="DM3131">
            <v>451963.74452000001</v>
          </cell>
        </row>
        <row r="3132">
          <cell r="C3132">
            <v>999876932</v>
          </cell>
          <cell r="DM3132">
            <v>23232845.82167</v>
          </cell>
        </row>
        <row r="3133">
          <cell r="C3133">
            <v>999871384</v>
          </cell>
          <cell r="DK3133">
            <v>155000</v>
          </cell>
          <cell r="DM3133">
            <v>81146.341050000003</v>
          </cell>
        </row>
        <row r="3134">
          <cell r="C3134">
            <v>999873707</v>
          </cell>
          <cell r="DM3134">
            <v>0</v>
          </cell>
        </row>
        <row r="3135">
          <cell r="C3135">
            <v>999871691</v>
          </cell>
          <cell r="DM3135">
            <v>4021718.3506</v>
          </cell>
        </row>
        <row r="3136">
          <cell r="C3136">
            <v>999871384</v>
          </cell>
          <cell r="DM3136">
            <v>81146.341050000003</v>
          </cell>
        </row>
        <row r="3137">
          <cell r="C3137">
            <v>999877199</v>
          </cell>
          <cell r="DM3137">
            <v>0</v>
          </cell>
        </row>
        <row r="3138">
          <cell r="C3138">
            <v>999873707</v>
          </cell>
          <cell r="DK3138">
            <v>346000</v>
          </cell>
          <cell r="DM3138">
            <v>0</v>
          </cell>
        </row>
        <row r="3139">
          <cell r="C3139">
            <v>999871691</v>
          </cell>
          <cell r="DM3139">
            <v>4021718.3506</v>
          </cell>
        </row>
        <row r="3140">
          <cell r="C3140">
            <v>999877199</v>
          </cell>
          <cell r="DL3140">
            <v>25969000</v>
          </cell>
          <cell r="DM3140">
            <v>0</v>
          </cell>
        </row>
        <row r="3141">
          <cell r="C3141">
            <v>999871384</v>
          </cell>
          <cell r="DK3141">
            <v>86000</v>
          </cell>
          <cell r="DM3141">
            <v>81146.341050000003</v>
          </cell>
        </row>
        <row r="3142">
          <cell r="C3142">
            <v>999873806</v>
          </cell>
        </row>
        <row r="3143">
          <cell r="C3143">
            <v>999878033</v>
          </cell>
          <cell r="DM3143">
            <v>180896.96517000001</v>
          </cell>
        </row>
        <row r="3144">
          <cell r="C3144">
            <v>999873300</v>
          </cell>
        </row>
        <row r="3145">
          <cell r="C3145">
            <v>999871384</v>
          </cell>
          <cell r="DM3145">
            <v>81146.341050000003</v>
          </cell>
        </row>
        <row r="3146">
          <cell r="C3146">
            <v>999873660</v>
          </cell>
        </row>
        <row r="3147">
          <cell r="C3147">
            <v>999873882</v>
          </cell>
        </row>
        <row r="3148">
          <cell r="C3148">
            <v>999871451</v>
          </cell>
          <cell r="DM3148">
            <v>451963.74452000001</v>
          </cell>
        </row>
        <row r="3149">
          <cell r="C3149">
            <v>999878033</v>
          </cell>
          <cell r="DM3149">
            <v>180896.96517000001</v>
          </cell>
        </row>
        <row r="3150">
          <cell r="C3150">
            <v>999873660</v>
          </cell>
        </row>
        <row r="3151">
          <cell r="C3151">
            <v>999878548</v>
          </cell>
        </row>
        <row r="3152">
          <cell r="C3152">
            <v>999875557</v>
          </cell>
          <cell r="DM3152">
            <v>81833.432400000005</v>
          </cell>
        </row>
        <row r="3153">
          <cell r="C3153">
            <v>999871451</v>
          </cell>
          <cell r="DM3153">
            <v>451963.74452000001</v>
          </cell>
        </row>
        <row r="3154">
          <cell r="C3154">
            <v>999878548</v>
          </cell>
        </row>
        <row r="3155">
          <cell r="C3155">
            <v>999873707</v>
          </cell>
          <cell r="DM3155">
            <v>0</v>
          </cell>
        </row>
        <row r="3156">
          <cell r="C3156">
            <v>999875557</v>
          </cell>
          <cell r="DK3156">
            <v>74</v>
          </cell>
          <cell r="DM3156">
            <v>81833.432400000005</v>
          </cell>
        </row>
        <row r="3157">
          <cell r="C3157">
            <v>999871451</v>
          </cell>
          <cell r="DM3157">
            <v>451963.74452000001</v>
          </cell>
        </row>
        <row r="3158">
          <cell r="C3158">
            <v>999878548</v>
          </cell>
        </row>
        <row r="3159">
          <cell r="C3159">
            <v>999873707</v>
          </cell>
          <cell r="DM3159">
            <v>0</v>
          </cell>
        </row>
        <row r="3160">
          <cell r="C3160">
            <v>999875557</v>
          </cell>
          <cell r="DM3160">
            <v>81833.432400000005</v>
          </cell>
        </row>
        <row r="3161">
          <cell r="C3161">
            <v>999871691</v>
          </cell>
          <cell r="DM3161">
            <v>4021718.3506</v>
          </cell>
        </row>
        <row r="3162">
          <cell r="C3162">
            <v>999880517</v>
          </cell>
        </row>
        <row r="3163">
          <cell r="C3163">
            <v>999873707</v>
          </cell>
          <cell r="DK3163">
            <v>454000</v>
          </cell>
          <cell r="DM3163">
            <v>0</v>
          </cell>
        </row>
        <row r="3164">
          <cell r="C3164">
            <v>999875557</v>
          </cell>
          <cell r="DM3164">
            <v>81833.432400000005</v>
          </cell>
        </row>
        <row r="3165">
          <cell r="C3165">
            <v>999881097</v>
          </cell>
          <cell r="DM3165">
            <v>2489086.7193200001</v>
          </cell>
        </row>
        <row r="3166">
          <cell r="C3166">
            <v>999875557</v>
          </cell>
          <cell r="DM3166">
            <v>81833.432400000005</v>
          </cell>
        </row>
        <row r="3167">
          <cell r="C3167">
            <v>999872478</v>
          </cell>
        </row>
        <row r="3168">
          <cell r="C3168">
            <v>999872632</v>
          </cell>
        </row>
        <row r="3169">
          <cell r="C3169">
            <v>999876456</v>
          </cell>
        </row>
        <row r="3170">
          <cell r="C3170">
            <v>999875557</v>
          </cell>
          <cell r="DK3170">
            <v>74</v>
          </cell>
          <cell r="DM3170">
            <v>81833.432400000005</v>
          </cell>
        </row>
        <row r="3171">
          <cell r="C3171">
            <v>999876456</v>
          </cell>
        </row>
        <row r="3172">
          <cell r="C3172">
            <v>999881097</v>
          </cell>
          <cell r="DM3172">
            <v>2489086.7193200001</v>
          </cell>
        </row>
        <row r="3173">
          <cell r="C3173">
            <v>999873499</v>
          </cell>
          <cell r="DK3173">
            <v>1376000</v>
          </cell>
        </row>
        <row r="3174">
          <cell r="C3174">
            <v>999875557</v>
          </cell>
          <cell r="DK3174">
            <v>12000</v>
          </cell>
          <cell r="DM3174">
            <v>81833.432400000005</v>
          </cell>
        </row>
        <row r="3175">
          <cell r="C3175">
            <v>999881525</v>
          </cell>
          <cell r="DM3175">
            <v>2489086.7193200001</v>
          </cell>
        </row>
        <row r="3176">
          <cell r="C3176">
            <v>999876571</v>
          </cell>
          <cell r="DM3176">
            <v>0</v>
          </cell>
        </row>
        <row r="3177">
          <cell r="C3177">
            <v>999881648</v>
          </cell>
        </row>
        <row r="3178">
          <cell r="C3178">
            <v>999876456</v>
          </cell>
        </row>
        <row r="3179">
          <cell r="C3179">
            <v>999873499</v>
          </cell>
          <cell r="DK3179">
            <v>2559000</v>
          </cell>
        </row>
        <row r="3180">
          <cell r="C3180">
            <v>999876456</v>
          </cell>
        </row>
        <row r="3181">
          <cell r="C3181">
            <v>999881648</v>
          </cell>
        </row>
        <row r="3182">
          <cell r="C3182">
            <v>999873707</v>
          </cell>
          <cell r="DK3182">
            <v>425000</v>
          </cell>
          <cell r="DM3182">
            <v>0</v>
          </cell>
        </row>
        <row r="3183">
          <cell r="C3183">
            <v>999876571</v>
          </cell>
          <cell r="DM3183">
            <v>0</v>
          </cell>
        </row>
        <row r="3184">
          <cell r="C3184">
            <v>999876555</v>
          </cell>
          <cell r="DM3184">
            <v>0</v>
          </cell>
        </row>
        <row r="3185">
          <cell r="C3185">
            <v>999881655</v>
          </cell>
        </row>
        <row r="3186">
          <cell r="C3186">
            <v>999873707</v>
          </cell>
          <cell r="DM3186">
            <v>0</v>
          </cell>
        </row>
        <row r="3187">
          <cell r="C3187">
            <v>999876555</v>
          </cell>
          <cell r="DM3187">
            <v>0</v>
          </cell>
        </row>
        <row r="3188">
          <cell r="C3188">
            <v>999876932</v>
          </cell>
          <cell r="DK3188">
            <v>3000</v>
          </cell>
          <cell r="DM3188">
            <v>23232845.82167</v>
          </cell>
        </row>
        <row r="3189">
          <cell r="C3189">
            <v>999873707</v>
          </cell>
          <cell r="DM3189">
            <v>0</v>
          </cell>
        </row>
        <row r="3190">
          <cell r="C3190">
            <v>999881843</v>
          </cell>
          <cell r="DM3190">
            <v>2314287.70921</v>
          </cell>
        </row>
        <row r="3191">
          <cell r="C3191">
            <v>999876571</v>
          </cell>
          <cell r="DM3191">
            <v>0</v>
          </cell>
        </row>
        <row r="3192">
          <cell r="C3192">
            <v>999876932</v>
          </cell>
          <cell r="DK3192">
            <v>11000</v>
          </cell>
          <cell r="DM3192">
            <v>23232845.82167</v>
          </cell>
        </row>
        <row r="3193">
          <cell r="C3193">
            <v>999873707</v>
          </cell>
          <cell r="DM3193">
            <v>0</v>
          </cell>
        </row>
        <row r="3194">
          <cell r="C3194">
            <v>999881843</v>
          </cell>
          <cell r="DM3194">
            <v>2314287.70921</v>
          </cell>
        </row>
        <row r="3195">
          <cell r="C3195">
            <v>999876932</v>
          </cell>
          <cell r="DM3195">
            <v>23232845.82167</v>
          </cell>
        </row>
        <row r="3196">
          <cell r="C3196">
            <v>999873707</v>
          </cell>
          <cell r="DM3196">
            <v>0</v>
          </cell>
        </row>
        <row r="3197">
          <cell r="C3197">
            <v>999876932</v>
          </cell>
          <cell r="DK3197">
            <v>18000</v>
          </cell>
          <cell r="DM3197">
            <v>23232845.82167</v>
          </cell>
        </row>
        <row r="3198">
          <cell r="C3198">
            <v>999881843</v>
          </cell>
          <cell r="DM3198">
            <v>2314287.70921</v>
          </cell>
        </row>
        <row r="3199">
          <cell r="C3199">
            <v>999877199</v>
          </cell>
          <cell r="DM3199">
            <v>0</v>
          </cell>
        </row>
        <row r="3200">
          <cell r="C3200">
            <v>999876932</v>
          </cell>
          <cell r="DK3200">
            <v>13000</v>
          </cell>
          <cell r="DM3200">
            <v>23232845.82167</v>
          </cell>
        </row>
        <row r="3201">
          <cell r="C3201">
            <v>999873806</v>
          </cell>
        </row>
        <row r="3202">
          <cell r="C3202">
            <v>999878033</v>
          </cell>
          <cell r="DL3202">
            <v>2097000</v>
          </cell>
          <cell r="DM3202">
            <v>180896.96517000001</v>
          </cell>
        </row>
        <row r="3203">
          <cell r="C3203">
            <v>999889092</v>
          </cell>
          <cell r="DK3203">
            <v>7000</v>
          </cell>
          <cell r="DM3203">
            <v>2314287.70921</v>
          </cell>
        </row>
        <row r="3204">
          <cell r="C3204">
            <v>999877199</v>
          </cell>
          <cell r="DL3204">
            <v>11954000</v>
          </cell>
          <cell r="DM3204">
            <v>0</v>
          </cell>
        </row>
        <row r="3205">
          <cell r="C3205">
            <v>999874564</v>
          </cell>
        </row>
        <row r="3206">
          <cell r="C3206">
            <v>999889092</v>
          </cell>
          <cell r="DM3206">
            <v>2314287.70921</v>
          </cell>
        </row>
        <row r="3207">
          <cell r="C3207">
            <v>999878033</v>
          </cell>
          <cell r="DM3207">
            <v>180896.96517000001</v>
          </cell>
        </row>
        <row r="3208">
          <cell r="C3208">
            <v>999877199</v>
          </cell>
          <cell r="DL3208">
            <v>30445000</v>
          </cell>
          <cell r="DM3208">
            <v>0</v>
          </cell>
        </row>
        <row r="3209">
          <cell r="C3209">
            <v>999876456</v>
          </cell>
        </row>
        <row r="3210">
          <cell r="C3210">
            <v>999889092</v>
          </cell>
          <cell r="DK3210">
            <v>60000</v>
          </cell>
          <cell r="DM3210">
            <v>2314287.70921</v>
          </cell>
        </row>
        <row r="3211">
          <cell r="C3211">
            <v>999878971</v>
          </cell>
          <cell r="DM3211">
            <v>0</v>
          </cell>
        </row>
        <row r="3212">
          <cell r="C3212">
            <v>999882382</v>
          </cell>
          <cell r="DM3212">
            <v>0</v>
          </cell>
        </row>
        <row r="3213">
          <cell r="C3213">
            <v>999878033</v>
          </cell>
          <cell r="DM3213">
            <v>180896.96517000001</v>
          </cell>
        </row>
        <row r="3214">
          <cell r="C3214">
            <v>999883000</v>
          </cell>
          <cell r="DK3214">
            <v>29164000</v>
          </cell>
        </row>
        <row r="3215">
          <cell r="C3215">
            <v>999879603</v>
          </cell>
        </row>
        <row r="3216">
          <cell r="C3216">
            <v>999878971</v>
          </cell>
          <cell r="DM3216">
            <v>0</v>
          </cell>
        </row>
        <row r="3217">
          <cell r="C3217">
            <v>999876456</v>
          </cell>
        </row>
        <row r="3218">
          <cell r="C3218">
            <v>999876456</v>
          </cell>
        </row>
        <row r="3219">
          <cell r="C3219">
            <v>999878971</v>
          </cell>
          <cell r="DM3219">
            <v>0</v>
          </cell>
        </row>
        <row r="3220">
          <cell r="C3220">
            <v>999879603</v>
          </cell>
        </row>
        <row r="3221">
          <cell r="C3221">
            <v>999883000</v>
          </cell>
        </row>
        <row r="3222">
          <cell r="C3222">
            <v>999880517</v>
          </cell>
        </row>
        <row r="3223">
          <cell r="C3223">
            <v>999876456</v>
          </cell>
        </row>
        <row r="3224">
          <cell r="C3224">
            <v>999880517</v>
          </cell>
        </row>
        <row r="3225">
          <cell r="C3225">
            <v>999884122</v>
          </cell>
          <cell r="DM3225">
            <v>15368937.28541</v>
          </cell>
        </row>
        <row r="3226">
          <cell r="C3226">
            <v>999881458</v>
          </cell>
          <cell r="DM3226">
            <v>0</v>
          </cell>
        </row>
        <row r="3227">
          <cell r="C3227">
            <v>999881097</v>
          </cell>
          <cell r="DM3227">
            <v>2489086.7193200001</v>
          </cell>
        </row>
        <row r="3228">
          <cell r="C3228">
            <v>999876555</v>
          </cell>
          <cell r="DM3228">
            <v>0</v>
          </cell>
        </row>
        <row r="3229">
          <cell r="C3229">
            <v>999889092</v>
          </cell>
          <cell r="DM3229">
            <v>2314287.70921</v>
          </cell>
        </row>
        <row r="3230">
          <cell r="C3230">
            <v>999881458</v>
          </cell>
          <cell r="DM3230">
            <v>0</v>
          </cell>
        </row>
        <row r="3231">
          <cell r="C3231">
            <v>999884122</v>
          </cell>
          <cell r="DM3231">
            <v>15368937.28541</v>
          </cell>
        </row>
        <row r="3232">
          <cell r="C3232">
            <v>999876571</v>
          </cell>
          <cell r="DM3232">
            <v>0</v>
          </cell>
        </row>
        <row r="3233">
          <cell r="C3233">
            <v>999882382</v>
          </cell>
          <cell r="DM3233">
            <v>0</v>
          </cell>
        </row>
        <row r="3234">
          <cell r="C3234">
            <v>999884682</v>
          </cell>
          <cell r="DM3234">
            <v>12802517.270330001</v>
          </cell>
        </row>
        <row r="3235">
          <cell r="C3235">
            <v>999881458</v>
          </cell>
          <cell r="DM3235">
            <v>0</v>
          </cell>
        </row>
        <row r="3236">
          <cell r="C3236">
            <v>999882999</v>
          </cell>
        </row>
        <row r="3237">
          <cell r="C3237">
            <v>999876932</v>
          </cell>
          <cell r="DM3237">
            <v>23232845.82167</v>
          </cell>
        </row>
        <row r="3238">
          <cell r="C3238">
            <v>999884682</v>
          </cell>
          <cell r="DM3238">
            <v>12802517.270330001</v>
          </cell>
        </row>
        <row r="3239">
          <cell r="C3239">
            <v>999881648</v>
          </cell>
        </row>
        <row r="3240">
          <cell r="C3240">
            <v>999882999</v>
          </cell>
        </row>
        <row r="3241">
          <cell r="C3241">
            <v>999877199</v>
          </cell>
          <cell r="DM3241">
            <v>0</v>
          </cell>
        </row>
        <row r="3242">
          <cell r="C3242">
            <v>999884682</v>
          </cell>
          <cell r="DM3242">
            <v>12802517.270330001</v>
          </cell>
        </row>
        <row r="3243">
          <cell r="C3243">
            <v>999881655</v>
          </cell>
        </row>
        <row r="3244">
          <cell r="C3244">
            <v>999882999</v>
          </cell>
        </row>
        <row r="3245">
          <cell r="C3245">
            <v>999877199</v>
          </cell>
          <cell r="DM3245">
            <v>0</v>
          </cell>
        </row>
        <row r="3246">
          <cell r="C3246">
            <v>999884682</v>
          </cell>
          <cell r="DM3246">
            <v>12802517.270330001</v>
          </cell>
        </row>
        <row r="3247">
          <cell r="C3247">
            <v>999882382</v>
          </cell>
          <cell r="DM3247">
            <v>0</v>
          </cell>
        </row>
        <row r="3248">
          <cell r="C3248">
            <v>999883967</v>
          </cell>
        </row>
        <row r="3249">
          <cell r="C3249">
            <v>999884682</v>
          </cell>
          <cell r="DM3249">
            <v>12802517.270330001</v>
          </cell>
        </row>
        <row r="3250">
          <cell r="C3250">
            <v>999877199</v>
          </cell>
          <cell r="DK3250">
            <v>6305000</v>
          </cell>
          <cell r="DM3250">
            <v>0</v>
          </cell>
        </row>
        <row r="3251">
          <cell r="C3251">
            <v>999882999</v>
          </cell>
        </row>
        <row r="3252">
          <cell r="C3252">
            <v>999884682</v>
          </cell>
          <cell r="DM3252">
            <v>12802517.270330001</v>
          </cell>
        </row>
        <row r="3253">
          <cell r="C3253">
            <v>999877199</v>
          </cell>
          <cell r="DL3253">
            <v>29160000</v>
          </cell>
          <cell r="DM3253">
            <v>0</v>
          </cell>
        </row>
        <row r="3254">
          <cell r="C3254">
            <v>999884122</v>
          </cell>
          <cell r="DM3254">
            <v>15368937.28541</v>
          </cell>
        </row>
        <row r="3255">
          <cell r="C3255">
            <v>999882999</v>
          </cell>
        </row>
        <row r="3256">
          <cell r="C3256">
            <v>999878232</v>
          </cell>
        </row>
        <row r="3257">
          <cell r="C3257">
            <v>999884890</v>
          </cell>
        </row>
        <row r="3258">
          <cell r="C3258">
            <v>999884122</v>
          </cell>
          <cell r="DM3258">
            <v>15368937.28541</v>
          </cell>
        </row>
        <row r="3259">
          <cell r="C3259">
            <v>999883967</v>
          </cell>
        </row>
        <row r="3260">
          <cell r="C3260">
            <v>999884890</v>
          </cell>
        </row>
        <row r="3261">
          <cell r="C3261">
            <v>999878548</v>
          </cell>
        </row>
        <row r="3262">
          <cell r="C3262">
            <v>999878971</v>
          </cell>
          <cell r="DM3262">
            <v>0</v>
          </cell>
        </row>
        <row r="3263">
          <cell r="C3263">
            <v>999885439</v>
          </cell>
          <cell r="DM3263">
            <v>3404248.3465100001</v>
          </cell>
        </row>
        <row r="3264">
          <cell r="C3264">
            <v>999884122</v>
          </cell>
          <cell r="DM3264">
            <v>15368937.28541</v>
          </cell>
        </row>
        <row r="3265">
          <cell r="C3265">
            <v>999884122</v>
          </cell>
          <cell r="DM3265">
            <v>15368937.28541</v>
          </cell>
        </row>
        <row r="3266">
          <cell r="C3266">
            <v>999878971</v>
          </cell>
          <cell r="DM3266">
            <v>0</v>
          </cell>
        </row>
        <row r="3267">
          <cell r="C3267">
            <v>999884682</v>
          </cell>
          <cell r="DM3267">
            <v>12802517.270330001</v>
          </cell>
        </row>
        <row r="3268">
          <cell r="C3268">
            <v>999884122</v>
          </cell>
          <cell r="DM3268">
            <v>15368937.28541</v>
          </cell>
        </row>
        <row r="3269">
          <cell r="C3269">
            <v>999885439</v>
          </cell>
          <cell r="DM3269">
            <v>3404248.3465100001</v>
          </cell>
        </row>
        <row r="3270">
          <cell r="C3270">
            <v>999880949</v>
          </cell>
          <cell r="DM3270">
            <v>6681013.9831499998</v>
          </cell>
        </row>
        <row r="3271">
          <cell r="C3271">
            <v>999884682</v>
          </cell>
          <cell r="DM3271">
            <v>12802517.270330001</v>
          </cell>
        </row>
        <row r="3272">
          <cell r="C3272">
            <v>999884122</v>
          </cell>
          <cell r="DM3272">
            <v>15368937.28541</v>
          </cell>
        </row>
        <row r="3273">
          <cell r="C3273">
            <v>999885566</v>
          </cell>
          <cell r="DM3273">
            <v>540513.79856000002</v>
          </cell>
        </row>
        <row r="3274">
          <cell r="C3274">
            <v>999881097</v>
          </cell>
          <cell r="DM3274">
            <v>2489086.7193200001</v>
          </cell>
        </row>
        <row r="3275">
          <cell r="C3275">
            <v>999884682</v>
          </cell>
          <cell r="DM3275">
            <v>12802517.270330001</v>
          </cell>
        </row>
        <row r="3276">
          <cell r="C3276">
            <v>999885566</v>
          </cell>
          <cell r="DM3276">
            <v>540513.79856000002</v>
          </cell>
        </row>
        <row r="3277">
          <cell r="C3277">
            <v>999884890</v>
          </cell>
        </row>
        <row r="3278">
          <cell r="C3278">
            <v>999881097</v>
          </cell>
          <cell r="DM3278">
            <v>2489086.7193200001</v>
          </cell>
        </row>
        <row r="3279">
          <cell r="C3279">
            <v>999884682</v>
          </cell>
          <cell r="DM3279">
            <v>12802517.270330001</v>
          </cell>
        </row>
        <row r="3280">
          <cell r="C3280">
            <v>999885566</v>
          </cell>
          <cell r="DK3280">
            <v>47000</v>
          </cell>
          <cell r="DM3280">
            <v>540513.79856000002</v>
          </cell>
        </row>
        <row r="3281">
          <cell r="C3281">
            <v>999885439</v>
          </cell>
          <cell r="DM3281">
            <v>3404248.3465100001</v>
          </cell>
        </row>
        <row r="3282">
          <cell r="C3282">
            <v>999884682</v>
          </cell>
          <cell r="DM3282">
            <v>12802517.270330001</v>
          </cell>
        </row>
        <row r="3283">
          <cell r="C3283">
            <v>999881525</v>
          </cell>
          <cell r="DM3283">
            <v>2489086.7193200001</v>
          </cell>
        </row>
        <row r="3284">
          <cell r="C3284">
            <v>999886338</v>
          </cell>
        </row>
        <row r="3285">
          <cell r="C3285">
            <v>999885439</v>
          </cell>
          <cell r="DM3285">
            <v>3404248.3465100001</v>
          </cell>
        </row>
        <row r="3286">
          <cell r="C3286">
            <v>999884890</v>
          </cell>
        </row>
        <row r="3287">
          <cell r="C3287">
            <v>999881843</v>
          </cell>
          <cell r="DM3287">
            <v>2314287.70921</v>
          </cell>
        </row>
        <row r="3288">
          <cell r="C3288">
            <v>999885441</v>
          </cell>
          <cell r="DM3288">
            <v>2125120.1981299999</v>
          </cell>
        </row>
        <row r="3289">
          <cell r="C3289">
            <v>999886884</v>
          </cell>
          <cell r="DM3289">
            <v>272651.70593</v>
          </cell>
        </row>
        <row r="3290">
          <cell r="C3290">
            <v>999885566</v>
          </cell>
          <cell r="DM3290">
            <v>540513.79856000002</v>
          </cell>
        </row>
        <row r="3291">
          <cell r="C3291">
            <v>999881843</v>
          </cell>
          <cell r="DM3291">
            <v>2314287.70921</v>
          </cell>
        </row>
        <row r="3292">
          <cell r="C3292">
            <v>999886884</v>
          </cell>
          <cell r="DM3292">
            <v>272651.70593</v>
          </cell>
        </row>
        <row r="3293">
          <cell r="C3293">
            <v>999884890</v>
          </cell>
        </row>
        <row r="3294">
          <cell r="C3294">
            <v>999886022</v>
          </cell>
          <cell r="DK3294">
            <v>81000</v>
          </cell>
        </row>
        <row r="3295">
          <cell r="C3295">
            <v>999884890</v>
          </cell>
        </row>
        <row r="3296">
          <cell r="C3296">
            <v>999886884</v>
          </cell>
          <cell r="DM3296">
            <v>272651.70593</v>
          </cell>
        </row>
        <row r="3297">
          <cell r="C3297">
            <v>999886884</v>
          </cell>
          <cell r="DK3297">
            <v>23000</v>
          </cell>
          <cell r="DM3297">
            <v>272651.70593</v>
          </cell>
        </row>
        <row r="3298">
          <cell r="C3298">
            <v>999883967</v>
          </cell>
        </row>
        <row r="3299">
          <cell r="C3299">
            <v>999885258</v>
          </cell>
        </row>
        <row r="3300">
          <cell r="C3300">
            <v>999888401</v>
          </cell>
        </row>
        <row r="3301">
          <cell r="C3301">
            <v>999886884</v>
          </cell>
          <cell r="DM3301">
            <v>272651.70593</v>
          </cell>
        </row>
        <row r="3302">
          <cell r="C3302">
            <v>999884122</v>
          </cell>
          <cell r="DM3302">
            <v>15368937.28541</v>
          </cell>
        </row>
        <row r="3303">
          <cell r="C3303">
            <v>999888401</v>
          </cell>
        </row>
        <row r="3304">
          <cell r="C3304">
            <v>999886884</v>
          </cell>
          <cell r="DM3304">
            <v>272651.70593</v>
          </cell>
        </row>
        <row r="3305">
          <cell r="C3305">
            <v>999885258</v>
          </cell>
        </row>
        <row r="3306">
          <cell r="C3306">
            <v>999889813</v>
          </cell>
        </row>
        <row r="3307">
          <cell r="C3307">
            <v>999884122</v>
          </cell>
          <cell r="DM3307">
            <v>15368937.28541</v>
          </cell>
        </row>
        <row r="3308">
          <cell r="C3308">
            <v>999885439</v>
          </cell>
          <cell r="DM3308">
            <v>3404248.3465100001</v>
          </cell>
        </row>
        <row r="3309">
          <cell r="C3309">
            <v>999886884</v>
          </cell>
          <cell r="DK3309">
            <v>20000</v>
          </cell>
          <cell r="DM3309">
            <v>272651.70593</v>
          </cell>
        </row>
        <row r="3310">
          <cell r="C3310">
            <v>999889813</v>
          </cell>
        </row>
        <row r="3311">
          <cell r="C3311">
            <v>999884122</v>
          </cell>
          <cell r="DM3311">
            <v>15368937.28541</v>
          </cell>
        </row>
        <row r="3312">
          <cell r="C3312">
            <v>999885439</v>
          </cell>
          <cell r="DM3312">
            <v>3404248.3465100001</v>
          </cell>
        </row>
        <row r="3313">
          <cell r="C3313">
            <v>999886931</v>
          </cell>
        </row>
        <row r="3314">
          <cell r="C3314">
            <v>999889902</v>
          </cell>
        </row>
        <row r="3315">
          <cell r="C3315">
            <v>999884122</v>
          </cell>
          <cell r="DM3315">
            <v>15368937.28541</v>
          </cell>
        </row>
        <row r="3316">
          <cell r="C3316">
            <v>999885439</v>
          </cell>
          <cell r="DM3316">
            <v>3404248.3465100001</v>
          </cell>
        </row>
        <row r="3317">
          <cell r="C3317">
            <v>999886931</v>
          </cell>
          <cell r="DK3317">
            <v>99000</v>
          </cell>
        </row>
        <row r="3318">
          <cell r="C3318">
            <v>999889991</v>
          </cell>
          <cell r="DM3318">
            <v>40058.58397</v>
          </cell>
        </row>
        <row r="3319">
          <cell r="C3319">
            <v>999884122</v>
          </cell>
          <cell r="DM3319">
            <v>15368937.28541</v>
          </cell>
        </row>
        <row r="3320">
          <cell r="C3320">
            <v>999885566</v>
          </cell>
          <cell r="DM3320">
            <v>540513.79856000002</v>
          </cell>
        </row>
        <row r="3321">
          <cell r="C3321">
            <v>999888401</v>
          </cell>
        </row>
        <row r="3322">
          <cell r="C3322">
            <v>999889991</v>
          </cell>
          <cell r="DM3322">
            <v>40058.58397</v>
          </cell>
        </row>
        <row r="3323">
          <cell r="C3323">
            <v>999884122</v>
          </cell>
          <cell r="DM3323">
            <v>15368937.28541</v>
          </cell>
        </row>
        <row r="3324">
          <cell r="C3324">
            <v>999886022</v>
          </cell>
          <cell r="DK3324">
            <v>42000</v>
          </cell>
        </row>
        <row r="3325">
          <cell r="C3325">
            <v>999890058</v>
          </cell>
          <cell r="DM3325">
            <v>1887345.1420799999</v>
          </cell>
        </row>
        <row r="3326">
          <cell r="C3326">
            <v>999889786</v>
          </cell>
          <cell r="DK3326">
            <v>3486000</v>
          </cell>
        </row>
        <row r="3327">
          <cell r="C3327">
            <v>999886338</v>
          </cell>
        </row>
        <row r="3328">
          <cell r="C3328">
            <v>999886557</v>
          </cell>
        </row>
        <row r="3329">
          <cell r="C3329">
            <v>999884122</v>
          </cell>
          <cell r="DM3329">
            <v>15368937.28541</v>
          </cell>
        </row>
        <row r="3330">
          <cell r="C3330">
            <v>999889813</v>
          </cell>
        </row>
        <row r="3331">
          <cell r="C3331">
            <v>999890058</v>
          </cell>
          <cell r="DM3331">
            <v>1887345.1420799999</v>
          </cell>
        </row>
        <row r="3332">
          <cell r="C3332">
            <v>999886884</v>
          </cell>
          <cell r="DK3332">
            <v>73</v>
          </cell>
          <cell r="DM3332">
            <v>272651.70593</v>
          </cell>
        </row>
        <row r="3333">
          <cell r="C3333">
            <v>999884682</v>
          </cell>
          <cell r="DM3333">
            <v>12802517.270330001</v>
          </cell>
        </row>
        <row r="3334">
          <cell r="C3334">
            <v>999889989</v>
          </cell>
        </row>
        <row r="3335">
          <cell r="C3335">
            <v>999890618</v>
          </cell>
        </row>
        <row r="3336">
          <cell r="C3336">
            <v>999886884</v>
          </cell>
          <cell r="DM3336">
            <v>272651.70593</v>
          </cell>
        </row>
        <row r="3337">
          <cell r="C3337">
            <v>999884890</v>
          </cell>
        </row>
        <row r="3338">
          <cell r="C3338">
            <v>999890618</v>
          </cell>
          <cell r="DK3338">
            <v>118</v>
          </cell>
        </row>
        <row r="3339">
          <cell r="C3339">
            <v>999886931</v>
          </cell>
          <cell r="DK3339">
            <v>40498</v>
          </cell>
        </row>
        <row r="3340">
          <cell r="C3340">
            <v>999889991</v>
          </cell>
          <cell r="DM3340">
            <v>40058.58397</v>
          </cell>
        </row>
        <row r="3341">
          <cell r="C3341">
            <v>999885258</v>
          </cell>
        </row>
        <row r="3342">
          <cell r="C3342">
            <v>999890618</v>
          </cell>
        </row>
        <row r="3343">
          <cell r="C3343">
            <v>999886931</v>
          </cell>
          <cell r="DK3343">
            <v>147730</v>
          </cell>
        </row>
        <row r="3344">
          <cell r="C3344">
            <v>999890170</v>
          </cell>
        </row>
        <row r="3345">
          <cell r="C3345">
            <v>999885439</v>
          </cell>
          <cell r="DM3345">
            <v>3404248.3465100001</v>
          </cell>
        </row>
        <row r="3346">
          <cell r="C3346">
            <v>999890618</v>
          </cell>
        </row>
        <row r="3347">
          <cell r="C3347">
            <v>999886931</v>
          </cell>
          <cell r="DK3347">
            <v>134000</v>
          </cell>
        </row>
        <row r="3348">
          <cell r="C3348">
            <v>999885439</v>
          </cell>
          <cell r="DM3348">
            <v>3404248.3465100001</v>
          </cell>
        </row>
        <row r="3349">
          <cell r="C3349">
            <v>999890618</v>
          </cell>
          <cell r="DK3349">
            <v>66</v>
          </cell>
        </row>
        <row r="3350">
          <cell r="C3350">
            <v>999888401</v>
          </cell>
        </row>
        <row r="3351">
          <cell r="C3351">
            <v>999890718</v>
          </cell>
          <cell r="DM3351">
            <v>0</v>
          </cell>
        </row>
        <row r="3352">
          <cell r="C3352">
            <v>999885441</v>
          </cell>
          <cell r="DM3352">
            <v>2125120.1981299999</v>
          </cell>
        </row>
        <row r="3353">
          <cell r="C3353">
            <v>999890718</v>
          </cell>
          <cell r="DM3353">
            <v>0</v>
          </cell>
        </row>
        <row r="3354">
          <cell r="C3354">
            <v>999885566</v>
          </cell>
          <cell r="DM3354">
            <v>540513.79856000002</v>
          </cell>
        </row>
        <row r="3355">
          <cell r="C3355">
            <v>999890718</v>
          </cell>
          <cell r="DM3355">
            <v>0</v>
          </cell>
        </row>
        <row r="3356">
          <cell r="C3356">
            <v>999890718</v>
          </cell>
          <cell r="DM3356">
            <v>0</v>
          </cell>
        </row>
        <row r="3357">
          <cell r="C3357">
            <v>999889902</v>
          </cell>
        </row>
        <row r="3358">
          <cell r="C3358">
            <v>999885566</v>
          </cell>
          <cell r="DM3358">
            <v>540513.79856000002</v>
          </cell>
        </row>
        <row r="3359">
          <cell r="C3359">
            <v>999890718</v>
          </cell>
          <cell r="DM3359">
            <v>0</v>
          </cell>
        </row>
        <row r="3360">
          <cell r="C3360">
            <v>659273132</v>
          </cell>
        </row>
        <row r="3361">
          <cell r="C3361">
            <v>999889989</v>
          </cell>
        </row>
        <row r="3362">
          <cell r="C3362">
            <v>999886884</v>
          </cell>
          <cell r="DM3362">
            <v>272651.70593</v>
          </cell>
        </row>
        <row r="3363">
          <cell r="C3363">
            <v>419163332</v>
          </cell>
        </row>
        <row r="3364">
          <cell r="C3364">
            <v>392106942</v>
          </cell>
          <cell r="DM3364">
            <v>0</v>
          </cell>
        </row>
        <row r="3365">
          <cell r="C3365">
            <v>999891159</v>
          </cell>
        </row>
        <row r="3366">
          <cell r="C3366">
            <v>999888401</v>
          </cell>
        </row>
        <row r="3367">
          <cell r="C3367">
            <v>392106942</v>
          </cell>
          <cell r="DM3367">
            <v>0</v>
          </cell>
        </row>
        <row r="3368">
          <cell r="C3368">
            <v>571713642</v>
          </cell>
        </row>
        <row r="3369">
          <cell r="C3369">
            <v>419163332</v>
          </cell>
        </row>
        <row r="3370">
          <cell r="C3370">
            <v>999890058</v>
          </cell>
          <cell r="DM3370">
            <v>1887345.1420799999</v>
          </cell>
        </row>
        <row r="3371">
          <cell r="C3371">
            <v>571713642</v>
          </cell>
        </row>
        <row r="3372">
          <cell r="C3372">
            <v>975515921</v>
          </cell>
          <cell r="DM3372">
            <v>166986.30131000001</v>
          </cell>
        </row>
        <row r="3373">
          <cell r="C3373">
            <v>655654121</v>
          </cell>
        </row>
        <row r="3374">
          <cell r="C3374">
            <v>999890618</v>
          </cell>
        </row>
        <row r="3375">
          <cell r="C3375">
            <v>655654121</v>
          </cell>
        </row>
        <row r="3376">
          <cell r="C3376">
            <v>655654121</v>
          </cell>
        </row>
        <row r="3377">
          <cell r="C3377">
            <v>999864033</v>
          </cell>
        </row>
        <row r="3378">
          <cell r="C3378">
            <v>801903542</v>
          </cell>
        </row>
        <row r="3379">
          <cell r="C3379">
            <v>999890618</v>
          </cell>
        </row>
        <row r="3380">
          <cell r="C3380">
            <v>659273132</v>
          </cell>
        </row>
        <row r="3381">
          <cell r="C3381">
            <v>409234632</v>
          </cell>
          <cell r="DM3381">
            <v>35611.968000000001</v>
          </cell>
        </row>
        <row r="3382">
          <cell r="C3382">
            <v>409234632</v>
          </cell>
          <cell r="DM3382">
            <v>35611.968000000001</v>
          </cell>
        </row>
        <row r="3383">
          <cell r="C3383">
            <v>999890718</v>
          </cell>
          <cell r="DM3383">
            <v>0</v>
          </cell>
        </row>
        <row r="3384">
          <cell r="C3384">
            <v>392106942</v>
          </cell>
          <cell r="DM3384">
            <v>0</v>
          </cell>
        </row>
        <row r="3385">
          <cell r="C3385">
            <v>861968242</v>
          </cell>
          <cell r="DM3385">
            <v>449789.20545000001</v>
          </cell>
        </row>
        <row r="3386">
          <cell r="C3386">
            <v>409234632</v>
          </cell>
          <cell r="DM3386">
            <v>35611.968000000001</v>
          </cell>
        </row>
        <row r="3387">
          <cell r="C3387">
            <v>419163332</v>
          </cell>
        </row>
        <row r="3388">
          <cell r="C3388">
            <v>316435612</v>
          </cell>
          <cell r="DM3388">
            <v>54658.586280000003</v>
          </cell>
        </row>
        <row r="3389">
          <cell r="C3389">
            <v>975515921</v>
          </cell>
          <cell r="DM3389">
            <v>166986.30131000001</v>
          </cell>
        </row>
        <row r="3390">
          <cell r="C3390">
            <v>571713642</v>
          </cell>
        </row>
        <row r="3391">
          <cell r="C3391">
            <v>575646321</v>
          </cell>
        </row>
        <row r="3392">
          <cell r="C3392">
            <v>316435612</v>
          </cell>
          <cell r="DM3392">
            <v>54658.586280000003</v>
          </cell>
        </row>
        <row r="3393">
          <cell r="C3393">
            <v>409234632</v>
          </cell>
          <cell r="DM3393">
            <v>35611.968000000001</v>
          </cell>
        </row>
        <row r="3394">
          <cell r="C3394">
            <v>66337712</v>
          </cell>
          <cell r="DM3394">
            <v>620184.08319999999</v>
          </cell>
        </row>
        <row r="3395">
          <cell r="C3395">
            <v>861968242</v>
          </cell>
          <cell r="DM3395">
            <v>449789.20545000001</v>
          </cell>
        </row>
        <row r="3396">
          <cell r="C3396">
            <v>575646321</v>
          </cell>
        </row>
        <row r="3397">
          <cell r="C3397">
            <v>881906642</v>
          </cell>
          <cell r="DM3397">
            <v>59609.910069999998</v>
          </cell>
        </row>
        <row r="3398">
          <cell r="C3398">
            <v>861968242</v>
          </cell>
          <cell r="DM3398">
            <v>449789.20545000001</v>
          </cell>
        </row>
        <row r="3399">
          <cell r="C3399">
            <v>66337712</v>
          </cell>
          <cell r="DM3399">
            <v>620184.08319999999</v>
          </cell>
        </row>
        <row r="3400">
          <cell r="C3400">
            <v>575646321</v>
          </cell>
        </row>
        <row r="3401">
          <cell r="C3401">
            <v>281902442</v>
          </cell>
          <cell r="DM3401">
            <v>0</v>
          </cell>
        </row>
        <row r="3402">
          <cell r="C3402">
            <v>316435612</v>
          </cell>
          <cell r="DM3402">
            <v>54658.586280000003</v>
          </cell>
        </row>
        <row r="3403">
          <cell r="C3403">
            <v>311740242</v>
          </cell>
          <cell r="DM3403">
            <v>80000</v>
          </cell>
        </row>
        <row r="3404">
          <cell r="C3404">
            <v>575646321</v>
          </cell>
        </row>
        <row r="3405">
          <cell r="C3405">
            <v>281902442</v>
          </cell>
          <cell r="DM3405">
            <v>0</v>
          </cell>
        </row>
        <row r="3406">
          <cell r="C3406">
            <v>316435612</v>
          </cell>
          <cell r="DM3406">
            <v>54658.586280000003</v>
          </cell>
        </row>
        <row r="3407">
          <cell r="C3407">
            <v>316435612</v>
          </cell>
          <cell r="DM3407">
            <v>54658.586280000003</v>
          </cell>
        </row>
        <row r="3408">
          <cell r="C3408">
            <v>975515921</v>
          </cell>
          <cell r="DM3408">
            <v>166986.30131000001</v>
          </cell>
        </row>
        <row r="3409">
          <cell r="C3409">
            <v>671967742</v>
          </cell>
          <cell r="DM3409">
            <v>0</v>
          </cell>
        </row>
        <row r="3410">
          <cell r="C3410">
            <v>311907142</v>
          </cell>
          <cell r="DM3410">
            <v>0</v>
          </cell>
        </row>
        <row r="3411">
          <cell r="C3411">
            <v>999862599</v>
          </cell>
        </row>
        <row r="3412">
          <cell r="C3412">
            <v>316435612</v>
          </cell>
          <cell r="DM3412">
            <v>54658.586280000003</v>
          </cell>
        </row>
        <row r="3413">
          <cell r="C3413">
            <v>409234632</v>
          </cell>
          <cell r="DM3413">
            <v>35611.968000000001</v>
          </cell>
        </row>
        <row r="3414">
          <cell r="C3414">
            <v>542056342</v>
          </cell>
          <cell r="DM3414">
            <v>452616.6666</v>
          </cell>
        </row>
        <row r="3415">
          <cell r="C3415">
            <v>575646321</v>
          </cell>
        </row>
        <row r="3416">
          <cell r="C3416">
            <v>999891212</v>
          </cell>
        </row>
        <row r="3417">
          <cell r="C3417">
            <v>496529412</v>
          </cell>
          <cell r="DM3417">
            <v>343896.10388000001</v>
          </cell>
        </row>
        <row r="3418">
          <cell r="C3418">
            <v>281902442</v>
          </cell>
          <cell r="DM3418">
            <v>0</v>
          </cell>
        </row>
        <row r="3419">
          <cell r="C3419">
            <v>999891348</v>
          </cell>
        </row>
        <row r="3420">
          <cell r="C3420">
            <v>316435612</v>
          </cell>
          <cell r="DM3420">
            <v>54658.586280000003</v>
          </cell>
        </row>
        <row r="3421">
          <cell r="C3421">
            <v>712101842</v>
          </cell>
          <cell r="DM3421">
            <v>0</v>
          </cell>
        </row>
        <row r="3422">
          <cell r="C3422">
            <v>671967742</v>
          </cell>
          <cell r="DM3422">
            <v>0</v>
          </cell>
        </row>
        <row r="3423">
          <cell r="C3423">
            <v>999891348</v>
          </cell>
        </row>
        <row r="3424">
          <cell r="C3424">
            <v>496529412</v>
          </cell>
          <cell r="DM3424">
            <v>343896.10388000001</v>
          </cell>
        </row>
        <row r="3425">
          <cell r="C3425">
            <v>671967742</v>
          </cell>
          <cell r="DM3425">
            <v>0</v>
          </cell>
        </row>
        <row r="3426">
          <cell r="C3426">
            <v>542056342</v>
          </cell>
          <cell r="DM3426">
            <v>452616.6666</v>
          </cell>
        </row>
        <row r="3427">
          <cell r="C3427">
            <v>999891376</v>
          </cell>
        </row>
        <row r="3428">
          <cell r="C3428">
            <v>542056342</v>
          </cell>
          <cell r="DM3428">
            <v>452616.6666</v>
          </cell>
        </row>
        <row r="3429">
          <cell r="C3429">
            <v>281902442</v>
          </cell>
          <cell r="DM3429">
            <v>0</v>
          </cell>
        </row>
        <row r="3430">
          <cell r="C3430">
            <v>881841742</v>
          </cell>
        </row>
        <row r="3431">
          <cell r="C3431">
            <v>152103742</v>
          </cell>
        </row>
        <row r="3432">
          <cell r="C3432">
            <v>999891523</v>
          </cell>
          <cell r="DK3432">
            <v>5050000</v>
          </cell>
        </row>
        <row r="3433">
          <cell r="C3433">
            <v>671967742</v>
          </cell>
          <cell r="DM3433">
            <v>0</v>
          </cell>
        </row>
        <row r="3434">
          <cell r="C3434">
            <v>999870099</v>
          </cell>
        </row>
        <row r="3435">
          <cell r="C3435">
            <v>999891523</v>
          </cell>
          <cell r="DK3435">
            <v>4402000</v>
          </cell>
        </row>
        <row r="3436">
          <cell r="C3436">
            <v>152103742</v>
          </cell>
        </row>
        <row r="3437">
          <cell r="C3437">
            <v>999891971</v>
          </cell>
          <cell r="DM3437">
            <v>0</v>
          </cell>
        </row>
        <row r="3438">
          <cell r="C3438">
            <v>881841742</v>
          </cell>
        </row>
        <row r="3439">
          <cell r="C3439">
            <v>999862599</v>
          </cell>
        </row>
        <row r="3440">
          <cell r="C3440">
            <v>999880354</v>
          </cell>
        </row>
        <row r="3441">
          <cell r="C3441">
            <v>999880354</v>
          </cell>
        </row>
        <row r="3442">
          <cell r="C3442">
            <v>152103742</v>
          </cell>
        </row>
        <row r="3443">
          <cell r="C3443">
            <v>999892212</v>
          </cell>
        </row>
        <row r="3444">
          <cell r="C3444">
            <v>999880354</v>
          </cell>
        </row>
        <row r="3445">
          <cell r="C3445">
            <v>999891348</v>
          </cell>
        </row>
        <row r="3446">
          <cell r="C3446">
            <v>999892327</v>
          </cell>
          <cell r="DK3446">
            <v>141</v>
          </cell>
        </row>
        <row r="3447">
          <cell r="C3447">
            <v>999891376</v>
          </cell>
        </row>
        <row r="3448">
          <cell r="C3448">
            <v>999891376</v>
          </cell>
        </row>
        <row r="3449">
          <cell r="C3449">
            <v>999891376</v>
          </cell>
        </row>
        <row r="3450">
          <cell r="C3450">
            <v>999892567</v>
          </cell>
        </row>
        <row r="3451">
          <cell r="C3451">
            <v>999891376</v>
          </cell>
        </row>
        <row r="3452">
          <cell r="C3452">
            <v>999891376</v>
          </cell>
        </row>
        <row r="3453">
          <cell r="C3453">
            <v>999891497</v>
          </cell>
          <cell r="DM3453">
            <v>0</v>
          </cell>
        </row>
        <row r="3454">
          <cell r="C3454">
            <v>999894526</v>
          </cell>
          <cell r="DM3454">
            <v>0</v>
          </cell>
        </row>
        <row r="3455">
          <cell r="C3455">
            <v>999891497</v>
          </cell>
          <cell r="DK3455">
            <v>330000</v>
          </cell>
          <cell r="DM3455">
            <v>0</v>
          </cell>
        </row>
        <row r="3456">
          <cell r="C3456">
            <v>999891497</v>
          </cell>
          <cell r="DK3456">
            <v>130000</v>
          </cell>
          <cell r="DM3456">
            <v>0</v>
          </cell>
        </row>
        <row r="3457">
          <cell r="C3457">
            <v>999891497</v>
          </cell>
          <cell r="DM3457">
            <v>0</v>
          </cell>
        </row>
        <row r="3458">
          <cell r="C3458">
            <v>999892133</v>
          </cell>
        </row>
        <row r="3459">
          <cell r="C3459">
            <v>999892137</v>
          </cell>
        </row>
        <row r="3460">
          <cell r="C3460">
            <v>999894530</v>
          </cell>
        </row>
        <row r="3461">
          <cell r="C3461">
            <v>999891497</v>
          </cell>
          <cell r="DM3461">
            <v>0</v>
          </cell>
        </row>
        <row r="3462">
          <cell r="C3462">
            <v>999891497</v>
          </cell>
          <cell r="DM3462">
            <v>0</v>
          </cell>
        </row>
        <row r="3463">
          <cell r="C3463">
            <v>999894657</v>
          </cell>
        </row>
        <row r="3464">
          <cell r="C3464">
            <v>999892567</v>
          </cell>
        </row>
        <row r="3465">
          <cell r="C3465">
            <v>999894872</v>
          </cell>
        </row>
        <row r="3466">
          <cell r="C3466">
            <v>999891971</v>
          </cell>
          <cell r="DM3466">
            <v>0</v>
          </cell>
        </row>
        <row r="3467">
          <cell r="C3467">
            <v>999891523</v>
          </cell>
          <cell r="DK3467">
            <v>7951000</v>
          </cell>
        </row>
        <row r="3468">
          <cell r="C3468">
            <v>999892137</v>
          </cell>
        </row>
        <row r="3469">
          <cell r="C3469">
            <v>999892460</v>
          </cell>
          <cell r="DM3469">
            <v>2224363.2000000002</v>
          </cell>
        </row>
        <row r="3470">
          <cell r="C3470">
            <v>999892567</v>
          </cell>
          <cell r="DK3470">
            <v>598000</v>
          </cell>
        </row>
        <row r="3471">
          <cell r="C3471">
            <v>999895059</v>
          </cell>
        </row>
        <row r="3472">
          <cell r="C3472">
            <v>999894328</v>
          </cell>
          <cell r="DM3472">
            <v>2441626.1101099998</v>
          </cell>
        </row>
        <row r="3473">
          <cell r="C3473">
            <v>999892212</v>
          </cell>
        </row>
        <row r="3474">
          <cell r="C3474">
            <v>999895059</v>
          </cell>
        </row>
        <row r="3475">
          <cell r="C3475">
            <v>999894328</v>
          </cell>
          <cell r="DM3475">
            <v>2441626.1101099998</v>
          </cell>
        </row>
        <row r="3476">
          <cell r="C3476">
            <v>999894328</v>
          </cell>
          <cell r="DM3476">
            <v>2441626.1101099998</v>
          </cell>
        </row>
        <row r="3477">
          <cell r="C3477">
            <v>999892327</v>
          </cell>
        </row>
        <row r="3478">
          <cell r="C3478">
            <v>999895116</v>
          </cell>
          <cell r="DM3478">
            <v>0</v>
          </cell>
        </row>
        <row r="3479">
          <cell r="C3479">
            <v>999894657</v>
          </cell>
        </row>
        <row r="3480">
          <cell r="C3480">
            <v>999894328</v>
          </cell>
          <cell r="DM3480">
            <v>2441626.1101099998</v>
          </cell>
        </row>
        <row r="3481">
          <cell r="C3481">
            <v>999892327</v>
          </cell>
          <cell r="DK3481">
            <v>142</v>
          </cell>
        </row>
        <row r="3482">
          <cell r="C3482">
            <v>999894657</v>
          </cell>
        </row>
        <row r="3483">
          <cell r="C3483">
            <v>999895257</v>
          </cell>
          <cell r="DM3483">
            <v>0</v>
          </cell>
        </row>
        <row r="3484">
          <cell r="C3484">
            <v>999894680</v>
          </cell>
          <cell r="DK3484">
            <v>18000</v>
          </cell>
        </row>
        <row r="3485">
          <cell r="C3485">
            <v>999896169</v>
          </cell>
          <cell r="DM3485">
            <v>0</v>
          </cell>
        </row>
        <row r="3486">
          <cell r="C3486">
            <v>999892567</v>
          </cell>
        </row>
        <row r="3487">
          <cell r="C3487">
            <v>999894880</v>
          </cell>
          <cell r="DK3487">
            <v>166</v>
          </cell>
          <cell r="DM3487">
            <v>682420.93643999996</v>
          </cell>
        </row>
        <row r="3488">
          <cell r="C3488">
            <v>999894872</v>
          </cell>
        </row>
        <row r="3489">
          <cell r="C3489">
            <v>999896169</v>
          </cell>
          <cell r="DM3489">
            <v>0</v>
          </cell>
        </row>
        <row r="3490">
          <cell r="C3490">
            <v>999894526</v>
          </cell>
          <cell r="DM3490">
            <v>0</v>
          </cell>
        </row>
        <row r="3491">
          <cell r="C3491">
            <v>999894880</v>
          </cell>
          <cell r="DK3491">
            <v>310</v>
          </cell>
          <cell r="DM3491">
            <v>682420.93643999996</v>
          </cell>
        </row>
        <row r="3492">
          <cell r="C3492">
            <v>999894880</v>
          </cell>
          <cell r="DK3492">
            <v>222</v>
          </cell>
          <cell r="DM3492">
            <v>682420.93643999996</v>
          </cell>
        </row>
        <row r="3493">
          <cell r="C3493">
            <v>999894872</v>
          </cell>
        </row>
        <row r="3494">
          <cell r="C3494">
            <v>999896169</v>
          </cell>
          <cell r="DM3494">
            <v>0</v>
          </cell>
        </row>
        <row r="3495">
          <cell r="C3495">
            <v>999894986</v>
          </cell>
        </row>
        <row r="3496">
          <cell r="C3496">
            <v>999894880</v>
          </cell>
          <cell r="DK3496">
            <v>248</v>
          </cell>
          <cell r="DM3496">
            <v>682420.93643999996</v>
          </cell>
        </row>
        <row r="3497">
          <cell r="C3497">
            <v>999894999</v>
          </cell>
          <cell r="DM3497">
            <v>0</v>
          </cell>
        </row>
        <row r="3498">
          <cell r="C3498">
            <v>999896590</v>
          </cell>
        </row>
        <row r="3499">
          <cell r="C3499">
            <v>999895116</v>
          </cell>
          <cell r="DM3499">
            <v>0</v>
          </cell>
        </row>
        <row r="3500">
          <cell r="C3500">
            <v>999895059</v>
          </cell>
          <cell r="DK3500">
            <v>1380</v>
          </cell>
        </row>
        <row r="3501">
          <cell r="C3501">
            <v>999894999</v>
          </cell>
          <cell r="DM3501">
            <v>0</v>
          </cell>
        </row>
        <row r="3502">
          <cell r="C3502">
            <v>999896722</v>
          </cell>
          <cell r="DM3502">
            <v>0</v>
          </cell>
        </row>
        <row r="3503">
          <cell r="C3503">
            <v>999895421</v>
          </cell>
        </row>
        <row r="3504">
          <cell r="C3504">
            <v>999895116</v>
          </cell>
          <cell r="DM3504">
            <v>0</v>
          </cell>
        </row>
        <row r="3505">
          <cell r="C3505">
            <v>999895059</v>
          </cell>
          <cell r="DK3505">
            <v>781</v>
          </cell>
        </row>
        <row r="3506">
          <cell r="C3506">
            <v>999897381</v>
          </cell>
          <cell r="DM3506">
            <v>2307778.5851500002</v>
          </cell>
        </row>
        <row r="3507">
          <cell r="C3507">
            <v>999895567</v>
          </cell>
        </row>
        <row r="3508">
          <cell r="C3508">
            <v>999896057</v>
          </cell>
        </row>
        <row r="3509">
          <cell r="C3509">
            <v>999895059</v>
          </cell>
          <cell r="DK3509">
            <v>1909</v>
          </cell>
        </row>
        <row r="3510">
          <cell r="C3510">
            <v>999896057</v>
          </cell>
        </row>
        <row r="3511">
          <cell r="C3511">
            <v>999895116</v>
          </cell>
          <cell r="DM3511">
            <v>0</v>
          </cell>
        </row>
        <row r="3512">
          <cell r="C3512">
            <v>999898293</v>
          </cell>
          <cell r="DM3512">
            <v>1218990.37365</v>
          </cell>
        </row>
        <row r="3513">
          <cell r="C3513">
            <v>999895195</v>
          </cell>
          <cell r="DM3513">
            <v>0</v>
          </cell>
        </row>
        <row r="3514">
          <cell r="C3514">
            <v>999896169</v>
          </cell>
          <cell r="DM3514">
            <v>0</v>
          </cell>
        </row>
        <row r="3515">
          <cell r="C3515">
            <v>999896169</v>
          </cell>
          <cell r="DM3515">
            <v>0</v>
          </cell>
        </row>
        <row r="3516">
          <cell r="C3516">
            <v>999898293</v>
          </cell>
          <cell r="DM3516">
            <v>1218990.37365</v>
          </cell>
        </row>
        <row r="3517">
          <cell r="C3517">
            <v>999895257</v>
          </cell>
          <cell r="DM3517">
            <v>0</v>
          </cell>
        </row>
        <row r="3518">
          <cell r="C3518">
            <v>999896314</v>
          </cell>
          <cell r="DK3518">
            <v>37000</v>
          </cell>
          <cell r="DM3518">
            <v>7916.7161999999998</v>
          </cell>
        </row>
        <row r="3519">
          <cell r="C3519">
            <v>999896169</v>
          </cell>
          <cell r="DM3519">
            <v>0</v>
          </cell>
        </row>
        <row r="3520">
          <cell r="C3520">
            <v>999895421</v>
          </cell>
        </row>
        <row r="3521">
          <cell r="C3521">
            <v>999898293</v>
          </cell>
          <cell r="DM3521">
            <v>1218990.37365</v>
          </cell>
        </row>
        <row r="3522">
          <cell r="C3522">
            <v>999895421</v>
          </cell>
        </row>
        <row r="3523">
          <cell r="C3523">
            <v>999896314</v>
          </cell>
          <cell r="DM3523">
            <v>7916.7161999999998</v>
          </cell>
        </row>
        <row r="3524">
          <cell r="C3524">
            <v>999896586</v>
          </cell>
        </row>
        <row r="3525">
          <cell r="C3525">
            <v>999898293</v>
          </cell>
          <cell r="DK3525">
            <v>185000</v>
          </cell>
          <cell r="DM3525">
            <v>1218990.37365</v>
          </cell>
        </row>
        <row r="3526">
          <cell r="C3526">
            <v>999896314</v>
          </cell>
          <cell r="DM3526">
            <v>7916.7161999999998</v>
          </cell>
        </row>
        <row r="3527">
          <cell r="C3527">
            <v>999896314</v>
          </cell>
          <cell r="DK3527">
            <v>50000</v>
          </cell>
          <cell r="DM3527">
            <v>7916.7161999999998</v>
          </cell>
        </row>
        <row r="3528">
          <cell r="C3528">
            <v>999896586</v>
          </cell>
        </row>
        <row r="3529">
          <cell r="C3529">
            <v>999899452</v>
          </cell>
          <cell r="DM3529">
            <v>0</v>
          </cell>
        </row>
        <row r="3530">
          <cell r="C3530">
            <v>999896586</v>
          </cell>
        </row>
        <row r="3531">
          <cell r="C3531">
            <v>999896314</v>
          </cell>
          <cell r="DM3531">
            <v>7916.7161999999998</v>
          </cell>
        </row>
        <row r="3532">
          <cell r="C3532">
            <v>999896586</v>
          </cell>
        </row>
        <row r="3533">
          <cell r="C3533">
            <v>999900149</v>
          </cell>
          <cell r="DM3533">
            <v>2354287.9073999999</v>
          </cell>
        </row>
        <row r="3534">
          <cell r="C3534">
            <v>999896590</v>
          </cell>
        </row>
        <row r="3535">
          <cell r="C3535">
            <v>999896586</v>
          </cell>
        </row>
        <row r="3536">
          <cell r="C3536">
            <v>999896590</v>
          </cell>
        </row>
        <row r="3537">
          <cell r="C3537">
            <v>999901090</v>
          </cell>
          <cell r="DK3537">
            <v>119000</v>
          </cell>
          <cell r="DM3537">
            <v>116375.72814000001</v>
          </cell>
        </row>
        <row r="3538">
          <cell r="C3538">
            <v>999901402</v>
          </cell>
        </row>
        <row r="3539">
          <cell r="C3539">
            <v>999896590</v>
          </cell>
        </row>
        <row r="3540">
          <cell r="C3540">
            <v>999896722</v>
          </cell>
          <cell r="DM3540">
            <v>0</v>
          </cell>
        </row>
        <row r="3541">
          <cell r="C3541">
            <v>999896722</v>
          </cell>
          <cell r="DM3541">
            <v>0</v>
          </cell>
        </row>
        <row r="3542">
          <cell r="C3542">
            <v>999901090</v>
          </cell>
          <cell r="DL3542">
            <v>66000</v>
          </cell>
          <cell r="DM3542">
            <v>116375.72814000001</v>
          </cell>
        </row>
        <row r="3543">
          <cell r="C3543">
            <v>999896722</v>
          </cell>
          <cell r="DM3543">
            <v>0</v>
          </cell>
        </row>
        <row r="3544">
          <cell r="C3544">
            <v>999901402</v>
          </cell>
        </row>
        <row r="3545">
          <cell r="C3545">
            <v>999902040</v>
          </cell>
        </row>
        <row r="3546">
          <cell r="C3546">
            <v>999897817</v>
          </cell>
        </row>
        <row r="3547">
          <cell r="C3547">
            <v>999896722</v>
          </cell>
          <cell r="DM3547">
            <v>0</v>
          </cell>
        </row>
        <row r="3548">
          <cell r="C3548">
            <v>999897381</v>
          </cell>
          <cell r="DM3548">
            <v>2307778.5851500002</v>
          </cell>
        </row>
        <row r="3549">
          <cell r="C3549">
            <v>999897817</v>
          </cell>
          <cell r="DK3549">
            <v>17</v>
          </cell>
        </row>
        <row r="3550">
          <cell r="C3550">
            <v>999902107</v>
          </cell>
        </row>
        <row r="3551">
          <cell r="C3551">
            <v>999896810</v>
          </cell>
          <cell r="DM3551">
            <v>0</v>
          </cell>
        </row>
        <row r="3552">
          <cell r="C3552">
            <v>999897817</v>
          </cell>
        </row>
        <row r="3553">
          <cell r="C3553">
            <v>999898270</v>
          </cell>
        </row>
        <row r="3554">
          <cell r="C3554">
            <v>999898293</v>
          </cell>
          <cell r="DK3554">
            <v>220000</v>
          </cell>
          <cell r="DM3554">
            <v>1218990.37365</v>
          </cell>
        </row>
        <row r="3555">
          <cell r="C3555">
            <v>999898293</v>
          </cell>
          <cell r="DM3555">
            <v>1218990.37365</v>
          </cell>
        </row>
        <row r="3556">
          <cell r="C3556">
            <v>999902461</v>
          </cell>
        </row>
        <row r="3557">
          <cell r="C3557">
            <v>999898293</v>
          </cell>
          <cell r="DM3557">
            <v>1218990.37365</v>
          </cell>
        </row>
        <row r="3558">
          <cell r="C3558">
            <v>999898327</v>
          </cell>
        </row>
        <row r="3559">
          <cell r="C3559">
            <v>999898327</v>
          </cell>
        </row>
        <row r="3560">
          <cell r="C3560">
            <v>999902461</v>
          </cell>
        </row>
        <row r="3561">
          <cell r="C3561">
            <v>999898327</v>
          </cell>
        </row>
        <row r="3562">
          <cell r="C3562">
            <v>999898293</v>
          </cell>
          <cell r="DM3562">
            <v>1218990.37365</v>
          </cell>
        </row>
        <row r="3563">
          <cell r="C3563">
            <v>999898327</v>
          </cell>
        </row>
        <row r="3564">
          <cell r="C3564">
            <v>999902710</v>
          </cell>
        </row>
        <row r="3565">
          <cell r="C3565">
            <v>999899365</v>
          </cell>
        </row>
        <row r="3566">
          <cell r="C3566">
            <v>999899452</v>
          </cell>
          <cell r="DM3566">
            <v>0</v>
          </cell>
        </row>
        <row r="3567">
          <cell r="C3567">
            <v>999898327</v>
          </cell>
        </row>
        <row r="3568">
          <cell r="C3568">
            <v>999899452</v>
          </cell>
          <cell r="DM3568">
            <v>0</v>
          </cell>
        </row>
        <row r="3569">
          <cell r="C3569">
            <v>999902710</v>
          </cell>
        </row>
        <row r="3570">
          <cell r="C3570">
            <v>999899935</v>
          </cell>
        </row>
        <row r="3571">
          <cell r="C3571">
            <v>999899935</v>
          </cell>
        </row>
        <row r="3572">
          <cell r="C3572">
            <v>999903733</v>
          </cell>
          <cell r="DM3572">
            <v>969401.89868999994</v>
          </cell>
        </row>
        <row r="3573">
          <cell r="C3573">
            <v>999899452</v>
          </cell>
          <cell r="DM3573">
            <v>0</v>
          </cell>
        </row>
        <row r="3574">
          <cell r="C3574">
            <v>999899935</v>
          </cell>
        </row>
        <row r="3575">
          <cell r="C3575">
            <v>999900149</v>
          </cell>
          <cell r="DM3575">
            <v>2354287.9073999999</v>
          </cell>
        </row>
        <row r="3576">
          <cell r="C3576">
            <v>999900149</v>
          </cell>
          <cell r="DM3576">
            <v>2354287.9073999999</v>
          </cell>
        </row>
        <row r="3577">
          <cell r="C3577">
            <v>999903858</v>
          </cell>
          <cell r="DM3577">
            <v>0</v>
          </cell>
        </row>
        <row r="3578">
          <cell r="C3578">
            <v>999899935</v>
          </cell>
        </row>
        <row r="3579">
          <cell r="C3579">
            <v>999900149</v>
          </cell>
          <cell r="DM3579">
            <v>2354287.9073999999</v>
          </cell>
        </row>
        <row r="3580">
          <cell r="C3580">
            <v>999900149</v>
          </cell>
          <cell r="DM3580">
            <v>2354287.9073999999</v>
          </cell>
        </row>
        <row r="3581">
          <cell r="C3581">
            <v>999903858</v>
          </cell>
          <cell r="DM3581">
            <v>0</v>
          </cell>
        </row>
        <row r="3582">
          <cell r="C3582">
            <v>999900149</v>
          </cell>
          <cell r="DM3582">
            <v>2354287.9073999999</v>
          </cell>
        </row>
        <row r="3583">
          <cell r="C3583">
            <v>999899935</v>
          </cell>
        </row>
        <row r="3584">
          <cell r="C3584">
            <v>999900149</v>
          </cell>
          <cell r="DM3584">
            <v>2354287.9073999999</v>
          </cell>
        </row>
        <row r="3585">
          <cell r="C3585">
            <v>999902040</v>
          </cell>
        </row>
        <row r="3586">
          <cell r="C3586">
            <v>999904019</v>
          </cell>
          <cell r="DL3586">
            <v>356000</v>
          </cell>
        </row>
        <row r="3587">
          <cell r="C3587">
            <v>999901090</v>
          </cell>
          <cell r="DL3587">
            <v>108000</v>
          </cell>
          <cell r="DM3587">
            <v>116375.72814000001</v>
          </cell>
        </row>
        <row r="3588">
          <cell r="C3588">
            <v>999899935</v>
          </cell>
        </row>
        <row r="3589">
          <cell r="C3589">
            <v>999902040</v>
          </cell>
        </row>
        <row r="3590">
          <cell r="C3590">
            <v>999904220</v>
          </cell>
        </row>
        <row r="3591">
          <cell r="C3591">
            <v>999900149</v>
          </cell>
          <cell r="DM3591">
            <v>2354287.9073999999</v>
          </cell>
        </row>
        <row r="3592">
          <cell r="C3592">
            <v>999901090</v>
          </cell>
          <cell r="DL3592">
            <v>108000</v>
          </cell>
          <cell r="DM3592">
            <v>116375.72814000001</v>
          </cell>
        </row>
        <row r="3593">
          <cell r="C3593">
            <v>999902107</v>
          </cell>
        </row>
        <row r="3594">
          <cell r="C3594">
            <v>999904285</v>
          </cell>
          <cell r="DM3594">
            <v>0</v>
          </cell>
        </row>
        <row r="3595">
          <cell r="C3595">
            <v>999900149</v>
          </cell>
          <cell r="DM3595">
            <v>2354287.9073999999</v>
          </cell>
        </row>
        <row r="3596">
          <cell r="C3596">
            <v>999905070</v>
          </cell>
        </row>
        <row r="3597">
          <cell r="C3597">
            <v>999901090</v>
          </cell>
          <cell r="DL3597">
            <v>73000</v>
          </cell>
          <cell r="DM3597">
            <v>116375.72814000001</v>
          </cell>
        </row>
        <row r="3598">
          <cell r="C3598">
            <v>999905302</v>
          </cell>
          <cell r="DM3598">
            <v>206296.14949000001</v>
          </cell>
        </row>
        <row r="3599">
          <cell r="C3599">
            <v>999901253</v>
          </cell>
        </row>
        <row r="3600">
          <cell r="C3600">
            <v>999902461</v>
          </cell>
        </row>
        <row r="3601">
          <cell r="C3601">
            <v>999901253</v>
          </cell>
        </row>
        <row r="3602">
          <cell r="C3602">
            <v>999903012</v>
          </cell>
        </row>
        <row r="3603">
          <cell r="C3603">
            <v>999905614</v>
          </cell>
          <cell r="DK3603">
            <v>425000</v>
          </cell>
        </row>
        <row r="3604">
          <cell r="C3604">
            <v>999901253</v>
          </cell>
        </row>
        <row r="3605">
          <cell r="C3605">
            <v>999902040</v>
          </cell>
        </row>
        <row r="3606">
          <cell r="C3606">
            <v>999901253</v>
          </cell>
        </row>
        <row r="3607">
          <cell r="C3607">
            <v>999903012</v>
          </cell>
        </row>
        <row r="3608">
          <cell r="C3608">
            <v>999905614</v>
          </cell>
          <cell r="DK3608">
            <v>100000</v>
          </cell>
        </row>
        <row r="3609">
          <cell r="C3609">
            <v>999902107</v>
          </cell>
        </row>
        <row r="3610">
          <cell r="C3610">
            <v>999902340</v>
          </cell>
        </row>
        <row r="3611">
          <cell r="C3611">
            <v>999903733</v>
          </cell>
          <cell r="DM3611">
            <v>969401.89868999994</v>
          </cell>
        </row>
        <row r="3612">
          <cell r="C3612">
            <v>999902340</v>
          </cell>
        </row>
        <row r="3613">
          <cell r="C3613">
            <v>999905787</v>
          </cell>
          <cell r="DM3613">
            <v>1991276.1824099999</v>
          </cell>
        </row>
        <row r="3614">
          <cell r="C3614">
            <v>999902461</v>
          </cell>
        </row>
        <row r="3615">
          <cell r="C3615">
            <v>999903733</v>
          </cell>
          <cell r="DM3615">
            <v>969401.89868999994</v>
          </cell>
        </row>
        <row r="3616">
          <cell r="C3616">
            <v>999905787</v>
          </cell>
          <cell r="DM3616">
            <v>1991276.1824099999</v>
          </cell>
        </row>
        <row r="3617">
          <cell r="C3617">
            <v>999903858</v>
          </cell>
          <cell r="DM3617">
            <v>0</v>
          </cell>
        </row>
        <row r="3618">
          <cell r="C3618">
            <v>999902461</v>
          </cell>
        </row>
        <row r="3619">
          <cell r="C3619">
            <v>999902461</v>
          </cell>
        </row>
        <row r="3620">
          <cell r="C3620">
            <v>999938125</v>
          </cell>
          <cell r="DM3620">
            <v>1991276.1824099999</v>
          </cell>
        </row>
        <row r="3621">
          <cell r="C3621">
            <v>999903858</v>
          </cell>
          <cell r="DM3621">
            <v>0</v>
          </cell>
        </row>
        <row r="3622">
          <cell r="C3622">
            <v>999938125</v>
          </cell>
          <cell r="DM3622">
            <v>1991276.1824099999</v>
          </cell>
        </row>
        <row r="3623">
          <cell r="C3623">
            <v>999903133</v>
          </cell>
          <cell r="DM3623">
            <v>1266143.77618</v>
          </cell>
        </row>
        <row r="3624">
          <cell r="C3624">
            <v>999902461</v>
          </cell>
        </row>
        <row r="3625">
          <cell r="C3625">
            <v>999903919</v>
          </cell>
          <cell r="DM3625">
            <v>0</v>
          </cell>
        </row>
        <row r="3626">
          <cell r="C3626">
            <v>999938127</v>
          </cell>
          <cell r="DM3626">
            <v>1991276.1824099999</v>
          </cell>
        </row>
        <row r="3627">
          <cell r="C3627">
            <v>999903133</v>
          </cell>
          <cell r="DM3627">
            <v>1266143.77618</v>
          </cell>
        </row>
        <row r="3628">
          <cell r="C3628">
            <v>999903133</v>
          </cell>
          <cell r="DM3628">
            <v>1266143.77618</v>
          </cell>
        </row>
        <row r="3629">
          <cell r="C3629">
            <v>999987153</v>
          </cell>
          <cell r="DM3629">
            <v>1991276.1824099999</v>
          </cell>
        </row>
        <row r="3630">
          <cell r="C3630">
            <v>999903644</v>
          </cell>
          <cell r="DM3630">
            <v>0</v>
          </cell>
        </row>
        <row r="3631">
          <cell r="C3631">
            <v>999903919</v>
          </cell>
          <cell r="DM3631">
            <v>0</v>
          </cell>
        </row>
        <row r="3632">
          <cell r="C3632">
            <v>999903133</v>
          </cell>
          <cell r="DM3632">
            <v>1266143.77618</v>
          </cell>
        </row>
        <row r="3633">
          <cell r="C3633">
            <v>999903644</v>
          </cell>
          <cell r="DM3633">
            <v>0</v>
          </cell>
        </row>
        <row r="3634">
          <cell r="C3634">
            <v>999906341</v>
          </cell>
          <cell r="DM3634">
            <v>1607714.0670700001</v>
          </cell>
        </row>
        <row r="3635">
          <cell r="C3635">
            <v>999904019</v>
          </cell>
        </row>
        <row r="3636">
          <cell r="C3636">
            <v>999903644</v>
          </cell>
          <cell r="DM3636">
            <v>0</v>
          </cell>
        </row>
        <row r="3637">
          <cell r="C3637">
            <v>999903644</v>
          </cell>
          <cell r="DM3637">
            <v>0</v>
          </cell>
        </row>
        <row r="3638">
          <cell r="C3638">
            <v>999904592</v>
          </cell>
          <cell r="DM3638">
            <v>0</v>
          </cell>
        </row>
        <row r="3639">
          <cell r="C3639">
            <v>999906341</v>
          </cell>
          <cell r="DM3639">
            <v>1607714.0670700001</v>
          </cell>
        </row>
        <row r="3640">
          <cell r="C3640">
            <v>999903644</v>
          </cell>
          <cell r="DM3640">
            <v>0</v>
          </cell>
        </row>
        <row r="3641">
          <cell r="C3641">
            <v>999903644</v>
          </cell>
          <cell r="DM3641">
            <v>0</v>
          </cell>
        </row>
        <row r="3642">
          <cell r="C3642">
            <v>999904780</v>
          </cell>
        </row>
        <row r="3643">
          <cell r="C3643">
            <v>999903858</v>
          </cell>
          <cell r="DM3643">
            <v>0</v>
          </cell>
        </row>
        <row r="3644">
          <cell r="C3644">
            <v>999906341</v>
          </cell>
          <cell r="DM3644">
            <v>1607714.0670700001</v>
          </cell>
        </row>
        <row r="3645">
          <cell r="C3645">
            <v>999903644</v>
          </cell>
          <cell r="DM3645">
            <v>0</v>
          </cell>
        </row>
        <row r="3646">
          <cell r="C3646">
            <v>999904883</v>
          </cell>
          <cell r="DK3646">
            <v>348000</v>
          </cell>
        </row>
        <row r="3647">
          <cell r="C3647">
            <v>999903733</v>
          </cell>
          <cell r="DM3647">
            <v>969401.89868999994</v>
          </cell>
        </row>
        <row r="3648">
          <cell r="C3648">
            <v>999904883</v>
          </cell>
          <cell r="DK3648">
            <v>565000</v>
          </cell>
        </row>
        <row r="3649">
          <cell r="C3649">
            <v>999903867</v>
          </cell>
          <cell r="DK3649">
            <v>72000</v>
          </cell>
          <cell r="DM3649">
            <v>0</v>
          </cell>
        </row>
        <row r="3650">
          <cell r="C3650">
            <v>999906341</v>
          </cell>
          <cell r="DM3650">
            <v>1607714.0670700001</v>
          </cell>
        </row>
        <row r="3651">
          <cell r="C3651">
            <v>999903733</v>
          </cell>
          <cell r="DM3651">
            <v>969401.89868999994</v>
          </cell>
        </row>
        <row r="3652">
          <cell r="C3652">
            <v>999903867</v>
          </cell>
          <cell r="DK3652">
            <v>149000</v>
          </cell>
          <cell r="DM3652">
            <v>0</v>
          </cell>
        </row>
        <row r="3653">
          <cell r="C3653">
            <v>999905614</v>
          </cell>
          <cell r="DK3653">
            <v>376000</v>
          </cell>
        </row>
        <row r="3654">
          <cell r="C3654">
            <v>999903837</v>
          </cell>
          <cell r="DK3654">
            <v>30000</v>
          </cell>
        </row>
        <row r="3655">
          <cell r="C3655">
            <v>999906341</v>
          </cell>
          <cell r="DM3655">
            <v>1607714.0670700001</v>
          </cell>
        </row>
        <row r="3656">
          <cell r="C3656">
            <v>999903919</v>
          </cell>
          <cell r="DM3656">
            <v>0</v>
          </cell>
        </row>
        <row r="3657">
          <cell r="C3657">
            <v>999905614</v>
          </cell>
          <cell r="DK3657">
            <v>417000</v>
          </cell>
        </row>
        <row r="3658">
          <cell r="C3658">
            <v>999903858</v>
          </cell>
          <cell r="DM3658">
            <v>0</v>
          </cell>
        </row>
        <row r="3659">
          <cell r="C3659">
            <v>999904220</v>
          </cell>
        </row>
        <row r="3660">
          <cell r="C3660">
            <v>999906585</v>
          </cell>
          <cell r="DM3660">
            <v>31666.864799999999</v>
          </cell>
        </row>
        <row r="3661">
          <cell r="C3661">
            <v>999905758</v>
          </cell>
          <cell r="DM3661">
            <v>25000</v>
          </cell>
        </row>
        <row r="3662">
          <cell r="C3662">
            <v>999904592</v>
          </cell>
          <cell r="DM3662">
            <v>0</v>
          </cell>
        </row>
        <row r="3663">
          <cell r="C3663">
            <v>999903858</v>
          </cell>
          <cell r="DM3663">
            <v>0</v>
          </cell>
        </row>
        <row r="3664">
          <cell r="C3664">
            <v>999905758</v>
          </cell>
          <cell r="DM3664">
            <v>25000</v>
          </cell>
        </row>
        <row r="3665">
          <cell r="C3665">
            <v>999906676</v>
          </cell>
          <cell r="DM3665">
            <v>0</v>
          </cell>
        </row>
        <row r="3666">
          <cell r="C3666">
            <v>999903867</v>
          </cell>
          <cell r="DM3666">
            <v>0</v>
          </cell>
        </row>
        <row r="3667">
          <cell r="C3667">
            <v>999904883</v>
          </cell>
          <cell r="DK3667">
            <v>494000</v>
          </cell>
        </row>
        <row r="3668">
          <cell r="C3668">
            <v>999905787</v>
          </cell>
          <cell r="DM3668">
            <v>1991276.1824099999</v>
          </cell>
        </row>
        <row r="3669">
          <cell r="C3669">
            <v>999906722</v>
          </cell>
          <cell r="DM3669">
            <v>7916.7161999999998</v>
          </cell>
        </row>
        <row r="3670">
          <cell r="C3670">
            <v>999903867</v>
          </cell>
          <cell r="DK3670">
            <v>159000</v>
          </cell>
          <cell r="DM3670">
            <v>0</v>
          </cell>
        </row>
        <row r="3671">
          <cell r="C3671">
            <v>999905070</v>
          </cell>
        </row>
        <row r="3672">
          <cell r="C3672">
            <v>999905787</v>
          </cell>
          <cell r="DM3672">
            <v>1991276.1824099999</v>
          </cell>
        </row>
        <row r="3673">
          <cell r="C3673">
            <v>999906722</v>
          </cell>
          <cell r="DM3673">
            <v>7916.7161999999998</v>
          </cell>
        </row>
        <row r="3674">
          <cell r="C3674">
            <v>999903919</v>
          </cell>
          <cell r="DM3674">
            <v>0</v>
          </cell>
        </row>
        <row r="3675">
          <cell r="C3675">
            <v>999905614</v>
          </cell>
          <cell r="DK3675">
            <v>479000</v>
          </cell>
        </row>
        <row r="3676">
          <cell r="C3676">
            <v>999905614</v>
          </cell>
          <cell r="DK3676">
            <v>437000</v>
          </cell>
        </row>
        <row r="3677">
          <cell r="C3677">
            <v>999903919</v>
          </cell>
          <cell r="DM3677">
            <v>0</v>
          </cell>
        </row>
        <row r="3678">
          <cell r="C3678">
            <v>999906961</v>
          </cell>
          <cell r="DM3678">
            <v>146035927.05135</v>
          </cell>
        </row>
        <row r="3679">
          <cell r="C3679">
            <v>999905787</v>
          </cell>
          <cell r="DM3679">
            <v>1991276.1824099999</v>
          </cell>
        </row>
        <row r="3680">
          <cell r="C3680">
            <v>999906502</v>
          </cell>
          <cell r="DM3680">
            <v>1991276.1824099999</v>
          </cell>
        </row>
        <row r="3681">
          <cell r="C3681">
            <v>999904019</v>
          </cell>
          <cell r="DL3681">
            <v>213000</v>
          </cell>
        </row>
        <row r="3682">
          <cell r="C3682">
            <v>999905614</v>
          </cell>
        </row>
        <row r="3683">
          <cell r="C3683">
            <v>999906961</v>
          </cell>
          <cell r="DK3683">
            <v>144000</v>
          </cell>
          <cell r="DM3683">
            <v>146035927.05135</v>
          </cell>
        </row>
        <row r="3684">
          <cell r="C3684">
            <v>999904592</v>
          </cell>
          <cell r="DM3684">
            <v>0</v>
          </cell>
        </row>
        <row r="3685">
          <cell r="C3685">
            <v>999906502</v>
          </cell>
          <cell r="DM3685">
            <v>1991276.1824099999</v>
          </cell>
        </row>
        <row r="3686">
          <cell r="C3686">
            <v>999905787</v>
          </cell>
          <cell r="DM3686">
            <v>1991276.1824099999</v>
          </cell>
        </row>
        <row r="3687">
          <cell r="C3687">
            <v>999905070</v>
          </cell>
        </row>
        <row r="3688">
          <cell r="C3688">
            <v>999905787</v>
          </cell>
          <cell r="DM3688">
            <v>1991276.1824099999</v>
          </cell>
        </row>
        <row r="3689">
          <cell r="C3689">
            <v>999906961</v>
          </cell>
          <cell r="DM3689">
            <v>146035927.05135</v>
          </cell>
        </row>
        <row r="3690">
          <cell r="C3690">
            <v>999906502</v>
          </cell>
          <cell r="DM3690">
            <v>1991276.1824099999</v>
          </cell>
        </row>
        <row r="3691">
          <cell r="C3691">
            <v>999905787</v>
          </cell>
          <cell r="DM3691">
            <v>1991276.1824099999</v>
          </cell>
        </row>
        <row r="3692">
          <cell r="C3692">
            <v>999938119</v>
          </cell>
          <cell r="DM3692">
            <v>1991276.1824099999</v>
          </cell>
        </row>
        <row r="3693">
          <cell r="C3693">
            <v>999905614</v>
          </cell>
          <cell r="DK3693">
            <v>445000</v>
          </cell>
        </row>
        <row r="3694">
          <cell r="C3694">
            <v>999906961</v>
          </cell>
          <cell r="DM3694">
            <v>146035927.05135</v>
          </cell>
        </row>
        <row r="3695">
          <cell r="C3695">
            <v>999938125</v>
          </cell>
          <cell r="DM3695">
            <v>1991276.1824099999</v>
          </cell>
        </row>
        <row r="3696">
          <cell r="C3696">
            <v>999905758</v>
          </cell>
          <cell r="DM3696">
            <v>25000</v>
          </cell>
        </row>
        <row r="3697">
          <cell r="C3697">
            <v>999905787</v>
          </cell>
          <cell r="DM3697">
            <v>1991276.1824099999</v>
          </cell>
        </row>
        <row r="3698">
          <cell r="C3698">
            <v>999907229</v>
          </cell>
        </row>
        <row r="3699">
          <cell r="C3699">
            <v>999987153</v>
          </cell>
          <cell r="DM3699">
            <v>1991276.1824099999</v>
          </cell>
        </row>
        <row r="3700">
          <cell r="C3700">
            <v>999987166</v>
          </cell>
          <cell r="DM3700">
            <v>1991276.1824099999</v>
          </cell>
        </row>
        <row r="3701">
          <cell r="C3701">
            <v>999905758</v>
          </cell>
          <cell r="DM3701">
            <v>25000</v>
          </cell>
        </row>
        <row r="3702">
          <cell r="C3702">
            <v>999907229</v>
          </cell>
        </row>
        <row r="3703">
          <cell r="C3703">
            <v>999906502</v>
          </cell>
          <cell r="DM3703">
            <v>1991276.1824099999</v>
          </cell>
        </row>
        <row r="3704">
          <cell r="C3704">
            <v>999907598</v>
          </cell>
        </row>
        <row r="3705">
          <cell r="C3705">
            <v>999905787</v>
          </cell>
          <cell r="DM3705">
            <v>1991276.1824099999</v>
          </cell>
        </row>
        <row r="3706">
          <cell r="C3706">
            <v>999906445</v>
          </cell>
          <cell r="DM3706">
            <v>0</v>
          </cell>
        </row>
        <row r="3707">
          <cell r="C3707">
            <v>999907598</v>
          </cell>
        </row>
        <row r="3708">
          <cell r="C3708">
            <v>999906502</v>
          </cell>
          <cell r="DM3708">
            <v>1991276.1824099999</v>
          </cell>
        </row>
        <row r="3709">
          <cell r="C3709">
            <v>999905787</v>
          </cell>
          <cell r="DM3709">
            <v>1991276.1824099999</v>
          </cell>
        </row>
        <row r="3710">
          <cell r="C3710">
            <v>999906568</v>
          </cell>
        </row>
        <row r="3711">
          <cell r="C3711">
            <v>999907743</v>
          </cell>
          <cell r="DM3711">
            <v>0</v>
          </cell>
        </row>
        <row r="3712">
          <cell r="C3712">
            <v>999938119</v>
          </cell>
          <cell r="DM3712">
            <v>1991276.1824099999</v>
          </cell>
        </row>
        <row r="3713">
          <cell r="C3713">
            <v>999905787</v>
          </cell>
          <cell r="DM3713">
            <v>1991276.1824099999</v>
          </cell>
        </row>
        <row r="3714">
          <cell r="C3714">
            <v>999907743</v>
          </cell>
          <cell r="DM3714">
            <v>0</v>
          </cell>
        </row>
        <row r="3715">
          <cell r="C3715">
            <v>999938121</v>
          </cell>
          <cell r="DM3715">
            <v>1991276.1824099999</v>
          </cell>
        </row>
        <row r="3716">
          <cell r="C3716">
            <v>999906585</v>
          </cell>
          <cell r="DM3716">
            <v>31666.864799999999</v>
          </cell>
        </row>
        <row r="3717">
          <cell r="C3717">
            <v>999938119</v>
          </cell>
          <cell r="DM3717">
            <v>1991276.1824099999</v>
          </cell>
        </row>
        <row r="3718">
          <cell r="C3718">
            <v>999938125</v>
          </cell>
          <cell r="DM3718">
            <v>1991276.1824099999</v>
          </cell>
        </row>
        <row r="3719">
          <cell r="C3719">
            <v>999907743</v>
          </cell>
          <cell r="DM3719">
            <v>0</v>
          </cell>
        </row>
        <row r="3720">
          <cell r="C3720">
            <v>999938119</v>
          </cell>
          <cell r="DM3720">
            <v>1991276.1824099999</v>
          </cell>
        </row>
        <row r="3721">
          <cell r="C3721">
            <v>999906585</v>
          </cell>
          <cell r="DM3721">
            <v>31666.864799999999</v>
          </cell>
        </row>
        <row r="3722">
          <cell r="C3722">
            <v>999938127</v>
          </cell>
          <cell r="DM3722">
            <v>1991276.1824099999</v>
          </cell>
        </row>
        <row r="3723">
          <cell r="C3723">
            <v>999907743</v>
          </cell>
          <cell r="DM3723">
            <v>0</v>
          </cell>
        </row>
        <row r="3724">
          <cell r="C3724">
            <v>999938121</v>
          </cell>
          <cell r="DM3724">
            <v>1991276.1824099999</v>
          </cell>
        </row>
        <row r="3725">
          <cell r="C3725">
            <v>999938125</v>
          </cell>
          <cell r="DM3725">
            <v>1991276.1824099999</v>
          </cell>
        </row>
        <row r="3726">
          <cell r="C3726">
            <v>999987183</v>
          </cell>
          <cell r="DM3726">
            <v>1991276.1824099999</v>
          </cell>
        </row>
        <row r="3727">
          <cell r="C3727">
            <v>999907828</v>
          </cell>
        </row>
        <row r="3728">
          <cell r="C3728">
            <v>999905946</v>
          </cell>
        </row>
        <row r="3729">
          <cell r="C3729">
            <v>999938127</v>
          </cell>
          <cell r="DM3729">
            <v>1991276.1824099999</v>
          </cell>
        </row>
        <row r="3730">
          <cell r="C3730">
            <v>999906585</v>
          </cell>
          <cell r="DM3730">
            <v>31666.864799999999</v>
          </cell>
        </row>
        <row r="3731">
          <cell r="C3731">
            <v>999905946</v>
          </cell>
        </row>
        <row r="3732">
          <cell r="C3732">
            <v>999938127</v>
          </cell>
          <cell r="DM3732">
            <v>1991276.1824099999</v>
          </cell>
        </row>
        <row r="3733">
          <cell r="C3733">
            <v>999907871</v>
          </cell>
          <cell r="DK3733">
            <v>626000</v>
          </cell>
          <cell r="DM3733">
            <v>0</v>
          </cell>
        </row>
        <row r="3734">
          <cell r="C3734">
            <v>999906676</v>
          </cell>
          <cell r="DM3734">
            <v>0</v>
          </cell>
        </row>
        <row r="3735">
          <cell r="C3735">
            <v>999905946</v>
          </cell>
        </row>
        <row r="3736">
          <cell r="C3736">
            <v>999905960</v>
          </cell>
        </row>
        <row r="3737">
          <cell r="C3737">
            <v>999908042</v>
          </cell>
          <cell r="DM3737">
            <v>0</v>
          </cell>
        </row>
        <row r="3738">
          <cell r="C3738">
            <v>999906341</v>
          </cell>
          <cell r="DM3738">
            <v>1607714.0670700001</v>
          </cell>
        </row>
        <row r="3739">
          <cell r="C3739">
            <v>999908042</v>
          </cell>
          <cell r="DM3739">
            <v>0</v>
          </cell>
        </row>
        <row r="3740">
          <cell r="C3740">
            <v>999905960</v>
          </cell>
        </row>
        <row r="3741">
          <cell r="C3741">
            <v>999906676</v>
          </cell>
          <cell r="DM3741">
            <v>0</v>
          </cell>
        </row>
        <row r="3742">
          <cell r="C3742">
            <v>999905960</v>
          </cell>
        </row>
        <row r="3743">
          <cell r="C3743">
            <v>999908165</v>
          </cell>
          <cell r="DK3743">
            <v>463</v>
          </cell>
          <cell r="DM3743">
            <v>0</v>
          </cell>
        </row>
        <row r="3744">
          <cell r="C3744">
            <v>999906341</v>
          </cell>
          <cell r="DM3744">
            <v>1607714.0670700001</v>
          </cell>
        </row>
        <row r="3745">
          <cell r="C3745">
            <v>999906765</v>
          </cell>
          <cell r="DK3745">
            <v>612</v>
          </cell>
        </row>
        <row r="3746">
          <cell r="C3746">
            <v>999905960</v>
          </cell>
        </row>
        <row r="3747">
          <cell r="C3747">
            <v>999908165</v>
          </cell>
          <cell r="DK3747">
            <v>240000</v>
          </cell>
          <cell r="DM3747">
            <v>0</v>
          </cell>
        </row>
        <row r="3748">
          <cell r="C3748">
            <v>999906568</v>
          </cell>
        </row>
        <row r="3749">
          <cell r="C3749">
            <v>999906341</v>
          </cell>
          <cell r="DM3749">
            <v>1607714.0670700001</v>
          </cell>
        </row>
        <row r="3750">
          <cell r="C3750">
            <v>999906676</v>
          </cell>
          <cell r="DM3750">
            <v>0</v>
          </cell>
        </row>
        <row r="3751">
          <cell r="C3751">
            <v>999908165</v>
          </cell>
          <cell r="DM3751">
            <v>0</v>
          </cell>
        </row>
        <row r="3752">
          <cell r="C3752">
            <v>999906961</v>
          </cell>
          <cell r="DK3752">
            <v>71000</v>
          </cell>
          <cell r="DM3752">
            <v>146035927.05135</v>
          </cell>
        </row>
        <row r="3753">
          <cell r="C3753">
            <v>999906568</v>
          </cell>
        </row>
        <row r="3754">
          <cell r="C3754">
            <v>999906676</v>
          </cell>
          <cell r="DM3754">
            <v>0</v>
          </cell>
        </row>
        <row r="3755">
          <cell r="C3755">
            <v>999908195</v>
          </cell>
        </row>
        <row r="3756">
          <cell r="C3756">
            <v>999906961</v>
          </cell>
          <cell r="DK3756">
            <v>137000</v>
          </cell>
          <cell r="DM3756">
            <v>146035927.05135</v>
          </cell>
        </row>
        <row r="3757">
          <cell r="C3757">
            <v>999906722</v>
          </cell>
          <cell r="DM3757">
            <v>7916.7161999999998</v>
          </cell>
        </row>
        <row r="3758">
          <cell r="C3758">
            <v>999906585</v>
          </cell>
          <cell r="DM3758">
            <v>31666.864799999999</v>
          </cell>
        </row>
        <row r="3759">
          <cell r="C3759">
            <v>999908195</v>
          </cell>
        </row>
        <row r="3760">
          <cell r="C3760">
            <v>999906722</v>
          </cell>
          <cell r="DM3760">
            <v>7916.7161999999998</v>
          </cell>
        </row>
        <row r="3761">
          <cell r="C3761">
            <v>999906676</v>
          </cell>
          <cell r="DM3761">
            <v>0</v>
          </cell>
        </row>
        <row r="3762">
          <cell r="C3762">
            <v>999906961</v>
          </cell>
          <cell r="DK3762">
            <v>86000</v>
          </cell>
          <cell r="DM3762">
            <v>146035927.05135</v>
          </cell>
        </row>
        <row r="3763">
          <cell r="C3763">
            <v>999906961</v>
          </cell>
          <cell r="DK3763">
            <v>71000</v>
          </cell>
          <cell r="DM3763">
            <v>146035927.05135</v>
          </cell>
        </row>
        <row r="3764">
          <cell r="C3764">
            <v>999908195</v>
          </cell>
        </row>
        <row r="3765">
          <cell r="C3765">
            <v>999906676</v>
          </cell>
          <cell r="DM3765">
            <v>0</v>
          </cell>
        </row>
        <row r="3766">
          <cell r="C3766">
            <v>999907260</v>
          </cell>
          <cell r="DK3766">
            <v>170</v>
          </cell>
        </row>
        <row r="3767">
          <cell r="C3767">
            <v>999907598</v>
          </cell>
        </row>
        <row r="3768">
          <cell r="C3768">
            <v>999908391</v>
          </cell>
        </row>
        <row r="3769">
          <cell r="C3769">
            <v>999907743</v>
          </cell>
          <cell r="DM3769">
            <v>0</v>
          </cell>
        </row>
        <row r="3770">
          <cell r="C3770">
            <v>999906961</v>
          </cell>
          <cell r="DK3770">
            <v>94000</v>
          </cell>
          <cell r="DM3770">
            <v>146035927.05135</v>
          </cell>
        </row>
        <row r="3771">
          <cell r="C3771">
            <v>999907864</v>
          </cell>
        </row>
        <row r="3772">
          <cell r="C3772">
            <v>999908429</v>
          </cell>
          <cell r="DM3772">
            <v>0</v>
          </cell>
        </row>
        <row r="3773">
          <cell r="C3773">
            <v>999907743</v>
          </cell>
          <cell r="DM3773">
            <v>0</v>
          </cell>
        </row>
        <row r="3774">
          <cell r="C3774">
            <v>999908429</v>
          </cell>
          <cell r="DM3774">
            <v>0</v>
          </cell>
        </row>
        <row r="3775">
          <cell r="C3775">
            <v>999908042</v>
          </cell>
          <cell r="DK3775">
            <v>90000</v>
          </cell>
          <cell r="DM3775">
            <v>0</v>
          </cell>
        </row>
        <row r="3776">
          <cell r="C3776">
            <v>999906961</v>
          </cell>
          <cell r="DK3776">
            <v>47000</v>
          </cell>
          <cell r="DM3776">
            <v>146035927.05135</v>
          </cell>
        </row>
        <row r="3777">
          <cell r="C3777">
            <v>999907828</v>
          </cell>
        </row>
        <row r="3778">
          <cell r="C3778">
            <v>999907871</v>
          </cell>
          <cell r="DK3778">
            <v>633000</v>
          </cell>
          <cell r="DM3778">
            <v>0</v>
          </cell>
        </row>
        <row r="3779">
          <cell r="C3779">
            <v>999908764</v>
          </cell>
          <cell r="DK3779">
            <v>512</v>
          </cell>
        </row>
        <row r="3780">
          <cell r="C3780">
            <v>999908042</v>
          </cell>
          <cell r="DM3780">
            <v>0</v>
          </cell>
        </row>
        <row r="3781">
          <cell r="C3781">
            <v>999908042</v>
          </cell>
          <cell r="DM3781">
            <v>0</v>
          </cell>
        </row>
        <row r="3782">
          <cell r="C3782">
            <v>999909309</v>
          </cell>
          <cell r="DM3782">
            <v>0</v>
          </cell>
        </row>
        <row r="3783">
          <cell r="C3783">
            <v>999906961</v>
          </cell>
          <cell r="DK3783">
            <v>168000</v>
          </cell>
          <cell r="DM3783">
            <v>146035927.05135</v>
          </cell>
        </row>
        <row r="3784">
          <cell r="C3784">
            <v>999908165</v>
          </cell>
          <cell r="DK3784">
            <v>405000</v>
          </cell>
          <cell r="DM3784">
            <v>0</v>
          </cell>
        </row>
        <row r="3785">
          <cell r="C3785">
            <v>999909544</v>
          </cell>
          <cell r="DM3785">
            <v>976904.82397000003</v>
          </cell>
        </row>
        <row r="3786">
          <cell r="C3786">
            <v>999908042</v>
          </cell>
          <cell r="DM3786">
            <v>0</v>
          </cell>
        </row>
        <row r="3787">
          <cell r="C3787">
            <v>999906961</v>
          </cell>
          <cell r="DM3787">
            <v>146035927.05135</v>
          </cell>
        </row>
        <row r="3788">
          <cell r="C3788">
            <v>999908195</v>
          </cell>
        </row>
        <row r="3789">
          <cell r="C3789">
            <v>999909570</v>
          </cell>
        </row>
        <row r="3790">
          <cell r="C3790">
            <v>999908165</v>
          </cell>
          <cell r="DK3790">
            <v>442</v>
          </cell>
          <cell r="DM3790">
            <v>0</v>
          </cell>
        </row>
        <row r="3791">
          <cell r="C3791">
            <v>999906961</v>
          </cell>
          <cell r="DK3791">
            <v>65000</v>
          </cell>
          <cell r="DM3791">
            <v>146035927.05135</v>
          </cell>
        </row>
        <row r="3792">
          <cell r="C3792">
            <v>999908255</v>
          </cell>
          <cell r="DK3792">
            <v>210000</v>
          </cell>
        </row>
        <row r="3793">
          <cell r="C3793">
            <v>999909570</v>
          </cell>
        </row>
        <row r="3794">
          <cell r="C3794">
            <v>999908165</v>
          </cell>
          <cell r="DM3794">
            <v>0</v>
          </cell>
        </row>
        <row r="3795">
          <cell r="C3795">
            <v>999906961</v>
          </cell>
          <cell r="DK3795">
            <v>142000</v>
          </cell>
          <cell r="DM3795">
            <v>146035927.05135</v>
          </cell>
        </row>
        <row r="3796">
          <cell r="C3796">
            <v>999909723</v>
          </cell>
        </row>
        <row r="3797">
          <cell r="C3797">
            <v>999908552</v>
          </cell>
        </row>
        <row r="3798">
          <cell r="C3798">
            <v>999908255</v>
          </cell>
          <cell r="DK3798">
            <v>546000</v>
          </cell>
        </row>
        <row r="3799">
          <cell r="C3799">
            <v>999906961</v>
          </cell>
          <cell r="DK3799">
            <v>88000</v>
          </cell>
          <cell r="DM3799">
            <v>146035927.05135</v>
          </cell>
        </row>
        <row r="3800">
          <cell r="C3800">
            <v>999908571</v>
          </cell>
        </row>
        <row r="3801">
          <cell r="C3801">
            <v>999909723</v>
          </cell>
        </row>
        <row r="3802">
          <cell r="C3802">
            <v>999908525</v>
          </cell>
          <cell r="DK3802">
            <v>461000</v>
          </cell>
        </row>
        <row r="3803">
          <cell r="C3803">
            <v>999907229</v>
          </cell>
        </row>
        <row r="3804">
          <cell r="C3804">
            <v>999908756</v>
          </cell>
          <cell r="DK3804">
            <v>155</v>
          </cell>
          <cell r="DM3804">
            <v>0</v>
          </cell>
        </row>
        <row r="3805">
          <cell r="C3805">
            <v>999910171</v>
          </cell>
          <cell r="DM3805">
            <v>1075138.0035900001</v>
          </cell>
        </row>
        <row r="3806">
          <cell r="C3806">
            <v>999908878</v>
          </cell>
          <cell r="DM3806">
            <v>17830755.829999998</v>
          </cell>
        </row>
        <row r="3807">
          <cell r="C3807">
            <v>999909022</v>
          </cell>
        </row>
        <row r="3808">
          <cell r="C3808">
            <v>999907229</v>
          </cell>
        </row>
        <row r="3809">
          <cell r="C3809">
            <v>999910171</v>
          </cell>
          <cell r="DM3809">
            <v>1075138.0035900001</v>
          </cell>
        </row>
        <row r="3810">
          <cell r="C3810">
            <v>999908878</v>
          </cell>
          <cell r="DM3810">
            <v>17830755.829999998</v>
          </cell>
        </row>
        <row r="3811">
          <cell r="C3811">
            <v>999909309</v>
          </cell>
          <cell r="DM3811">
            <v>0</v>
          </cell>
        </row>
        <row r="3812">
          <cell r="C3812">
            <v>999907743</v>
          </cell>
          <cell r="DM3812">
            <v>0</v>
          </cell>
        </row>
        <row r="3813">
          <cell r="C3813">
            <v>999910171</v>
          </cell>
          <cell r="DM3813">
            <v>1075138.0035900001</v>
          </cell>
        </row>
        <row r="3814">
          <cell r="C3814">
            <v>999909482</v>
          </cell>
          <cell r="DK3814">
            <v>71000</v>
          </cell>
        </row>
        <row r="3815">
          <cell r="C3815">
            <v>999909309</v>
          </cell>
          <cell r="DM3815">
            <v>0</v>
          </cell>
        </row>
        <row r="3816">
          <cell r="C3816">
            <v>999907743</v>
          </cell>
          <cell r="DM3816">
            <v>0</v>
          </cell>
        </row>
        <row r="3817">
          <cell r="C3817">
            <v>999910171</v>
          </cell>
          <cell r="DM3817">
            <v>1075138.0035900001</v>
          </cell>
        </row>
        <row r="3818">
          <cell r="C3818">
            <v>999909544</v>
          </cell>
          <cell r="DK3818">
            <v>389000</v>
          </cell>
          <cell r="DM3818">
            <v>976904.82397000003</v>
          </cell>
        </row>
        <row r="3819">
          <cell r="C3819">
            <v>999907743</v>
          </cell>
          <cell r="DM3819">
            <v>0</v>
          </cell>
        </row>
        <row r="3820">
          <cell r="C3820">
            <v>999909482</v>
          </cell>
        </row>
        <row r="3821">
          <cell r="C3821">
            <v>999907871</v>
          </cell>
          <cell r="DM3821">
            <v>0</v>
          </cell>
        </row>
        <row r="3822">
          <cell r="C3822">
            <v>999910191</v>
          </cell>
          <cell r="DM3822">
            <v>0</v>
          </cell>
        </row>
        <row r="3823">
          <cell r="C3823">
            <v>999909544</v>
          </cell>
          <cell r="DM3823">
            <v>976904.82397000003</v>
          </cell>
        </row>
        <row r="3824">
          <cell r="C3824">
            <v>999909544</v>
          </cell>
          <cell r="DK3824">
            <v>255000</v>
          </cell>
          <cell r="DM3824">
            <v>976904.82397000003</v>
          </cell>
        </row>
        <row r="3825">
          <cell r="C3825">
            <v>999910292</v>
          </cell>
        </row>
        <row r="3826">
          <cell r="C3826">
            <v>999907949</v>
          </cell>
          <cell r="DM3826">
            <v>356252.22899999999</v>
          </cell>
        </row>
        <row r="3827">
          <cell r="C3827">
            <v>999909570</v>
          </cell>
        </row>
        <row r="3828">
          <cell r="C3828">
            <v>999909544</v>
          </cell>
          <cell r="DK3828">
            <v>440000</v>
          </cell>
          <cell r="DM3828">
            <v>976904.82397000003</v>
          </cell>
        </row>
        <row r="3829">
          <cell r="C3829">
            <v>999907949</v>
          </cell>
          <cell r="DM3829">
            <v>356252.22899999999</v>
          </cell>
        </row>
        <row r="3830">
          <cell r="C3830">
            <v>999909649</v>
          </cell>
        </row>
        <row r="3831">
          <cell r="C3831">
            <v>999910429</v>
          </cell>
        </row>
        <row r="3832">
          <cell r="C3832">
            <v>999909662</v>
          </cell>
          <cell r="DM3832">
            <v>3687539.7867899998</v>
          </cell>
        </row>
        <row r="3833">
          <cell r="C3833">
            <v>999908042</v>
          </cell>
          <cell r="DK3833">
            <v>247000</v>
          </cell>
          <cell r="DM3833">
            <v>0</v>
          </cell>
        </row>
        <row r="3834">
          <cell r="C3834">
            <v>999909544</v>
          </cell>
          <cell r="DK3834">
            <v>415000</v>
          </cell>
          <cell r="DM3834">
            <v>976904.82397000003</v>
          </cell>
        </row>
        <row r="3835">
          <cell r="C3835">
            <v>999910429</v>
          </cell>
        </row>
        <row r="3836">
          <cell r="C3836">
            <v>999910191</v>
          </cell>
          <cell r="DM3836">
            <v>0</v>
          </cell>
        </row>
        <row r="3837">
          <cell r="C3837">
            <v>999908042</v>
          </cell>
          <cell r="DM3837">
            <v>0</v>
          </cell>
        </row>
        <row r="3838">
          <cell r="C3838">
            <v>999909662</v>
          </cell>
          <cell r="DM3838">
            <v>3687539.7867899998</v>
          </cell>
        </row>
        <row r="3839">
          <cell r="C3839">
            <v>999910637</v>
          </cell>
        </row>
        <row r="3840">
          <cell r="C3840">
            <v>999910191</v>
          </cell>
          <cell r="DM3840">
            <v>0</v>
          </cell>
        </row>
        <row r="3841">
          <cell r="C3841">
            <v>999908042</v>
          </cell>
          <cell r="DM3841">
            <v>0</v>
          </cell>
        </row>
        <row r="3842">
          <cell r="C3842">
            <v>999909662</v>
          </cell>
          <cell r="DM3842">
            <v>3687539.7867899998</v>
          </cell>
        </row>
        <row r="3843">
          <cell r="C3843">
            <v>999910949</v>
          </cell>
        </row>
        <row r="3844">
          <cell r="C3844">
            <v>999910191</v>
          </cell>
          <cell r="DM3844">
            <v>0</v>
          </cell>
        </row>
        <row r="3845">
          <cell r="C3845">
            <v>999908165</v>
          </cell>
          <cell r="DM3845">
            <v>0</v>
          </cell>
        </row>
        <row r="3846">
          <cell r="C3846">
            <v>999910949</v>
          </cell>
        </row>
        <row r="3847">
          <cell r="C3847">
            <v>999909662</v>
          </cell>
          <cell r="DM3847">
            <v>3687539.7867899998</v>
          </cell>
        </row>
        <row r="3848">
          <cell r="C3848">
            <v>999909677</v>
          </cell>
        </row>
        <row r="3849">
          <cell r="C3849">
            <v>999910292</v>
          </cell>
        </row>
        <row r="3850">
          <cell r="C3850">
            <v>999911044</v>
          </cell>
          <cell r="DM3850">
            <v>0</v>
          </cell>
        </row>
        <row r="3851">
          <cell r="C3851">
            <v>999908255</v>
          </cell>
          <cell r="DK3851">
            <v>918000</v>
          </cell>
        </row>
        <row r="3852">
          <cell r="C3852">
            <v>999909845</v>
          </cell>
        </row>
        <row r="3853">
          <cell r="C3853">
            <v>999910397</v>
          </cell>
          <cell r="DM3853">
            <v>0</v>
          </cell>
        </row>
        <row r="3854">
          <cell r="C3854">
            <v>999911481</v>
          </cell>
        </row>
        <row r="3855">
          <cell r="C3855">
            <v>999908391</v>
          </cell>
        </row>
        <row r="3856">
          <cell r="C3856">
            <v>999910397</v>
          </cell>
          <cell r="DM3856">
            <v>0</v>
          </cell>
        </row>
        <row r="3857">
          <cell r="C3857">
            <v>999911481</v>
          </cell>
          <cell r="DK3857">
            <v>333000</v>
          </cell>
        </row>
        <row r="3858">
          <cell r="C3858">
            <v>999909845</v>
          </cell>
        </row>
        <row r="3859">
          <cell r="C3859">
            <v>999908429</v>
          </cell>
          <cell r="DM3859">
            <v>0</v>
          </cell>
        </row>
        <row r="3860">
          <cell r="C3860">
            <v>999910479</v>
          </cell>
        </row>
        <row r="3861">
          <cell r="C3861">
            <v>999911950</v>
          </cell>
          <cell r="DM3861">
            <v>0</v>
          </cell>
        </row>
        <row r="3862">
          <cell r="C3862">
            <v>999909845</v>
          </cell>
        </row>
        <row r="3863">
          <cell r="C3863">
            <v>999910479</v>
          </cell>
        </row>
        <row r="3864">
          <cell r="C3864">
            <v>999908525</v>
          </cell>
          <cell r="DK3864">
            <v>373000</v>
          </cell>
        </row>
        <row r="3865">
          <cell r="C3865">
            <v>999909983</v>
          </cell>
        </row>
        <row r="3866">
          <cell r="C3866">
            <v>999910479</v>
          </cell>
        </row>
        <row r="3867">
          <cell r="C3867">
            <v>999908552</v>
          </cell>
        </row>
        <row r="3868">
          <cell r="C3868">
            <v>999911950</v>
          </cell>
          <cell r="DM3868">
            <v>0</v>
          </cell>
        </row>
        <row r="3869">
          <cell r="C3869">
            <v>999910171</v>
          </cell>
          <cell r="DM3869">
            <v>1075138.0035900001</v>
          </cell>
        </row>
        <row r="3870">
          <cell r="C3870">
            <v>999908756</v>
          </cell>
          <cell r="DM3870">
            <v>0</v>
          </cell>
        </row>
        <row r="3871">
          <cell r="C3871">
            <v>999912002</v>
          </cell>
          <cell r="DM3871">
            <v>0</v>
          </cell>
        </row>
        <row r="3872">
          <cell r="C3872">
            <v>999910537</v>
          </cell>
          <cell r="DK3872">
            <v>320000</v>
          </cell>
        </row>
        <row r="3873">
          <cell r="C3873">
            <v>999910171</v>
          </cell>
          <cell r="DM3873">
            <v>1075138.0035900001</v>
          </cell>
        </row>
        <row r="3874">
          <cell r="C3874">
            <v>999909022</v>
          </cell>
        </row>
        <row r="3875">
          <cell r="C3875">
            <v>999910637</v>
          </cell>
        </row>
        <row r="3876">
          <cell r="C3876">
            <v>999912419</v>
          </cell>
          <cell r="DK3876">
            <v>1301</v>
          </cell>
        </row>
        <row r="3877">
          <cell r="C3877">
            <v>999909309</v>
          </cell>
          <cell r="DM3877">
            <v>0</v>
          </cell>
        </row>
        <row r="3878">
          <cell r="C3878">
            <v>999910933</v>
          </cell>
          <cell r="DM3878">
            <v>158334.32399999999</v>
          </cell>
        </row>
        <row r="3879">
          <cell r="C3879">
            <v>999910191</v>
          </cell>
          <cell r="DM3879">
            <v>0</v>
          </cell>
        </row>
        <row r="3880">
          <cell r="C3880">
            <v>999912443</v>
          </cell>
          <cell r="DM3880">
            <v>0</v>
          </cell>
        </row>
        <row r="3881">
          <cell r="C3881">
            <v>999909309</v>
          </cell>
          <cell r="DM3881">
            <v>0</v>
          </cell>
        </row>
        <row r="3882">
          <cell r="C3882">
            <v>999910949</v>
          </cell>
        </row>
        <row r="3883">
          <cell r="C3883">
            <v>999910292</v>
          </cell>
        </row>
        <row r="3884">
          <cell r="C3884">
            <v>999912444</v>
          </cell>
          <cell r="DM3884">
            <v>1811602.2131699999</v>
          </cell>
        </row>
        <row r="3885">
          <cell r="C3885">
            <v>999911341</v>
          </cell>
          <cell r="DM3885">
            <v>0</v>
          </cell>
        </row>
        <row r="3886">
          <cell r="C3886">
            <v>999909649</v>
          </cell>
        </row>
        <row r="3887">
          <cell r="C3887">
            <v>999910397</v>
          </cell>
          <cell r="DM3887">
            <v>0</v>
          </cell>
        </row>
        <row r="3888">
          <cell r="C3888">
            <v>999912455</v>
          </cell>
        </row>
        <row r="3889">
          <cell r="C3889">
            <v>999911341</v>
          </cell>
          <cell r="DM3889">
            <v>0</v>
          </cell>
        </row>
        <row r="3890">
          <cell r="C3890">
            <v>999909649</v>
          </cell>
        </row>
        <row r="3891">
          <cell r="C3891">
            <v>999910397</v>
          </cell>
          <cell r="DM3891">
            <v>0</v>
          </cell>
        </row>
        <row r="3892">
          <cell r="C3892">
            <v>999911341</v>
          </cell>
          <cell r="DM3892">
            <v>0</v>
          </cell>
        </row>
        <row r="3893">
          <cell r="C3893">
            <v>999912455</v>
          </cell>
        </row>
        <row r="3894">
          <cell r="C3894">
            <v>999909723</v>
          </cell>
        </row>
        <row r="3895">
          <cell r="C3895">
            <v>999910397</v>
          </cell>
          <cell r="DM3895">
            <v>0</v>
          </cell>
        </row>
        <row r="3896">
          <cell r="C3896">
            <v>999911897</v>
          </cell>
        </row>
        <row r="3897">
          <cell r="C3897">
            <v>999909845</v>
          </cell>
        </row>
        <row r="3898">
          <cell r="C3898">
            <v>999912455</v>
          </cell>
        </row>
        <row r="3899">
          <cell r="C3899">
            <v>999910429</v>
          </cell>
        </row>
        <row r="3900">
          <cell r="C3900">
            <v>999912589</v>
          </cell>
          <cell r="DM3900">
            <v>0</v>
          </cell>
        </row>
        <row r="3901">
          <cell r="C3901">
            <v>999911950</v>
          </cell>
          <cell r="DM3901">
            <v>0</v>
          </cell>
        </row>
        <row r="3902">
          <cell r="C3902">
            <v>999910171</v>
          </cell>
          <cell r="DM3902">
            <v>1075138.0035900001</v>
          </cell>
        </row>
        <row r="3903">
          <cell r="C3903">
            <v>999910949</v>
          </cell>
        </row>
        <row r="3904">
          <cell r="C3904">
            <v>999912002</v>
          </cell>
          <cell r="DM3904">
            <v>0</v>
          </cell>
        </row>
        <row r="3905">
          <cell r="C3905">
            <v>999912589</v>
          </cell>
          <cell r="DM3905">
            <v>0</v>
          </cell>
        </row>
        <row r="3906">
          <cell r="C3906">
            <v>999912002</v>
          </cell>
          <cell r="DM3906">
            <v>0</v>
          </cell>
        </row>
        <row r="3907">
          <cell r="C3907">
            <v>999911044</v>
          </cell>
          <cell r="DK3907">
            <v>2088000</v>
          </cell>
          <cell r="DM3907">
            <v>0</v>
          </cell>
        </row>
        <row r="3908">
          <cell r="C3908">
            <v>999912002</v>
          </cell>
          <cell r="DM3908">
            <v>0</v>
          </cell>
        </row>
        <row r="3909">
          <cell r="C3909">
            <v>999910171</v>
          </cell>
          <cell r="DM3909">
            <v>1075138.0035900001</v>
          </cell>
        </row>
        <row r="3910">
          <cell r="C3910">
            <v>999912589</v>
          </cell>
          <cell r="DM3910">
            <v>0</v>
          </cell>
        </row>
        <row r="3911">
          <cell r="C3911">
            <v>999912419</v>
          </cell>
        </row>
        <row r="3912">
          <cell r="C3912">
            <v>999911044</v>
          </cell>
          <cell r="DK3912">
            <v>2124000</v>
          </cell>
          <cell r="DM3912">
            <v>0</v>
          </cell>
        </row>
        <row r="3913">
          <cell r="C3913">
            <v>999910171</v>
          </cell>
          <cell r="DM3913">
            <v>1075138.0035900001</v>
          </cell>
        </row>
        <row r="3914">
          <cell r="C3914">
            <v>999913125</v>
          </cell>
          <cell r="DM3914">
            <v>0</v>
          </cell>
        </row>
        <row r="3915">
          <cell r="C3915">
            <v>999911341</v>
          </cell>
          <cell r="DM3915">
            <v>0</v>
          </cell>
        </row>
        <row r="3916">
          <cell r="C3916">
            <v>999912443</v>
          </cell>
          <cell r="DM3916">
            <v>0</v>
          </cell>
        </row>
        <row r="3917">
          <cell r="C3917">
            <v>999913125</v>
          </cell>
          <cell r="DM3917">
            <v>0</v>
          </cell>
        </row>
        <row r="3918">
          <cell r="C3918">
            <v>999910191</v>
          </cell>
          <cell r="DM3918">
            <v>0</v>
          </cell>
        </row>
        <row r="3919">
          <cell r="C3919">
            <v>999911897</v>
          </cell>
        </row>
        <row r="3920">
          <cell r="C3920">
            <v>999910191</v>
          </cell>
          <cell r="DM3920">
            <v>0</v>
          </cell>
        </row>
        <row r="3921">
          <cell r="C3921">
            <v>999912443</v>
          </cell>
          <cell r="DM3921">
            <v>0</v>
          </cell>
        </row>
        <row r="3922">
          <cell r="C3922">
            <v>999913212</v>
          </cell>
        </row>
        <row r="3923">
          <cell r="C3923">
            <v>999911950</v>
          </cell>
          <cell r="DM3923">
            <v>0</v>
          </cell>
        </row>
        <row r="3924">
          <cell r="C3924">
            <v>999910397</v>
          </cell>
          <cell r="DM3924">
            <v>0</v>
          </cell>
        </row>
        <row r="3925">
          <cell r="C3925">
            <v>999912444</v>
          </cell>
          <cell r="DM3925">
            <v>1811602.2131699999</v>
          </cell>
        </row>
        <row r="3926">
          <cell r="C3926">
            <v>999914227</v>
          </cell>
          <cell r="DM3926">
            <v>1115494.6123500001</v>
          </cell>
        </row>
        <row r="3927">
          <cell r="C3927">
            <v>999910397</v>
          </cell>
          <cell r="DM3927">
            <v>0</v>
          </cell>
        </row>
        <row r="3928">
          <cell r="C3928">
            <v>999912589</v>
          </cell>
          <cell r="DM3928">
            <v>0</v>
          </cell>
        </row>
        <row r="3929">
          <cell r="C3929">
            <v>999911950</v>
          </cell>
          <cell r="DM3929">
            <v>0</v>
          </cell>
        </row>
        <row r="3930">
          <cell r="C3930">
            <v>999914227</v>
          </cell>
          <cell r="DM3930">
            <v>1115494.6123500001</v>
          </cell>
        </row>
        <row r="3931">
          <cell r="C3931">
            <v>999910537</v>
          </cell>
          <cell r="DK3931">
            <v>603000</v>
          </cell>
        </row>
        <row r="3932">
          <cell r="C3932">
            <v>999912589</v>
          </cell>
          <cell r="DM3932">
            <v>0</v>
          </cell>
        </row>
        <row r="3933">
          <cell r="C3933">
            <v>999911950</v>
          </cell>
          <cell r="DM3933">
            <v>0</v>
          </cell>
        </row>
        <row r="3934">
          <cell r="C3934">
            <v>999914402</v>
          </cell>
          <cell r="DM3934">
            <v>0</v>
          </cell>
        </row>
        <row r="3935">
          <cell r="C3935">
            <v>999913410</v>
          </cell>
        </row>
        <row r="3936">
          <cell r="C3936">
            <v>999910797</v>
          </cell>
        </row>
        <row r="3937">
          <cell r="C3937">
            <v>999914102</v>
          </cell>
        </row>
        <row r="3938">
          <cell r="C3938">
            <v>999914509</v>
          </cell>
          <cell r="DM3938">
            <v>2281729.818</v>
          </cell>
        </row>
        <row r="3939">
          <cell r="C3939">
            <v>999911950</v>
          </cell>
          <cell r="DM3939">
            <v>0</v>
          </cell>
        </row>
        <row r="3940">
          <cell r="C3940">
            <v>999910933</v>
          </cell>
          <cell r="DM3940">
            <v>158334.32399999999</v>
          </cell>
        </row>
        <row r="3941">
          <cell r="C3941">
            <v>999914227</v>
          </cell>
          <cell r="DM3941">
            <v>1115494.6123500001</v>
          </cell>
        </row>
        <row r="3942">
          <cell r="C3942">
            <v>999914509</v>
          </cell>
          <cell r="DM3942">
            <v>2281729.818</v>
          </cell>
        </row>
        <row r="3943">
          <cell r="C3943">
            <v>999911950</v>
          </cell>
          <cell r="DM3943">
            <v>0</v>
          </cell>
        </row>
        <row r="3944">
          <cell r="C3944">
            <v>999910949</v>
          </cell>
        </row>
        <row r="3945">
          <cell r="C3945">
            <v>999914402</v>
          </cell>
          <cell r="DM3945">
            <v>0</v>
          </cell>
        </row>
        <row r="3946">
          <cell r="C3946">
            <v>999914607</v>
          </cell>
          <cell r="DM3946">
            <v>0</v>
          </cell>
        </row>
        <row r="3947">
          <cell r="C3947">
            <v>999911341</v>
          </cell>
          <cell r="DM3947">
            <v>0</v>
          </cell>
        </row>
        <row r="3948">
          <cell r="C3948">
            <v>999912002</v>
          </cell>
          <cell r="DM3948">
            <v>0</v>
          </cell>
        </row>
        <row r="3949">
          <cell r="C3949">
            <v>999914509</v>
          </cell>
          <cell r="DM3949">
            <v>2281729.818</v>
          </cell>
        </row>
        <row r="3950">
          <cell r="C3950">
            <v>999914607</v>
          </cell>
          <cell r="DM3950">
            <v>0</v>
          </cell>
        </row>
        <row r="3951">
          <cell r="C3951">
            <v>999912419</v>
          </cell>
          <cell r="DK3951">
            <v>938</v>
          </cell>
        </row>
        <row r="3952">
          <cell r="C3952">
            <v>999915103</v>
          </cell>
        </row>
        <row r="3953">
          <cell r="C3953">
            <v>999915103</v>
          </cell>
        </row>
        <row r="3954">
          <cell r="C3954">
            <v>999912002</v>
          </cell>
          <cell r="DK3954">
            <v>180000</v>
          </cell>
          <cell r="DM3954">
            <v>0</v>
          </cell>
        </row>
        <row r="3955">
          <cell r="C3955">
            <v>999915495</v>
          </cell>
          <cell r="DM3955">
            <v>170989.98652000001</v>
          </cell>
        </row>
        <row r="3956">
          <cell r="C3956">
            <v>999915543</v>
          </cell>
        </row>
        <row r="3957">
          <cell r="C3957">
            <v>999912589</v>
          </cell>
          <cell r="DM3957">
            <v>0</v>
          </cell>
        </row>
        <row r="3958">
          <cell r="C3958">
            <v>999912289</v>
          </cell>
        </row>
        <row r="3959">
          <cell r="C3959">
            <v>999915543</v>
          </cell>
        </row>
        <row r="3960">
          <cell r="C3960">
            <v>999915756</v>
          </cell>
        </row>
        <row r="3961">
          <cell r="C3961">
            <v>999912589</v>
          </cell>
          <cell r="DM3961">
            <v>0</v>
          </cell>
        </row>
        <row r="3962">
          <cell r="C3962">
            <v>999916052</v>
          </cell>
        </row>
        <row r="3963">
          <cell r="C3963">
            <v>999915549</v>
          </cell>
        </row>
        <row r="3964">
          <cell r="C3964">
            <v>999912662</v>
          </cell>
        </row>
        <row r="3965">
          <cell r="C3965">
            <v>999912289</v>
          </cell>
        </row>
        <row r="3966">
          <cell r="C3966">
            <v>999915790</v>
          </cell>
          <cell r="DM3966">
            <v>18389412.153200001</v>
          </cell>
        </row>
        <row r="3967">
          <cell r="C3967">
            <v>999916206</v>
          </cell>
        </row>
        <row r="3968">
          <cell r="C3968">
            <v>999913212</v>
          </cell>
        </row>
        <row r="3969">
          <cell r="C3969">
            <v>999912443</v>
          </cell>
          <cell r="DM3969">
            <v>0</v>
          </cell>
        </row>
        <row r="3970">
          <cell r="C3970">
            <v>999915874</v>
          </cell>
          <cell r="DM3970">
            <v>0</v>
          </cell>
        </row>
        <row r="3971">
          <cell r="C3971">
            <v>999916206</v>
          </cell>
        </row>
        <row r="3972">
          <cell r="C3972">
            <v>999913926</v>
          </cell>
          <cell r="DK3972">
            <v>316</v>
          </cell>
        </row>
        <row r="3973">
          <cell r="C3973">
            <v>999916206</v>
          </cell>
        </row>
        <row r="3974">
          <cell r="C3974">
            <v>999914509</v>
          </cell>
          <cell r="DM3974">
            <v>2281729.818</v>
          </cell>
        </row>
        <row r="3975">
          <cell r="C3975">
            <v>999912443</v>
          </cell>
          <cell r="DM3975">
            <v>0</v>
          </cell>
        </row>
        <row r="3976">
          <cell r="C3976">
            <v>999915543</v>
          </cell>
        </row>
        <row r="3977">
          <cell r="C3977">
            <v>999916500</v>
          </cell>
        </row>
        <row r="3978">
          <cell r="C3978">
            <v>999912443</v>
          </cell>
          <cell r="DM3978">
            <v>0</v>
          </cell>
        </row>
        <row r="3979">
          <cell r="C3979">
            <v>999915543</v>
          </cell>
        </row>
        <row r="3980">
          <cell r="C3980">
            <v>999916500</v>
          </cell>
        </row>
        <row r="3981">
          <cell r="C3981">
            <v>999912443</v>
          </cell>
          <cell r="DM3981">
            <v>0</v>
          </cell>
        </row>
        <row r="3982">
          <cell r="C3982">
            <v>999915756</v>
          </cell>
        </row>
        <row r="3983">
          <cell r="C3983">
            <v>999916954</v>
          </cell>
        </row>
        <row r="3984">
          <cell r="C3984">
            <v>999916052</v>
          </cell>
        </row>
        <row r="3985">
          <cell r="C3985">
            <v>999912443</v>
          </cell>
          <cell r="DM3985">
            <v>0</v>
          </cell>
        </row>
        <row r="3986">
          <cell r="C3986">
            <v>999917114</v>
          </cell>
          <cell r="DM3986">
            <v>158334.32399999999</v>
          </cell>
        </row>
        <row r="3987">
          <cell r="C3987">
            <v>999916206</v>
          </cell>
        </row>
        <row r="3988">
          <cell r="C3988">
            <v>999917323</v>
          </cell>
          <cell r="DK3988">
            <v>38</v>
          </cell>
          <cell r="DM3988">
            <v>0</v>
          </cell>
        </row>
        <row r="3989">
          <cell r="C3989">
            <v>999912444</v>
          </cell>
          <cell r="DM3989">
            <v>1811602.2131699999</v>
          </cell>
        </row>
        <row r="3990">
          <cell r="C3990">
            <v>999916950</v>
          </cell>
          <cell r="DK3990">
            <v>1980000</v>
          </cell>
          <cell r="DM3990">
            <v>0</v>
          </cell>
        </row>
        <row r="3991">
          <cell r="C3991">
            <v>999917836</v>
          </cell>
        </row>
        <row r="3992">
          <cell r="C3992">
            <v>999916954</v>
          </cell>
        </row>
        <row r="3993">
          <cell r="C3993">
            <v>999912444</v>
          </cell>
          <cell r="DM3993">
            <v>1811602.2131699999</v>
          </cell>
        </row>
        <row r="3994">
          <cell r="C3994">
            <v>999917232</v>
          </cell>
        </row>
        <row r="3995">
          <cell r="C3995">
            <v>999917907</v>
          </cell>
          <cell r="DM3995">
            <v>2574800.51627</v>
          </cell>
        </row>
        <row r="3996">
          <cell r="C3996">
            <v>999916206</v>
          </cell>
        </row>
        <row r="3997">
          <cell r="C3997">
            <v>999917232</v>
          </cell>
        </row>
        <row r="3998">
          <cell r="C3998">
            <v>999916500</v>
          </cell>
        </row>
        <row r="3999">
          <cell r="C3999">
            <v>999917907</v>
          </cell>
          <cell r="DM3999">
            <v>2574800.51627</v>
          </cell>
        </row>
        <row r="4000">
          <cell r="C4000">
            <v>999917323</v>
          </cell>
          <cell r="DK4000">
            <v>41</v>
          </cell>
          <cell r="DM4000">
            <v>0</v>
          </cell>
        </row>
        <row r="4001">
          <cell r="C4001">
            <v>999916950</v>
          </cell>
          <cell r="DM4001">
            <v>0</v>
          </cell>
        </row>
        <row r="4002">
          <cell r="C4002">
            <v>999917907</v>
          </cell>
          <cell r="DM4002">
            <v>2574800.51627</v>
          </cell>
        </row>
        <row r="4003">
          <cell r="C4003">
            <v>999918660</v>
          </cell>
          <cell r="DK4003">
            <v>12000</v>
          </cell>
          <cell r="DM4003">
            <v>0</v>
          </cell>
        </row>
        <row r="4004">
          <cell r="C4004">
            <v>999917232</v>
          </cell>
        </row>
        <row r="4005">
          <cell r="C4005">
            <v>999912662</v>
          </cell>
        </row>
        <row r="4006">
          <cell r="C4006">
            <v>999917270</v>
          </cell>
        </row>
        <row r="4007">
          <cell r="C4007">
            <v>999918678</v>
          </cell>
          <cell r="DM4007">
            <v>0</v>
          </cell>
        </row>
        <row r="4008">
          <cell r="C4008">
            <v>999912662</v>
          </cell>
        </row>
        <row r="4009">
          <cell r="C4009">
            <v>999918678</v>
          </cell>
          <cell r="DM4009">
            <v>0</v>
          </cell>
        </row>
        <row r="4010">
          <cell r="C4010">
            <v>999917323</v>
          </cell>
          <cell r="DK4010">
            <v>50</v>
          </cell>
          <cell r="DM4010">
            <v>0</v>
          </cell>
        </row>
        <row r="4011">
          <cell r="C4011">
            <v>999913125</v>
          </cell>
          <cell r="DM4011">
            <v>0</v>
          </cell>
        </row>
        <row r="4012">
          <cell r="C4012">
            <v>999918678</v>
          </cell>
          <cell r="DM4012">
            <v>0</v>
          </cell>
        </row>
        <row r="4013">
          <cell r="C4013">
            <v>999917907</v>
          </cell>
          <cell r="DM4013">
            <v>2574800.51627</v>
          </cell>
        </row>
        <row r="4014">
          <cell r="C4014">
            <v>999913662</v>
          </cell>
        </row>
        <row r="4015">
          <cell r="C4015">
            <v>999918678</v>
          </cell>
          <cell r="DM4015">
            <v>0</v>
          </cell>
        </row>
        <row r="4016">
          <cell r="C4016">
            <v>999914227</v>
          </cell>
          <cell r="DM4016">
            <v>1115494.6123500001</v>
          </cell>
        </row>
        <row r="4017">
          <cell r="C4017">
            <v>999917907</v>
          </cell>
          <cell r="DM4017">
            <v>2574800.51627</v>
          </cell>
        </row>
        <row r="4018">
          <cell r="C4018">
            <v>999901487</v>
          </cell>
          <cell r="DM4018">
            <v>35955.904110000003</v>
          </cell>
        </row>
        <row r="4019">
          <cell r="C4019">
            <v>999914227</v>
          </cell>
          <cell r="DM4019">
            <v>1115494.6123500001</v>
          </cell>
        </row>
        <row r="4020">
          <cell r="C4020">
            <v>999917907</v>
          </cell>
          <cell r="DM4020">
            <v>2574800.51627</v>
          </cell>
        </row>
        <row r="4021">
          <cell r="C4021">
            <v>999901487</v>
          </cell>
          <cell r="DM4021">
            <v>35955.904110000003</v>
          </cell>
        </row>
        <row r="4022">
          <cell r="C4022">
            <v>999914227</v>
          </cell>
          <cell r="DM4022">
            <v>1115494.6123500001</v>
          </cell>
        </row>
        <row r="4023">
          <cell r="C4023">
            <v>999918181</v>
          </cell>
        </row>
        <row r="4024">
          <cell r="C4024">
            <v>999901487</v>
          </cell>
          <cell r="DM4024">
            <v>35955.904110000003</v>
          </cell>
        </row>
        <row r="4025">
          <cell r="C4025">
            <v>999914227</v>
          </cell>
          <cell r="DM4025">
            <v>1115494.6123500001</v>
          </cell>
        </row>
        <row r="4026">
          <cell r="C4026">
            <v>999919434</v>
          </cell>
        </row>
        <row r="4027">
          <cell r="C4027">
            <v>999918594</v>
          </cell>
        </row>
        <row r="4028">
          <cell r="C4028">
            <v>999919715</v>
          </cell>
          <cell r="DM4028">
            <v>6097256.89934</v>
          </cell>
        </row>
        <row r="4029">
          <cell r="C4029">
            <v>999914402</v>
          </cell>
          <cell r="DM4029">
            <v>0</v>
          </cell>
        </row>
        <row r="4030">
          <cell r="C4030">
            <v>999918660</v>
          </cell>
          <cell r="DK4030">
            <v>35000</v>
          </cell>
          <cell r="DM4030">
            <v>0</v>
          </cell>
        </row>
        <row r="4031">
          <cell r="C4031">
            <v>999919764</v>
          </cell>
          <cell r="DK4031">
            <v>117000</v>
          </cell>
        </row>
        <row r="4032">
          <cell r="C4032">
            <v>999918181</v>
          </cell>
        </row>
        <row r="4033">
          <cell r="C4033">
            <v>999914509</v>
          </cell>
          <cell r="DM4033">
            <v>2281729.818</v>
          </cell>
        </row>
        <row r="4034">
          <cell r="C4034">
            <v>999919784</v>
          </cell>
          <cell r="DK4034">
            <v>2359000</v>
          </cell>
        </row>
        <row r="4035">
          <cell r="C4035">
            <v>999918678</v>
          </cell>
          <cell r="DM4035">
            <v>0</v>
          </cell>
        </row>
        <row r="4036">
          <cell r="C4036">
            <v>999914607</v>
          </cell>
          <cell r="DM4036">
            <v>0</v>
          </cell>
        </row>
        <row r="4037">
          <cell r="C4037">
            <v>999919784</v>
          </cell>
          <cell r="DK4037">
            <v>3022000</v>
          </cell>
        </row>
        <row r="4038">
          <cell r="C4038">
            <v>999918763</v>
          </cell>
        </row>
        <row r="4039">
          <cell r="C4039">
            <v>999914607</v>
          </cell>
          <cell r="DM4039">
            <v>0</v>
          </cell>
        </row>
        <row r="4040">
          <cell r="C4040">
            <v>999920002</v>
          </cell>
          <cell r="DM4040">
            <v>0</v>
          </cell>
        </row>
        <row r="4041">
          <cell r="C4041">
            <v>999918353</v>
          </cell>
        </row>
        <row r="4042">
          <cell r="C4042">
            <v>999914607</v>
          </cell>
          <cell r="DM4042">
            <v>0</v>
          </cell>
        </row>
        <row r="4043">
          <cell r="C4043">
            <v>999920163</v>
          </cell>
          <cell r="DM4043">
            <v>2680329.5531700002</v>
          </cell>
        </row>
        <row r="4044">
          <cell r="C4044">
            <v>999918594</v>
          </cell>
        </row>
        <row r="4045">
          <cell r="C4045">
            <v>999915103</v>
          </cell>
        </row>
        <row r="4046">
          <cell r="C4046">
            <v>999920172</v>
          </cell>
        </row>
        <row r="4047">
          <cell r="C4047">
            <v>999918594</v>
          </cell>
        </row>
        <row r="4048">
          <cell r="C4048">
            <v>999915103</v>
          </cell>
        </row>
        <row r="4049">
          <cell r="C4049">
            <v>999920172</v>
          </cell>
        </row>
        <row r="4050">
          <cell r="C4050">
            <v>999901487</v>
          </cell>
          <cell r="DM4050">
            <v>35955.904110000003</v>
          </cell>
        </row>
        <row r="4051">
          <cell r="C4051">
            <v>999918763</v>
          </cell>
        </row>
        <row r="4052">
          <cell r="C4052">
            <v>999921144</v>
          </cell>
        </row>
        <row r="4053">
          <cell r="C4053">
            <v>999919434</v>
          </cell>
        </row>
        <row r="4054">
          <cell r="C4054">
            <v>999901487</v>
          </cell>
          <cell r="DM4054">
            <v>35955.904110000003</v>
          </cell>
        </row>
        <row r="4055">
          <cell r="C4055">
            <v>999921144</v>
          </cell>
        </row>
        <row r="4056">
          <cell r="C4056">
            <v>999919434</v>
          </cell>
        </row>
        <row r="4057">
          <cell r="C4057">
            <v>999915195</v>
          </cell>
        </row>
        <row r="4058">
          <cell r="C4058">
            <v>999921706</v>
          </cell>
        </row>
        <row r="4059">
          <cell r="C4059">
            <v>999919715</v>
          </cell>
          <cell r="DM4059">
            <v>6097256.89934</v>
          </cell>
        </row>
        <row r="4060">
          <cell r="C4060">
            <v>999915195</v>
          </cell>
        </row>
        <row r="4061">
          <cell r="C4061">
            <v>999921722</v>
          </cell>
        </row>
        <row r="4062">
          <cell r="C4062">
            <v>999919764</v>
          </cell>
        </row>
        <row r="4063">
          <cell r="C4063">
            <v>999915543</v>
          </cell>
        </row>
        <row r="4064">
          <cell r="C4064">
            <v>999921744</v>
          </cell>
          <cell r="DM4064">
            <v>789396.93368000002</v>
          </cell>
        </row>
        <row r="4065">
          <cell r="C4065">
            <v>999919784</v>
          </cell>
          <cell r="DK4065">
            <v>566000</v>
          </cell>
        </row>
        <row r="4066">
          <cell r="C4066">
            <v>999919434</v>
          </cell>
        </row>
        <row r="4067">
          <cell r="C4067">
            <v>999915543</v>
          </cell>
        </row>
        <row r="4068">
          <cell r="C4068">
            <v>999921744</v>
          </cell>
          <cell r="DM4068">
            <v>789396.93368000002</v>
          </cell>
        </row>
        <row r="4069">
          <cell r="C4069">
            <v>999919715</v>
          </cell>
          <cell r="DM4069">
            <v>6097256.89934</v>
          </cell>
        </row>
        <row r="4070">
          <cell r="C4070">
            <v>999915549</v>
          </cell>
        </row>
        <row r="4071">
          <cell r="C4071">
            <v>999922744</v>
          </cell>
        </row>
        <row r="4072">
          <cell r="C4072">
            <v>999919764</v>
          </cell>
          <cell r="DK4072">
            <v>57000</v>
          </cell>
        </row>
        <row r="4073">
          <cell r="C4073">
            <v>999915874</v>
          </cell>
          <cell r="DM4073">
            <v>0</v>
          </cell>
        </row>
        <row r="4074">
          <cell r="C4074">
            <v>999923540</v>
          </cell>
          <cell r="DM4074">
            <v>0</v>
          </cell>
        </row>
        <row r="4075">
          <cell r="C4075">
            <v>999919802</v>
          </cell>
        </row>
        <row r="4076">
          <cell r="C4076">
            <v>999915874</v>
          </cell>
          <cell r="DM4076">
            <v>0</v>
          </cell>
        </row>
        <row r="4077">
          <cell r="C4077">
            <v>999923540</v>
          </cell>
          <cell r="DM4077">
            <v>0</v>
          </cell>
        </row>
        <row r="4078">
          <cell r="C4078">
            <v>999919895</v>
          </cell>
        </row>
        <row r="4079">
          <cell r="C4079">
            <v>999915874</v>
          </cell>
          <cell r="DM4079">
            <v>0</v>
          </cell>
        </row>
        <row r="4080">
          <cell r="C4080">
            <v>999924143</v>
          </cell>
        </row>
        <row r="4081">
          <cell r="C4081">
            <v>999920163</v>
          </cell>
          <cell r="DM4081">
            <v>2680329.5531700002</v>
          </cell>
        </row>
        <row r="4082">
          <cell r="C4082">
            <v>999924494</v>
          </cell>
          <cell r="DM4082">
            <v>12000</v>
          </cell>
        </row>
        <row r="4083">
          <cell r="C4083">
            <v>999919927</v>
          </cell>
          <cell r="DM4083">
            <v>0</v>
          </cell>
        </row>
        <row r="4084">
          <cell r="C4084">
            <v>999920172</v>
          </cell>
        </row>
        <row r="4085">
          <cell r="C4085">
            <v>999924511</v>
          </cell>
          <cell r="DK4085">
            <v>74000</v>
          </cell>
        </row>
        <row r="4086">
          <cell r="C4086">
            <v>999915874</v>
          </cell>
          <cell r="DM4086">
            <v>0</v>
          </cell>
        </row>
        <row r="4087">
          <cell r="C4087">
            <v>999919927</v>
          </cell>
          <cell r="DM4087">
            <v>0</v>
          </cell>
        </row>
        <row r="4088">
          <cell r="C4088">
            <v>999916052</v>
          </cell>
        </row>
        <row r="4089">
          <cell r="C4089">
            <v>999920189</v>
          </cell>
        </row>
        <row r="4090">
          <cell r="C4090">
            <v>999919927</v>
          </cell>
          <cell r="DM4090">
            <v>0</v>
          </cell>
        </row>
        <row r="4091">
          <cell r="C4091">
            <v>999916206</v>
          </cell>
        </row>
        <row r="4092">
          <cell r="C4092">
            <v>999926134</v>
          </cell>
        </row>
        <row r="4093">
          <cell r="C4093">
            <v>999920002</v>
          </cell>
          <cell r="DM4093">
            <v>0</v>
          </cell>
        </row>
        <row r="4094">
          <cell r="C4094">
            <v>999926231</v>
          </cell>
        </row>
        <row r="4095">
          <cell r="C4095">
            <v>999916206</v>
          </cell>
        </row>
        <row r="4096">
          <cell r="C4096">
            <v>999927002</v>
          </cell>
          <cell r="DM4096">
            <v>0</v>
          </cell>
        </row>
        <row r="4097">
          <cell r="C4097">
            <v>999920002</v>
          </cell>
          <cell r="DM4097">
            <v>0</v>
          </cell>
        </row>
        <row r="4098">
          <cell r="C4098">
            <v>999916500</v>
          </cell>
        </row>
        <row r="4099">
          <cell r="C4099">
            <v>999920002</v>
          </cell>
          <cell r="DM4099">
            <v>0</v>
          </cell>
        </row>
        <row r="4100">
          <cell r="C4100">
            <v>999927915</v>
          </cell>
          <cell r="DK4100">
            <v>2251000</v>
          </cell>
        </row>
        <row r="4101">
          <cell r="C4101">
            <v>999916926</v>
          </cell>
        </row>
        <row r="4102">
          <cell r="C4102">
            <v>999920163</v>
          </cell>
          <cell r="DM4102">
            <v>2680329.5531700002</v>
          </cell>
        </row>
        <row r="4103">
          <cell r="C4103">
            <v>999927931</v>
          </cell>
        </row>
        <row r="4104">
          <cell r="C4104">
            <v>999928395</v>
          </cell>
          <cell r="DM4104">
            <v>109428.018</v>
          </cell>
        </row>
        <row r="4105">
          <cell r="C4105">
            <v>999916926</v>
          </cell>
        </row>
        <row r="4106">
          <cell r="C4106">
            <v>999920163</v>
          </cell>
          <cell r="DM4106">
            <v>2680329.5531700002</v>
          </cell>
        </row>
        <row r="4107">
          <cell r="C4107">
            <v>999928928</v>
          </cell>
        </row>
        <row r="4108">
          <cell r="C4108">
            <v>999920803</v>
          </cell>
        </row>
        <row r="4109">
          <cell r="C4109">
            <v>999928928</v>
          </cell>
        </row>
        <row r="4110">
          <cell r="C4110">
            <v>999916926</v>
          </cell>
        </row>
        <row r="4111">
          <cell r="C4111">
            <v>999921144</v>
          </cell>
        </row>
        <row r="4112">
          <cell r="C4112">
            <v>999928973</v>
          </cell>
          <cell r="DM4112">
            <v>0</v>
          </cell>
        </row>
        <row r="4113">
          <cell r="C4113">
            <v>999916950</v>
          </cell>
          <cell r="DK4113">
            <v>6125000</v>
          </cell>
          <cell r="DM4113">
            <v>0</v>
          </cell>
        </row>
        <row r="4114">
          <cell r="C4114">
            <v>999921153</v>
          </cell>
          <cell r="DM4114">
            <v>0</v>
          </cell>
        </row>
        <row r="4115">
          <cell r="C4115">
            <v>999921153</v>
          </cell>
          <cell r="DM4115">
            <v>0</v>
          </cell>
        </row>
        <row r="4116">
          <cell r="C4116">
            <v>999916950</v>
          </cell>
          <cell r="DM4116">
            <v>0</v>
          </cell>
        </row>
        <row r="4117">
          <cell r="C4117">
            <v>999921213</v>
          </cell>
        </row>
        <row r="4118">
          <cell r="C4118">
            <v>999921153</v>
          </cell>
          <cell r="DM4118">
            <v>0</v>
          </cell>
        </row>
        <row r="4119">
          <cell r="C4119">
            <v>999921213</v>
          </cell>
        </row>
        <row r="4120">
          <cell r="C4120">
            <v>999916950</v>
          </cell>
          <cell r="DK4120">
            <v>3794000</v>
          </cell>
          <cell r="DM4120">
            <v>0</v>
          </cell>
        </row>
        <row r="4121">
          <cell r="C4121">
            <v>999921744</v>
          </cell>
          <cell r="DM4121">
            <v>789396.93368000002</v>
          </cell>
        </row>
        <row r="4122">
          <cell r="C4122">
            <v>999928981</v>
          </cell>
        </row>
        <row r="4123">
          <cell r="C4123">
            <v>999921744</v>
          </cell>
          <cell r="DM4123">
            <v>789396.93368000002</v>
          </cell>
        </row>
        <row r="4124">
          <cell r="C4124">
            <v>999916950</v>
          </cell>
          <cell r="DK4124">
            <v>3603000</v>
          </cell>
          <cell r="DM4124">
            <v>0</v>
          </cell>
        </row>
        <row r="4125">
          <cell r="C4125">
            <v>999916950</v>
          </cell>
          <cell r="DM4125">
            <v>0</v>
          </cell>
        </row>
        <row r="4126">
          <cell r="C4126">
            <v>999921744</v>
          </cell>
          <cell r="DM4126">
            <v>789396.93368000002</v>
          </cell>
        </row>
        <row r="4127">
          <cell r="C4127">
            <v>999921744</v>
          </cell>
          <cell r="DM4127">
            <v>789396.93368000002</v>
          </cell>
        </row>
        <row r="4128">
          <cell r="C4128">
            <v>999916961</v>
          </cell>
        </row>
        <row r="4129">
          <cell r="C4129">
            <v>999922018</v>
          </cell>
        </row>
        <row r="4130">
          <cell r="C4130">
            <v>999921744</v>
          </cell>
          <cell r="DM4130">
            <v>789396.93368000002</v>
          </cell>
        </row>
        <row r="4131">
          <cell r="C4131">
            <v>999917323</v>
          </cell>
          <cell r="DK4131">
            <v>26000</v>
          </cell>
          <cell r="DM4131">
            <v>0</v>
          </cell>
        </row>
        <row r="4132">
          <cell r="C4132">
            <v>999922192</v>
          </cell>
          <cell r="DM4132">
            <v>2660345.97859</v>
          </cell>
        </row>
        <row r="4133">
          <cell r="C4133">
            <v>999922578</v>
          </cell>
          <cell r="DM4133">
            <v>167274.67160999999</v>
          </cell>
        </row>
        <row r="4134">
          <cell r="C4134">
            <v>999917836</v>
          </cell>
        </row>
        <row r="4135">
          <cell r="C4135">
            <v>999922578</v>
          </cell>
          <cell r="DM4135">
            <v>167274.67160999999</v>
          </cell>
        </row>
        <row r="4136">
          <cell r="C4136">
            <v>999922578</v>
          </cell>
          <cell r="DM4136">
            <v>167274.67160999999</v>
          </cell>
        </row>
        <row r="4137">
          <cell r="C4137">
            <v>999923935</v>
          </cell>
          <cell r="DM4137">
            <v>0</v>
          </cell>
        </row>
        <row r="4138">
          <cell r="C4138">
            <v>999922578</v>
          </cell>
          <cell r="DM4138">
            <v>167274.67160999999</v>
          </cell>
        </row>
        <row r="4139">
          <cell r="C4139">
            <v>999917907</v>
          </cell>
          <cell r="DM4139">
            <v>2574800.51627</v>
          </cell>
        </row>
        <row r="4140">
          <cell r="C4140">
            <v>999922744</v>
          </cell>
        </row>
        <row r="4141">
          <cell r="C4141">
            <v>999923935</v>
          </cell>
          <cell r="DM4141">
            <v>0</v>
          </cell>
        </row>
        <row r="4142">
          <cell r="C4142">
            <v>999917907</v>
          </cell>
          <cell r="DM4142">
            <v>2574800.51627</v>
          </cell>
        </row>
        <row r="4143">
          <cell r="C4143">
            <v>999925156</v>
          </cell>
        </row>
        <row r="4144">
          <cell r="C4144">
            <v>999924143</v>
          </cell>
        </row>
        <row r="4145">
          <cell r="C4145">
            <v>999918353</v>
          </cell>
        </row>
        <row r="4146">
          <cell r="C4146">
            <v>999923672</v>
          </cell>
        </row>
        <row r="4147">
          <cell r="C4147">
            <v>999926231</v>
          </cell>
        </row>
        <row r="4148">
          <cell r="C4148">
            <v>999926231</v>
          </cell>
        </row>
        <row r="4149">
          <cell r="C4149">
            <v>999928981</v>
          </cell>
        </row>
        <row r="4150">
          <cell r="C4150">
            <v>999923672</v>
          </cell>
        </row>
        <row r="4151">
          <cell r="C4151">
            <v>999927002</v>
          </cell>
          <cell r="DM4151">
            <v>0</v>
          </cell>
        </row>
        <row r="4152">
          <cell r="C4152">
            <v>999929197</v>
          </cell>
          <cell r="DM4152">
            <v>0</v>
          </cell>
        </row>
        <row r="4153">
          <cell r="C4153">
            <v>999924494</v>
          </cell>
          <cell r="DM4153">
            <v>12000</v>
          </cell>
        </row>
        <row r="4154">
          <cell r="C4154">
            <v>999927002</v>
          </cell>
          <cell r="DM4154">
            <v>0</v>
          </cell>
        </row>
        <row r="4155">
          <cell r="C4155">
            <v>999927592</v>
          </cell>
        </row>
        <row r="4156">
          <cell r="C4156">
            <v>999924511</v>
          </cell>
          <cell r="DK4156">
            <v>55000</v>
          </cell>
        </row>
        <row r="4157">
          <cell r="C4157">
            <v>999929197</v>
          </cell>
          <cell r="DM4157">
            <v>0</v>
          </cell>
        </row>
        <row r="4158">
          <cell r="C4158">
            <v>999928395</v>
          </cell>
          <cell r="DM4158">
            <v>109428.018</v>
          </cell>
        </row>
        <row r="4159">
          <cell r="C4159">
            <v>999929487</v>
          </cell>
        </row>
        <row r="4160">
          <cell r="C4160">
            <v>999918353</v>
          </cell>
        </row>
        <row r="4161">
          <cell r="C4161">
            <v>999926134</v>
          </cell>
        </row>
        <row r="4162">
          <cell r="C4162">
            <v>999929487</v>
          </cell>
        </row>
        <row r="4163">
          <cell r="C4163">
            <v>999918678</v>
          </cell>
          <cell r="DM4163">
            <v>0</v>
          </cell>
        </row>
        <row r="4164">
          <cell r="C4164">
            <v>999926231</v>
          </cell>
        </row>
        <row r="4165">
          <cell r="C4165">
            <v>999918678</v>
          </cell>
          <cell r="DM4165">
            <v>0</v>
          </cell>
        </row>
        <row r="4166">
          <cell r="C4166">
            <v>999930064</v>
          </cell>
        </row>
        <row r="4167">
          <cell r="C4167">
            <v>999928973</v>
          </cell>
          <cell r="DM4167">
            <v>0</v>
          </cell>
        </row>
        <row r="4168">
          <cell r="C4168">
            <v>999926394</v>
          </cell>
        </row>
        <row r="4169">
          <cell r="C4169">
            <v>999928973</v>
          </cell>
          <cell r="DM4169">
            <v>0</v>
          </cell>
        </row>
        <row r="4170">
          <cell r="C4170">
            <v>999930250</v>
          </cell>
        </row>
        <row r="4171">
          <cell r="C4171">
            <v>999927002</v>
          </cell>
          <cell r="DM4171">
            <v>0</v>
          </cell>
        </row>
        <row r="4172">
          <cell r="C4172">
            <v>999928981</v>
          </cell>
        </row>
        <row r="4173">
          <cell r="C4173">
            <v>999930250</v>
          </cell>
        </row>
        <row r="4174">
          <cell r="C4174">
            <v>999927002</v>
          </cell>
          <cell r="DM4174">
            <v>0</v>
          </cell>
        </row>
        <row r="4175">
          <cell r="C4175">
            <v>999930348</v>
          </cell>
          <cell r="DL4175">
            <v>11053000</v>
          </cell>
          <cell r="DM4175">
            <v>1275775.64894</v>
          </cell>
        </row>
        <row r="4176">
          <cell r="C4176">
            <v>999929197</v>
          </cell>
          <cell r="DM4176">
            <v>0</v>
          </cell>
        </row>
        <row r="4177">
          <cell r="C4177">
            <v>999930480</v>
          </cell>
        </row>
        <row r="4178">
          <cell r="C4178">
            <v>999918763</v>
          </cell>
        </row>
        <row r="4179">
          <cell r="C4179">
            <v>999930646</v>
          </cell>
        </row>
        <row r="4180">
          <cell r="C4180">
            <v>999930064</v>
          </cell>
        </row>
        <row r="4181">
          <cell r="C4181">
            <v>999918808</v>
          </cell>
          <cell r="DK4181">
            <v>113000</v>
          </cell>
        </row>
        <row r="4182">
          <cell r="C4182">
            <v>999930862</v>
          </cell>
          <cell r="DM4182">
            <v>4147963.4529900001</v>
          </cell>
        </row>
        <row r="4183">
          <cell r="C4183">
            <v>999930348</v>
          </cell>
          <cell r="DL4183">
            <v>18738000</v>
          </cell>
          <cell r="DM4183">
            <v>1275775.64894</v>
          </cell>
        </row>
        <row r="4184">
          <cell r="C4184">
            <v>999919301</v>
          </cell>
        </row>
        <row r="4185">
          <cell r="C4185">
            <v>999931057</v>
          </cell>
          <cell r="DK4185">
            <v>129000</v>
          </cell>
        </row>
        <row r="4186">
          <cell r="C4186">
            <v>999930348</v>
          </cell>
          <cell r="DL4186">
            <v>8623000</v>
          </cell>
          <cell r="DM4186">
            <v>1275775.64894</v>
          </cell>
        </row>
        <row r="4187">
          <cell r="C4187">
            <v>999927002</v>
          </cell>
          <cell r="DM4187">
            <v>0</v>
          </cell>
        </row>
        <row r="4188">
          <cell r="C4188">
            <v>999931548</v>
          </cell>
          <cell r="DM4188">
            <v>0</v>
          </cell>
        </row>
        <row r="4189">
          <cell r="C4189">
            <v>999901487</v>
          </cell>
          <cell r="DM4189">
            <v>35955.904110000003</v>
          </cell>
        </row>
        <row r="4190">
          <cell r="C4190">
            <v>999927002</v>
          </cell>
          <cell r="DM4190">
            <v>0</v>
          </cell>
        </row>
        <row r="4191">
          <cell r="C4191">
            <v>999931548</v>
          </cell>
          <cell r="DM4191">
            <v>0</v>
          </cell>
        </row>
        <row r="4192">
          <cell r="C4192">
            <v>999919715</v>
          </cell>
          <cell r="DM4192">
            <v>6097256.89934</v>
          </cell>
        </row>
        <row r="4193">
          <cell r="C4193">
            <v>999930646</v>
          </cell>
        </row>
        <row r="4194">
          <cell r="C4194">
            <v>999927139</v>
          </cell>
          <cell r="DM4194">
            <v>107120.71427</v>
          </cell>
        </row>
        <row r="4195">
          <cell r="C4195">
            <v>999931665</v>
          </cell>
        </row>
        <row r="4196">
          <cell r="C4196">
            <v>999931057</v>
          </cell>
        </row>
        <row r="4197">
          <cell r="C4197">
            <v>999931727</v>
          </cell>
        </row>
        <row r="4198">
          <cell r="C4198">
            <v>999927915</v>
          </cell>
          <cell r="DK4198">
            <v>1861000</v>
          </cell>
        </row>
        <row r="4199">
          <cell r="C4199">
            <v>999931760</v>
          </cell>
        </row>
        <row r="4200">
          <cell r="C4200">
            <v>999919802</v>
          </cell>
        </row>
        <row r="4201">
          <cell r="C4201">
            <v>999927931</v>
          </cell>
        </row>
        <row r="4202">
          <cell r="C4202">
            <v>999919824</v>
          </cell>
        </row>
        <row r="4203">
          <cell r="C4203">
            <v>999931867</v>
          </cell>
          <cell r="DM4203">
            <v>2645794.6583799999</v>
          </cell>
        </row>
        <row r="4204">
          <cell r="C4204">
            <v>999927940</v>
          </cell>
        </row>
        <row r="4205">
          <cell r="C4205">
            <v>999931867</v>
          </cell>
          <cell r="DM4205">
            <v>2645794.6583799999</v>
          </cell>
        </row>
        <row r="4206">
          <cell r="C4206">
            <v>999919895</v>
          </cell>
        </row>
        <row r="4207">
          <cell r="C4207">
            <v>999928076</v>
          </cell>
          <cell r="DM4207">
            <v>359310.06063000002</v>
          </cell>
        </row>
        <row r="4208">
          <cell r="C4208">
            <v>999920002</v>
          </cell>
          <cell r="DM4208">
            <v>0</v>
          </cell>
        </row>
        <row r="4209">
          <cell r="C4209">
            <v>999932220</v>
          </cell>
          <cell r="DM4209">
            <v>0</v>
          </cell>
        </row>
        <row r="4210">
          <cell r="C4210">
            <v>999931867</v>
          </cell>
          <cell r="DM4210">
            <v>2645794.6583799999</v>
          </cell>
        </row>
        <row r="4211">
          <cell r="C4211">
            <v>999920163</v>
          </cell>
          <cell r="DM4211">
            <v>2680329.5531700002</v>
          </cell>
        </row>
        <row r="4212">
          <cell r="C4212">
            <v>999932220</v>
          </cell>
          <cell r="DM4212">
            <v>0</v>
          </cell>
        </row>
        <row r="4213">
          <cell r="C4213">
            <v>999931867</v>
          </cell>
          <cell r="DM4213">
            <v>2645794.6583799999</v>
          </cell>
        </row>
        <row r="4214">
          <cell r="C4214">
            <v>999920163</v>
          </cell>
          <cell r="DM4214">
            <v>2680329.5531700002</v>
          </cell>
        </row>
        <row r="4215">
          <cell r="C4215">
            <v>999932355</v>
          </cell>
        </row>
        <row r="4216">
          <cell r="C4216">
            <v>999932355</v>
          </cell>
        </row>
        <row r="4217">
          <cell r="C4217">
            <v>999920172</v>
          </cell>
        </row>
        <row r="4218">
          <cell r="C4218">
            <v>999932355</v>
          </cell>
        </row>
        <row r="4219">
          <cell r="C4219">
            <v>999932740</v>
          </cell>
          <cell r="DM4219">
            <v>0</v>
          </cell>
        </row>
        <row r="4220">
          <cell r="C4220">
            <v>999932890</v>
          </cell>
        </row>
        <row r="4221">
          <cell r="C4221">
            <v>999921153</v>
          </cell>
          <cell r="DM4221">
            <v>0</v>
          </cell>
        </row>
        <row r="4222">
          <cell r="C4222">
            <v>999932740</v>
          </cell>
          <cell r="DM4222">
            <v>0</v>
          </cell>
        </row>
        <row r="4223">
          <cell r="C4223">
            <v>999921706</v>
          </cell>
        </row>
        <row r="4224">
          <cell r="C4224">
            <v>999932954</v>
          </cell>
          <cell r="DM4224">
            <v>4187870.0360099999</v>
          </cell>
        </row>
        <row r="4225">
          <cell r="C4225">
            <v>999928076</v>
          </cell>
          <cell r="DK4225">
            <v>542000</v>
          </cell>
          <cell r="DM4225">
            <v>359310.06063000002</v>
          </cell>
        </row>
        <row r="4226">
          <cell r="C4226">
            <v>999932740</v>
          </cell>
          <cell r="DM4226">
            <v>0</v>
          </cell>
        </row>
        <row r="4227">
          <cell r="C4227">
            <v>999921706</v>
          </cell>
        </row>
        <row r="4228">
          <cell r="C4228">
            <v>999932740</v>
          </cell>
          <cell r="DM4228">
            <v>0</v>
          </cell>
        </row>
        <row r="4229">
          <cell r="C4229">
            <v>999928076</v>
          </cell>
          <cell r="DK4229">
            <v>626000</v>
          </cell>
          <cell r="DM4229">
            <v>359310.06063000002</v>
          </cell>
        </row>
        <row r="4230">
          <cell r="C4230">
            <v>999921744</v>
          </cell>
          <cell r="DM4230">
            <v>789396.93368000002</v>
          </cell>
        </row>
        <row r="4231">
          <cell r="C4231">
            <v>999932916</v>
          </cell>
          <cell r="DM4231">
            <v>0</v>
          </cell>
        </row>
        <row r="4232">
          <cell r="C4232">
            <v>999928395</v>
          </cell>
          <cell r="DM4232">
            <v>109428.018</v>
          </cell>
        </row>
        <row r="4233">
          <cell r="C4233">
            <v>999922192</v>
          </cell>
          <cell r="DM4233">
            <v>2660345.97859</v>
          </cell>
        </row>
        <row r="4234">
          <cell r="C4234">
            <v>999932916</v>
          </cell>
          <cell r="DM4234">
            <v>0</v>
          </cell>
        </row>
        <row r="4235">
          <cell r="C4235">
            <v>999922192</v>
          </cell>
          <cell r="DM4235">
            <v>2660345.97859</v>
          </cell>
        </row>
        <row r="4236">
          <cell r="C4236">
            <v>999928973</v>
          </cell>
          <cell r="DM4236">
            <v>0</v>
          </cell>
        </row>
        <row r="4237">
          <cell r="C4237">
            <v>999933416</v>
          </cell>
        </row>
        <row r="4238">
          <cell r="C4238">
            <v>999922192</v>
          </cell>
          <cell r="DM4238">
            <v>2660345.97859</v>
          </cell>
        </row>
        <row r="4239">
          <cell r="C4239">
            <v>999929724</v>
          </cell>
        </row>
        <row r="4240">
          <cell r="C4240">
            <v>999934378</v>
          </cell>
        </row>
        <row r="4241">
          <cell r="C4241">
            <v>999923540</v>
          </cell>
          <cell r="DM4241">
            <v>0</v>
          </cell>
        </row>
        <row r="4242">
          <cell r="C4242">
            <v>999934378</v>
          </cell>
        </row>
        <row r="4243">
          <cell r="C4243">
            <v>999930064</v>
          </cell>
        </row>
        <row r="4244">
          <cell r="C4244">
            <v>999923672</v>
          </cell>
        </row>
        <row r="4245">
          <cell r="C4245">
            <v>999934378</v>
          </cell>
        </row>
        <row r="4246">
          <cell r="C4246">
            <v>999925189</v>
          </cell>
          <cell r="DM4246">
            <v>2442792.2423999999</v>
          </cell>
        </row>
        <row r="4247">
          <cell r="C4247">
            <v>999930064</v>
          </cell>
          <cell r="DK4247">
            <v>1114000</v>
          </cell>
        </row>
        <row r="4248">
          <cell r="C4248">
            <v>999932954</v>
          </cell>
          <cell r="DM4248">
            <v>4187870.0360099999</v>
          </cell>
        </row>
        <row r="4249">
          <cell r="C4249">
            <v>999926134</v>
          </cell>
        </row>
        <row r="4250">
          <cell r="C4250">
            <v>999932954</v>
          </cell>
          <cell r="DM4250">
            <v>4187870.0360099999</v>
          </cell>
        </row>
        <row r="4251">
          <cell r="C4251">
            <v>999926134</v>
          </cell>
        </row>
        <row r="4252">
          <cell r="C4252">
            <v>999930064</v>
          </cell>
          <cell r="DK4252">
            <v>631000</v>
          </cell>
        </row>
        <row r="4253">
          <cell r="C4253">
            <v>999933416</v>
          </cell>
        </row>
        <row r="4254">
          <cell r="C4254">
            <v>999926134</v>
          </cell>
        </row>
        <row r="4255">
          <cell r="C4255">
            <v>999930064</v>
          </cell>
          <cell r="DK4255">
            <v>329000</v>
          </cell>
        </row>
        <row r="4256">
          <cell r="C4256">
            <v>999934117</v>
          </cell>
        </row>
        <row r="4257">
          <cell r="C4257">
            <v>999926231</v>
          </cell>
        </row>
        <row r="4258">
          <cell r="C4258">
            <v>999930064</v>
          </cell>
          <cell r="DK4258">
            <v>87000</v>
          </cell>
        </row>
        <row r="4259">
          <cell r="C4259">
            <v>999934378</v>
          </cell>
        </row>
        <row r="4260">
          <cell r="C4260">
            <v>999926231</v>
          </cell>
        </row>
        <row r="4261">
          <cell r="C4261">
            <v>999935031</v>
          </cell>
        </row>
        <row r="4262">
          <cell r="C4262">
            <v>999934737</v>
          </cell>
          <cell r="DK4262">
            <v>291000</v>
          </cell>
          <cell r="DM4262">
            <v>0</v>
          </cell>
        </row>
        <row r="4263">
          <cell r="C4263">
            <v>999930250</v>
          </cell>
        </row>
        <row r="4264">
          <cell r="C4264">
            <v>999935054</v>
          </cell>
        </row>
        <row r="4265">
          <cell r="C4265">
            <v>999934737</v>
          </cell>
          <cell r="DK4265">
            <v>275000</v>
          </cell>
          <cell r="DM4265">
            <v>0</v>
          </cell>
        </row>
        <row r="4266">
          <cell r="C4266">
            <v>999926394</v>
          </cell>
        </row>
        <row r="4267">
          <cell r="C4267">
            <v>999935054</v>
          </cell>
        </row>
        <row r="4268">
          <cell r="C4268">
            <v>999934737</v>
          </cell>
          <cell r="DK4268">
            <v>263000</v>
          </cell>
          <cell r="DM4268">
            <v>0</v>
          </cell>
        </row>
        <row r="4269">
          <cell r="C4269">
            <v>999930480</v>
          </cell>
        </row>
        <row r="4270">
          <cell r="C4270">
            <v>999926394</v>
          </cell>
        </row>
        <row r="4271">
          <cell r="C4271">
            <v>999934875</v>
          </cell>
        </row>
        <row r="4272">
          <cell r="C4272">
            <v>999935443</v>
          </cell>
          <cell r="DK4272">
            <v>1073000</v>
          </cell>
        </row>
        <row r="4273">
          <cell r="C4273">
            <v>999930851</v>
          </cell>
        </row>
        <row r="4274">
          <cell r="C4274">
            <v>999927002</v>
          </cell>
          <cell r="DM4274">
            <v>0</v>
          </cell>
        </row>
        <row r="4275">
          <cell r="C4275">
            <v>999930862</v>
          </cell>
          <cell r="DM4275">
            <v>4147963.4529900001</v>
          </cell>
        </row>
        <row r="4276">
          <cell r="C4276">
            <v>999935443</v>
          </cell>
          <cell r="DK4276">
            <v>1764000</v>
          </cell>
        </row>
        <row r="4277">
          <cell r="C4277">
            <v>999934875</v>
          </cell>
        </row>
        <row r="4278">
          <cell r="C4278">
            <v>999927002</v>
          </cell>
          <cell r="DM4278">
            <v>0</v>
          </cell>
        </row>
        <row r="4279">
          <cell r="C4279">
            <v>999935478</v>
          </cell>
          <cell r="DM4279">
            <v>0</v>
          </cell>
        </row>
        <row r="4280">
          <cell r="C4280">
            <v>999930862</v>
          </cell>
          <cell r="DM4280">
            <v>4147963.4529900001</v>
          </cell>
        </row>
        <row r="4281">
          <cell r="C4281">
            <v>999927940</v>
          </cell>
        </row>
        <row r="4282">
          <cell r="C4282">
            <v>999935478</v>
          </cell>
          <cell r="DM4282">
            <v>0</v>
          </cell>
        </row>
        <row r="4283">
          <cell r="C4283">
            <v>999927940</v>
          </cell>
        </row>
        <row r="4284">
          <cell r="C4284">
            <v>999930862</v>
          </cell>
          <cell r="DM4284">
            <v>4147963.4529900001</v>
          </cell>
        </row>
        <row r="4285">
          <cell r="C4285">
            <v>999935732</v>
          </cell>
        </row>
        <row r="4286">
          <cell r="C4286">
            <v>999931760</v>
          </cell>
        </row>
        <row r="4287">
          <cell r="C4287">
            <v>999928076</v>
          </cell>
          <cell r="DK4287">
            <v>513000</v>
          </cell>
          <cell r="DM4287">
            <v>359310.06063000002</v>
          </cell>
        </row>
        <row r="4288">
          <cell r="C4288">
            <v>999935943</v>
          </cell>
          <cell r="DM4288">
            <v>0</v>
          </cell>
        </row>
        <row r="4289">
          <cell r="C4289">
            <v>999932740</v>
          </cell>
          <cell r="DM4289">
            <v>0</v>
          </cell>
        </row>
        <row r="4290">
          <cell r="C4290">
            <v>999928076</v>
          </cell>
          <cell r="DK4290">
            <v>692</v>
          </cell>
          <cell r="DM4290">
            <v>359310.06063000002</v>
          </cell>
        </row>
        <row r="4291">
          <cell r="C4291">
            <v>999936127</v>
          </cell>
          <cell r="DK4291">
            <v>5403000</v>
          </cell>
        </row>
        <row r="4292">
          <cell r="C4292">
            <v>999933869</v>
          </cell>
        </row>
        <row r="4293">
          <cell r="C4293">
            <v>999928076</v>
          </cell>
          <cell r="DK4293">
            <v>355</v>
          </cell>
          <cell r="DM4293">
            <v>359310.06063000002</v>
          </cell>
        </row>
        <row r="4294">
          <cell r="C4294">
            <v>999928395</v>
          </cell>
          <cell r="DM4294">
            <v>109428.018</v>
          </cell>
        </row>
        <row r="4295">
          <cell r="C4295">
            <v>999936917</v>
          </cell>
        </row>
        <row r="4296">
          <cell r="C4296">
            <v>999934378</v>
          </cell>
        </row>
        <row r="4297">
          <cell r="C4297">
            <v>999936917</v>
          </cell>
        </row>
        <row r="4298">
          <cell r="C4298">
            <v>999929197</v>
          </cell>
          <cell r="DM4298">
            <v>0</v>
          </cell>
        </row>
        <row r="4299">
          <cell r="C4299">
            <v>999934412</v>
          </cell>
          <cell r="DM4299">
            <v>2500164.3834500001</v>
          </cell>
        </row>
        <row r="4300">
          <cell r="C4300">
            <v>999936922</v>
          </cell>
          <cell r="DM4300">
            <v>0</v>
          </cell>
        </row>
        <row r="4301">
          <cell r="C4301">
            <v>999929487</v>
          </cell>
        </row>
        <row r="4302">
          <cell r="C4302">
            <v>999934412</v>
          </cell>
          <cell r="DM4302">
            <v>2500164.3834500001</v>
          </cell>
        </row>
        <row r="4303">
          <cell r="C4303">
            <v>999935358</v>
          </cell>
          <cell r="DM4303">
            <v>0</v>
          </cell>
        </row>
        <row r="4304">
          <cell r="C4304">
            <v>999929487</v>
          </cell>
        </row>
        <row r="4305">
          <cell r="C4305">
            <v>999929487</v>
          </cell>
        </row>
        <row r="4306">
          <cell r="C4306">
            <v>999934412</v>
          </cell>
          <cell r="DM4306">
            <v>2500164.3834500001</v>
          </cell>
        </row>
        <row r="4307">
          <cell r="C4307">
            <v>999935443</v>
          </cell>
          <cell r="DK4307">
            <v>1960000</v>
          </cell>
        </row>
        <row r="4308">
          <cell r="C4308">
            <v>999934412</v>
          </cell>
          <cell r="DM4308">
            <v>2500164.3834500001</v>
          </cell>
        </row>
        <row r="4309">
          <cell r="C4309">
            <v>999935478</v>
          </cell>
          <cell r="DM4309">
            <v>0</v>
          </cell>
        </row>
        <row r="4310">
          <cell r="C4310">
            <v>999929724</v>
          </cell>
        </row>
        <row r="4311">
          <cell r="C4311">
            <v>999935753</v>
          </cell>
        </row>
        <row r="4312">
          <cell r="C4312">
            <v>999935358</v>
          </cell>
          <cell r="DM4312">
            <v>0</v>
          </cell>
        </row>
        <row r="4313">
          <cell r="C4313">
            <v>999929724</v>
          </cell>
        </row>
        <row r="4314">
          <cell r="C4314">
            <v>999935912</v>
          </cell>
        </row>
        <row r="4315">
          <cell r="C4315">
            <v>999935443</v>
          </cell>
          <cell r="DK4315">
            <v>2683000</v>
          </cell>
        </row>
        <row r="4316">
          <cell r="C4316">
            <v>999935912</v>
          </cell>
        </row>
        <row r="4317">
          <cell r="C4317">
            <v>999930064</v>
          </cell>
          <cell r="DK4317">
            <v>4000</v>
          </cell>
        </row>
        <row r="4318">
          <cell r="C4318">
            <v>999935607</v>
          </cell>
          <cell r="DK4318">
            <v>231000</v>
          </cell>
        </row>
        <row r="4319">
          <cell r="C4319">
            <v>999937414</v>
          </cell>
          <cell r="DM4319">
            <v>226680.52246000001</v>
          </cell>
        </row>
        <row r="4320">
          <cell r="C4320">
            <v>999930862</v>
          </cell>
          <cell r="DM4320">
            <v>4147963.4529900001</v>
          </cell>
        </row>
        <row r="4321">
          <cell r="C4321">
            <v>999935607</v>
          </cell>
          <cell r="DK4321">
            <v>187000</v>
          </cell>
        </row>
        <row r="4322">
          <cell r="C4322">
            <v>999937505</v>
          </cell>
          <cell r="DK4322">
            <v>149000</v>
          </cell>
          <cell r="DM4322">
            <v>0</v>
          </cell>
        </row>
        <row r="4323">
          <cell r="C4323">
            <v>999930862</v>
          </cell>
          <cell r="DM4323">
            <v>4147963.4529900001</v>
          </cell>
        </row>
        <row r="4324">
          <cell r="C4324">
            <v>999937505</v>
          </cell>
          <cell r="DK4324">
            <v>157000</v>
          </cell>
          <cell r="DM4324">
            <v>0</v>
          </cell>
        </row>
        <row r="4325">
          <cell r="C4325">
            <v>999935732</v>
          </cell>
        </row>
        <row r="4326">
          <cell r="C4326">
            <v>999930862</v>
          </cell>
          <cell r="DM4326">
            <v>4147963.4529900001</v>
          </cell>
        </row>
        <row r="4327">
          <cell r="C4327">
            <v>999937505</v>
          </cell>
          <cell r="DK4327">
            <v>157000</v>
          </cell>
          <cell r="DM4327">
            <v>0</v>
          </cell>
        </row>
        <row r="4328">
          <cell r="C4328">
            <v>999935912</v>
          </cell>
        </row>
        <row r="4329">
          <cell r="C4329">
            <v>999930966</v>
          </cell>
        </row>
        <row r="4330">
          <cell r="C4330">
            <v>999937762</v>
          </cell>
        </row>
        <row r="4331">
          <cell r="C4331">
            <v>999935912</v>
          </cell>
          <cell r="DK4331">
            <v>69000</v>
          </cell>
        </row>
        <row r="4332">
          <cell r="C4332">
            <v>999931548</v>
          </cell>
          <cell r="DM4332">
            <v>0</v>
          </cell>
        </row>
        <row r="4333">
          <cell r="C4333">
            <v>999938251</v>
          </cell>
        </row>
        <row r="4334">
          <cell r="C4334">
            <v>999935943</v>
          </cell>
          <cell r="DM4334">
            <v>0</v>
          </cell>
        </row>
        <row r="4335">
          <cell r="C4335">
            <v>999931548</v>
          </cell>
          <cell r="DM4335">
            <v>0</v>
          </cell>
        </row>
        <row r="4336">
          <cell r="C4336">
            <v>999938251</v>
          </cell>
        </row>
        <row r="4337">
          <cell r="C4337">
            <v>999931665</v>
          </cell>
        </row>
        <row r="4338">
          <cell r="C4338">
            <v>999936917</v>
          </cell>
          <cell r="DK4338">
            <v>746000</v>
          </cell>
        </row>
        <row r="4339">
          <cell r="C4339">
            <v>999938335</v>
          </cell>
        </row>
        <row r="4340">
          <cell r="C4340">
            <v>999931760</v>
          </cell>
        </row>
        <row r="4341">
          <cell r="C4341">
            <v>999936922</v>
          </cell>
          <cell r="DM4341">
            <v>0</v>
          </cell>
        </row>
        <row r="4342">
          <cell r="C4342">
            <v>999938544</v>
          </cell>
        </row>
        <row r="4343">
          <cell r="C4343">
            <v>999932220</v>
          </cell>
          <cell r="DM4343">
            <v>0</v>
          </cell>
        </row>
        <row r="4344">
          <cell r="C4344">
            <v>999935943</v>
          </cell>
          <cell r="DM4344">
            <v>0</v>
          </cell>
        </row>
        <row r="4345">
          <cell r="C4345">
            <v>999936922</v>
          </cell>
          <cell r="DM4345">
            <v>0</v>
          </cell>
        </row>
        <row r="4346">
          <cell r="C4346">
            <v>999938544</v>
          </cell>
        </row>
        <row r="4347">
          <cell r="C4347">
            <v>999932220</v>
          </cell>
          <cell r="DM4347">
            <v>0</v>
          </cell>
        </row>
        <row r="4348">
          <cell r="C4348">
            <v>999939393</v>
          </cell>
        </row>
        <row r="4349">
          <cell r="C4349">
            <v>999937414</v>
          </cell>
          <cell r="DM4349">
            <v>226680.52246000001</v>
          </cell>
        </row>
        <row r="4350">
          <cell r="C4350">
            <v>999932740</v>
          </cell>
          <cell r="DM4350">
            <v>0</v>
          </cell>
        </row>
        <row r="4351">
          <cell r="C4351">
            <v>999937499</v>
          </cell>
        </row>
        <row r="4352">
          <cell r="C4352">
            <v>999940592</v>
          </cell>
          <cell r="DM4352">
            <v>75797.247929999998</v>
          </cell>
        </row>
        <row r="4353">
          <cell r="C4353">
            <v>999932740</v>
          </cell>
          <cell r="DM4353">
            <v>0</v>
          </cell>
        </row>
        <row r="4354">
          <cell r="C4354">
            <v>999938335</v>
          </cell>
        </row>
        <row r="4355">
          <cell r="C4355">
            <v>999940703</v>
          </cell>
        </row>
        <row r="4356">
          <cell r="C4356">
            <v>999935943</v>
          </cell>
          <cell r="DM4356">
            <v>0</v>
          </cell>
        </row>
        <row r="4357">
          <cell r="C4357">
            <v>999938544</v>
          </cell>
        </row>
        <row r="4358">
          <cell r="C4358">
            <v>999932740</v>
          </cell>
          <cell r="DM4358">
            <v>0</v>
          </cell>
        </row>
        <row r="4359">
          <cell r="C4359">
            <v>999938544</v>
          </cell>
        </row>
        <row r="4360">
          <cell r="C4360">
            <v>999935943</v>
          </cell>
          <cell r="DM4360">
            <v>0</v>
          </cell>
        </row>
        <row r="4361">
          <cell r="C4361">
            <v>999933869</v>
          </cell>
        </row>
        <row r="4362">
          <cell r="C4362">
            <v>999939955</v>
          </cell>
          <cell r="DK4362">
            <v>794180</v>
          </cell>
          <cell r="DM4362">
            <v>5000</v>
          </cell>
        </row>
        <row r="4363">
          <cell r="C4363">
            <v>999933869</v>
          </cell>
        </row>
        <row r="4364">
          <cell r="C4364">
            <v>999936917</v>
          </cell>
        </row>
        <row r="4365">
          <cell r="C4365">
            <v>999934117</v>
          </cell>
        </row>
        <row r="4366">
          <cell r="C4366">
            <v>999939955</v>
          </cell>
          <cell r="DK4366">
            <v>557903</v>
          </cell>
          <cell r="DM4366">
            <v>5000</v>
          </cell>
        </row>
        <row r="4367">
          <cell r="C4367">
            <v>999936917</v>
          </cell>
          <cell r="DK4367">
            <v>2067000</v>
          </cell>
        </row>
        <row r="4368">
          <cell r="C4368">
            <v>999934378</v>
          </cell>
        </row>
        <row r="4369">
          <cell r="C4369">
            <v>999940703</v>
          </cell>
        </row>
        <row r="4370">
          <cell r="C4370">
            <v>999936922</v>
          </cell>
          <cell r="DM4370">
            <v>0</v>
          </cell>
        </row>
        <row r="4371">
          <cell r="C4371">
            <v>999934737</v>
          </cell>
          <cell r="DK4371">
            <v>472000</v>
          </cell>
          <cell r="DM4371">
            <v>0</v>
          </cell>
        </row>
        <row r="4372">
          <cell r="C4372">
            <v>999941128</v>
          </cell>
          <cell r="DM4372">
            <v>364083.95925000001</v>
          </cell>
        </row>
        <row r="4373">
          <cell r="C4373">
            <v>999937414</v>
          </cell>
          <cell r="DM4373">
            <v>226680.52246000001</v>
          </cell>
        </row>
        <row r="4374">
          <cell r="C4374">
            <v>999935031</v>
          </cell>
        </row>
        <row r="4375">
          <cell r="C4375">
            <v>999941128</v>
          </cell>
          <cell r="DM4375">
            <v>364083.95925000001</v>
          </cell>
        </row>
        <row r="4376">
          <cell r="C4376">
            <v>999941560</v>
          </cell>
          <cell r="DM4376">
            <v>0</v>
          </cell>
        </row>
        <row r="4377">
          <cell r="C4377">
            <v>999941128</v>
          </cell>
          <cell r="DK4377">
            <v>51000</v>
          </cell>
          <cell r="DM4377">
            <v>364083.95925000001</v>
          </cell>
        </row>
        <row r="4378">
          <cell r="C4378">
            <v>999937499</v>
          </cell>
        </row>
        <row r="4379">
          <cell r="C4379">
            <v>999935054</v>
          </cell>
        </row>
        <row r="4380">
          <cell r="C4380">
            <v>999941298</v>
          </cell>
        </row>
        <row r="4381">
          <cell r="C4381">
            <v>999937762</v>
          </cell>
        </row>
        <row r="4382">
          <cell r="C4382">
            <v>999935607</v>
          </cell>
          <cell r="DK4382">
            <v>199000</v>
          </cell>
        </row>
        <row r="4383">
          <cell r="C4383">
            <v>999941333</v>
          </cell>
          <cell r="DM4383">
            <v>0</v>
          </cell>
        </row>
        <row r="4384">
          <cell r="C4384">
            <v>999937762</v>
          </cell>
        </row>
        <row r="4385">
          <cell r="C4385">
            <v>999935753</v>
          </cell>
        </row>
        <row r="4386">
          <cell r="C4386">
            <v>999941560</v>
          </cell>
          <cell r="DM4386">
            <v>0</v>
          </cell>
        </row>
        <row r="4387">
          <cell r="C4387">
            <v>999940094</v>
          </cell>
        </row>
        <row r="4388">
          <cell r="C4388">
            <v>999942990</v>
          </cell>
          <cell r="DM4388">
            <v>0</v>
          </cell>
        </row>
        <row r="4389">
          <cell r="C4389">
            <v>999940703</v>
          </cell>
        </row>
        <row r="4390">
          <cell r="C4390">
            <v>999941560</v>
          </cell>
          <cell r="DM4390">
            <v>0</v>
          </cell>
        </row>
        <row r="4391">
          <cell r="C4391">
            <v>999935753</v>
          </cell>
        </row>
        <row r="4392">
          <cell r="C4392">
            <v>999942990</v>
          </cell>
          <cell r="DM4392">
            <v>0</v>
          </cell>
        </row>
        <row r="4393">
          <cell r="C4393">
            <v>999942990</v>
          </cell>
          <cell r="DM4393">
            <v>0</v>
          </cell>
        </row>
        <row r="4394">
          <cell r="C4394">
            <v>999935943</v>
          </cell>
          <cell r="DM4394">
            <v>0</v>
          </cell>
        </row>
        <row r="4395">
          <cell r="C4395">
            <v>999941128</v>
          </cell>
          <cell r="DK4395">
            <v>51000</v>
          </cell>
          <cell r="DM4395">
            <v>364083.95925000001</v>
          </cell>
        </row>
        <row r="4396">
          <cell r="C4396">
            <v>999942990</v>
          </cell>
          <cell r="DM4396">
            <v>0</v>
          </cell>
        </row>
        <row r="4397">
          <cell r="C4397">
            <v>999936127</v>
          </cell>
          <cell r="DK4397">
            <v>5071000</v>
          </cell>
        </row>
        <row r="4398">
          <cell r="C4398">
            <v>999943355</v>
          </cell>
        </row>
        <row r="4399">
          <cell r="C4399">
            <v>999941298</v>
          </cell>
        </row>
        <row r="4400">
          <cell r="C4400">
            <v>999944485</v>
          </cell>
        </row>
        <row r="4401">
          <cell r="C4401">
            <v>999943355</v>
          </cell>
        </row>
        <row r="4402">
          <cell r="C4402">
            <v>999936601</v>
          </cell>
        </row>
        <row r="4403">
          <cell r="C4403">
            <v>999936601</v>
          </cell>
        </row>
        <row r="4404">
          <cell r="C4404">
            <v>999941298</v>
          </cell>
        </row>
        <row r="4405">
          <cell r="C4405">
            <v>999944634</v>
          </cell>
          <cell r="DM4405">
            <v>0</v>
          </cell>
        </row>
        <row r="4406">
          <cell r="C4406">
            <v>999944550</v>
          </cell>
          <cell r="DK4406">
            <v>1819000</v>
          </cell>
        </row>
        <row r="4407">
          <cell r="C4407">
            <v>999941298</v>
          </cell>
        </row>
        <row r="4408">
          <cell r="C4408">
            <v>999936922</v>
          </cell>
          <cell r="DM4408">
            <v>0</v>
          </cell>
        </row>
        <row r="4409">
          <cell r="C4409">
            <v>999941560</v>
          </cell>
          <cell r="DM4409">
            <v>0</v>
          </cell>
        </row>
        <row r="4410">
          <cell r="C4410">
            <v>999944634</v>
          </cell>
          <cell r="DM4410">
            <v>0</v>
          </cell>
        </row>
        <row r="4411">
          <cell r="C4411">
            <v>999944634</v>
          </cell>
          <cell r="DM4411">
            <v>0</v>
          </cell>
        </row>
        <row r="4412">
          <cell r="C4412">
            <v>999941560</v>
          </cell>
          <cell r="DM4412">
            <v>0</v>
          </cell>
        </row>
        <row r="4413">
          <cell r="C4413">
            <v>999936922</v>
          </cell>
          <cell r="DM4413">
            <v>0</v>
          </cell>
        </row>
        <row r="4414">
          <cell r="C4414">
            <v>999945141</v>
          </cell>
        </row>
        <row r="4415">
          <cell r="C4415">
            <v>999937126</v>
          </cell>
        </row>
        <row r="4416">
          <cell r="C4416">
            <v>999942990</v>
          </cell>
          <cell r="DM4416">
            <v>0</v>
          </cell>
        </row>
        <row r="4417">
          <cell r="C4417">
            <v>999945523</v>
          </cell>
          <cell r="DK4417">
            <v>340000</v>
          </cell>
          <cell r="DM4417">
            <v>357070.89658</v>
          </cell>
        </row>
        <row r="4418">
          <cell r="C4418">
            <v>999945648</v>
          </cell>
        </row>
        <row r="4419">
          <cell r="C4419">
            <v>999943355</v>
          </cell>
        </row>
        <row r="4420">
          <cell r="C4420">
            <v>999937414</v>
          </cell>
          <cell r="DM4420">
            <v>226680.52246000001</v>
          </cell>
        </row>
        <row r="4421">
          <cell r="C4421">
            <v>999945594</v>
          </cell>
          <cell r="DM4421">
            <v>287819.25540999998</v>
          </cell>
        </row>
        <row r="4422">
          <cell r="C4422">
            <v>999946181</v>
          </cell>
        </row>
        <row r="4423">
          <cell r="C4423">
            <v>999946181</v>
          </cell>
        </row>
        <row r="4424">
          <cell r="C4424">
            <v>999937505</v>
          </cell>
          <cell r="DK4424">
            <v>195000</v>
          </cell>
          <cell r="DM4424">
            <v>0</v>
          </cell>
        </row>
        <row r="4425">
          <cell r="C4425">
            <v>999944550</v>
          </cell>
        </row>
        <row r="4426">
          <cell r="C4426">
            <v>999945594</v>
          </cell>
          <cell r="DM4426">
            <v>287819.25540999998</v>
          </cell>
        </row>
        <row r="4427">
          <cell r="C4427">
            <v>999944550</v>
          </cell>
        </row>
        <row r="4428">
          <cell r="C4428">
            <v>999946661</v>
          </cell>
        </row>
        <row r="4429">
          <cell r="C4429">
            <v>999937505</v>
          </cell>
          <cell r="DM4429">
            <v>0</v>
          </cell>
        </row>
        <row r="4430">
          <cell r="C4430">
            <v>999945141</v>
          </cell>
        </row>
        <row r="4431">
          <cell r="C4431">
            <v>999938251</v>
          </cell>
        </row>
        <row r="4432">
          <cell r="C4432">
            <v>999945595</v>
          </cell>
          <cell r="DK4432">
            <v>269000</v>
          </cell>
          <cell r="DM4432">
            <v>0</v>
          </cell>
        </row>
        <row r="4433">
          <cell r="C4433">
            <v>999946661</v>
          </cell>
        </row>
        <row r="4434">
          <cell r="C4434">
            <v>999946661</v>
          </cell>
        </row>
        <row r="4435">
          <cell r="C4435">
            <v>999938834</v>
          </cell>
        </row>
        <row r="4436">
          <cell r="C4436">
            <v>999945595</v>
          </cell>
          <cell r="DK4436">
            <v>462000</v>
          </cell>
          <cell r="DM4436">
            <v>0</v>
          </cell>
        </row>
        <row r="4437">
          <cell r="C4437">
            <v>999946782</v>
          </cell>
        </row>
        <row r="4438">
          <cell r="C4438">
            <v>999945523</v>
          </cell>
          <cell r="DM4438">
            <v>357070.89658</v>
          </cell>
        </row>
        <row r="4439">
          <cell r="C4439">
            <v>999938834</v>
          </cell>
        </row>
        <row r="4440">
          <cell r="C4440">
            <v>999945648</v>
          </cell>
        </row>
        <row r="4441">
          <cell r="C4441">
            <v>999946782</v>
          </cell>
        </row>
        <row r="4442">
          <cell r="C4442">
            <v>999939393</v>
          </cell>
        </row>
        <row r="4443">
          <cell r="C4443">
            <v>999945523</v>
          </cell>
          <cell r="DM4443">
            <v>357070.89658</v>
          </cell>
        </row>
        <row r="4444">
          <cell r="C4444">
            <v>999946181</v>
          </cell>
        </row>
        <row r="4445">
          <cell r="C4445">
            <v>999940721</v>
          </cell>
        </row>
        <row r="4446">
          <cell r="C4446">
            <v>999947120</v>
          </cell>
        </row>
        <row r="4447">
          <cell r="C4447">
            <v>999945523</v>
          </cell>
          <cell r="DM4447">
            <v>357070.89658</v>
          </cell>
        </row>
        <row r="4448">
          <cell r="C4448">
            <v>999947167</v>
          </cell>
        </row>
        <row r="4449">
          <cell r="C4449">
            <v>999946635</v>
          </cell>
          <cell r="DM4449">
            <v>1240058.5921400001</v>
          </cell>
        </row>
        <row r="4450">
          <cell r="C4450">
            <v>999941128</v>
          </cell>
          <cell r="DK4450">
            <v>30000</v>
          </cell>
          <cell r="DM4450">
            <v>364083.95925000001</v>
          </cell>
        </row>
        <row r="4451">
          <cell r="C4451">
            <v>999942389</v>
          </cell>
        </row>
        <row r="4452">
          <cell r="C4452">
            <v>999947167</v>
          </cell>
        </row>
        <row r="4453">
          <cell r="C4453">
            <v>999945141</v>
          </cell>
        </row>
        <row r="4454">
          <cell r="C4454">
            <v>999946635</v>
          </cell>
          <cell r="DM4454">
            <v>1240058.5921400001</v>
          </cell>
        </row>
        <row r="4455">
          <cell r="C4455">
            <v>999945594</v>
          </cell>
          <cell r="DM4455">
            <v>287819.25540999998</v>
          </cell>
        </row>
        <row r="4456">
          <cell r="C4456">
            <v>999945141</v>
          </cell>
        </row>
        <row r="4457">
          <cell r="C4457">
            <v>999947167</v>
          </cell>
        </row>
        <row r="4458">
          <cell r="C4458">
            <v>999946661</v>
          </cell>
        </row>
        <row r="4459">
          <cell r="C4459">
            <v>999947233</v>
          </cell>
        </row>
        <row r="4460">
          <cell r="C4460">
            <v>999945595</v>
          </cell>
          <cell r="DK4460">
            <v>363000</v>
          </cell>
          <cell r="DM4460">
            <v>0</v>
          </cell>
        </row>
        <row r="4461">
          <cell r="C4461">
            <v>999945523</v>
          </cell>
          <cell r="DM4461">
            <v>357070.89658</v>
          </cell>
        </row>
        <row r="4462">
          <cell r="C4462">
            <v>999946782</v>
          </cell>
        </row>
        <row r="4463">
          <cell r="C4463">
            <v>999945648</v>
          </cell>
        </row>
        <row r="4464">
          <cell r="C4464">
            <v>999947575</v>
          </cell>
        </row>
        <row r="4465">
          <cell r="C4465">
            <v>999945595</v>
          </cell>
          <cell r="DM4465">
            <v>0</v>
          </cell>
        </row>
        <row r="4466">
          <cell r="C4466">
            <v>999945648</v>
          </cell>
        </row>
        <row r="4467">
          <cell r="C4467">
            <v>999946782</v>
          </cell>
        </row>
        <row r="4468">
          <cell r="C4468">
            <v>999947760</v>
          </cell>
        </row>
        <row r="4469">
          <cell r="C4469">
            <v>999946661</v>
          </cell>
        </row>
        <row r="4470">
          <cell r="C4470">
            <v>999948223</v>
          </cell>
          <cell r="DK4470">
            <v>163000</v>
          </cell>
          <cell r="DM4470">
            <v>0</v>
          </cell>
        </row>
        <row r="4471">
          <cell r="C4471">
            <v>999947050</v>
          </cell>
          <cell r="DM4471">
            <v>0</v>
          </cell>
        </row>
        <row r="4472">
          <cell r="C4472">
            <v>999946193</v>
          </cell>
        </row>
        <row r="4473">
          <cell r="C4473">
            <v>999948487</v>
          </cell>
        </row>
        <row r="4474">
          <cell r="C4474">
            <v>999947233</v>
          </cell>
        </row>
        <row r="4475">
          <cell r="C4475">
            <v>999946782</v>
          </cell>
        </row>
        <row r="4476">
          <cell r="C4476">
            <v>999948763</v>
          </cell>
          <cell r="DK4476">
            <v>198000</v>
          </cell>
        </row>
        <row r="4477">
          <cell r="C4477">
            <v>999946193</v>
          </cell>
        </row>
        <row r="4478">
          <cell r="C4478">
            <v>999948763</v>
          </cell>
          <cell r="DK4478">
            <v>179000</v>
          </cell>
        </row>
        <row r="4479">
          <cell r="C4479">
            <v>999947311</v>
          </cell>
        </row>
        <row r="4480">
          <cell r="C4480">
            <v>999946635</v>
          </cell>
          <cell r="DM4480">
            <v>1240058.5921400001</v>
          </cell>
        </row>
        <row r="4481">
          <cell r="C4481">
            <v>999946782</v>
          </cell>
        </row>
        <row r="4482">
          <cell r="C4482">
            <v>999947575</v>
          </cell>
        </row>
        <row r="4483">
          <cell r="C4483">
            <v>999946635</v>
          </cell>
          <cell r="DM4483">
            <v>1240058.5921400001</v>
          </cell>
        </row>
        <row r="4484">
          <cell r="C4484">
            <v>999946782</v>
          </cell>
        </row>
        <row r="4485">
          <cell r="C4485">
            <v>999948787</v>
          </cell>
          <cell r="DM4485">
            <v>372747.38163000002</v>
          </cell>
        </row>
        <row r="4486">
          <cell r="C4486">
            <v>999947575</v>
          </cell>
        </row>
        <row r="4487">
          <cell r="C4487">
            <v>999946782</v>
          </cell>
        </row>
        <row r="4488">
          <cell r="C4488">
            <v>999946639</v>
          </cell>
        </row>
        <row r="4489">
          <cell r="C4489">
            <v>999949164</v>
          </cell>
          <cell r="DM4489">
            <v>0</v>
          </cell>
        </row>
        <row r="4490">
          <cell r="C4490">
            <v>999947712</v>
          </cell>
        </row>
        <row r="4491">
          <cell r="C4491">
            <v>999947120</v>
          </cell>
        </row>
        <row r="4492">
          <cell r="C4492">
            <v>999946782</v>
          </cell>
        </row>
        <row r="4493">
          <cell r="C4493">
            <v>999947167</v>
          </cell>
        </row>
        <row r="4494">
          <cell r="C4494">
            <v>999949164</v>
          </cell>
          <cell r="DM4494">
            <v>0</v>
          </cell>
        </row>
        <row r="4495">
          <cell r="C4495">
            <v>999947712</v>
          </cell>
          <cell r="DK4495">
            <v>22000</v>
          </cell>
        </row>
        <row r="4496">
          <cell r="C4496">
            <v>999949164</v>
          </cell>
          <cell r="DM4496">
            <v>0</v>
          </cell>
        </row>
        <row r="4497">
          <cell r="C4497">
            <v>999947167</v>
          </cell>
        </row>
        <row r="4498">
          <cell r="C4498">
            <v>999947120</v>
          </cell>
        </row>
        <row r="4499">
          <cell r="C4499">
            <v>999947167</v>
          </cell>
        </row>
        <row r="4500">
          <cell r="C4500">
            <v>999947725</v>
          </cell>
        </row>
        <row r="4501">
          <cell r="C4501">
            <v>999949186</v>
          </cell>
          <cell r="DM4501">
            <v>0</v>
          </cell>
        </row>
        <row r="4502">
          <cell r="C4502">
            <v>999947290</v>
          </cell>
          <cell r="DM4502">
            <v>0</v>
          </cell>
        </row>
        <row r="4503">
          <cell r="C4503">
            <v>999949192</v>
          </cell>
          <cell r="DM4503">
            <v>39583.580999999998</v>
          </cell>
        </row>
        <row r="4504">
          <cell r="C4504">
            <v>999948067</v>
          </cell>
        </row>
        <row r="4505">
          <cell r="C4505">
            <v>999947290</v>
          </cell>
          <cell r="DM4505">
            <v>0</v>
          </cell>
        </row>
        <row r="4506">
          <cell r="C4506">
            <v>999949192</v>
          </cell>
          <cell r="DM4506">
            <v>39583.580999999998</v>
          </cell>
        </row>
        <row r="4507">
          <cell r="C4507">
            <v>999947290</v>
          </cell>
          <cell r="DM4507">
            <v>0</v>
          </cell>
        </row>
        <row r="4508">
          <cell r="C4508">
            <v>999948067</v>
          </cell>
        </row>
        <row r="4509">
          <cell r="C4509">
            <v>999947290</v>
          </cell>
          <cell r="DM4509">
            <v>0</v>
          </cell>
        </row>
        <row r="4510">
          <cell r="C4510">
            <v>999949953</v>
          </cell>
          <cell r="DM4510">
            <v>0</v>
          </cell>
        </row>
        <row r="4511">
          <cell r="C4511">
            <v>999948067</v>
          </cell>
        </row>
        <row r="4512">
          <cell r="C4512">
            <v>999947290</v>
          </cell>
          <cell r="DM4512">
            <v>0</v>
          </cell>
        </row>
        <row r="4513">
          <cell r="C4513">
            <v>999947311</v>
          </cell>
        </row>
        <row r="4514">
          <cell r="C4514">
            <v>999948696</v>
          </cell>
        </row>
        <row r="4515">
          <cell r="C4515">
            <v>999950122</v>
          </cell>
          <cell r="DM4515">
            <v>834539.58530000004</v>
          </cell>
        </row>
        <row r="4516">
          <cell r="C4516">
            <v>999947575</v>
          </cell>
        </row>
        <row r="4517">
          <cell r="C4517">
            <v>999948763</v>
          </cell>
          <cell r="DK4517">
            <v>198000</v>
          </cell>
        </row>
        <row r="4518">
          <cell r="C4518">
            <v>999947712</v>
          </cell>
          <cell r="DK4518">
            <v>29000</v>
          </cell>
        </row>
        <row r="4519">
          <cell r="C4519">
            <v>999950122</v>
          </cell>
          <cell r="DK4519">
            <v>7000</v>
          </cell>
          <cell r="DM4519">
            <v>834539.58530000004</v>
          </cell>
        </row>
        <row r="4520">
          <cell r="C4520">
            <v>999947725</v>
          </cell>
        </row>
        <row r="4521">
          <cell r="C4521">
            <v>999950375</v>
          </cell>
          <cell r="DM4521">
            <v>90000</v>
          </cell>
        </row>
        <row r="4522">
          <cell r="C4522">
            <v>999947760</v>
          </cell>
        </row>
        <row r="4523">
          <cell r="C4523">
            <v>999948787</v>
          </cell>
          <cell r="DM4523">
            <v>372747.38163000002</v>
          </cell>
        </row>
        <row r="4524">
          <cell r="C4524">
            <v>999947725</v>
          </cell>
        </row>
        <row r="4525">
          <cell r="C4525">
            <v>999948362</v>
          </cell>
        </row>
        <row r="4526">
          <cell r="C4526">
            <v>999949164</v>
          </cell>
          <cell r="DM4526">
            <v>0</v>
          </cell>
        </row>
        <row r="4527">
          <cell r="C4527">
            <v>999951701</v>
          </cell>
          <cell r="DM4527">
            <v>0</v>
          </cell>
        </row>
        <row r="4528">
          <cell r="C4528">
            <v>999948696</v>
          </cell>
        </row>
        <row r="4529">
          <cell r="C4529">
            <v>999949164</v>
          </cell>
          <cell r="DM4529">
            <v>0</v>
          </cell>
        </row>
        <row r="4530">
          <cell r="C4530">
            <v>999948223</v>
          </cell>
          <cell r="DK4530">
            <v>26000</v>
          </cell>
          <cell r="DM4530">
            <v>0</v>
          </cell>
        </row>
        <row r="4531">
          <cell r="C4531">
            <v>999948696</v>
          </cell>
        </row>
        <row r="4532">
          <cell r="C4532">
            <v>999953322</v>
          </cell>
        </row>
        <row r="4533">
          <cell r="C4533">
            <v>999948362</v>
          </cell>
        </row>
        <row r="4534">
          <cell r="C4534">
            <v>999949164</v>
          </cell>
          <cell r="DM4534">
            <v>0</v>
          </cell>
        </row>
        <row r="4535">
          <cell r="C4535">
            <v>999953462</v>
          </cell>
          <cell r="DK4535">
            <v>92000</v>
          </cell>
          <cell r="DM4535">
            <v>0</v>
          </cell>
        </row>
        <row r="4536">
          <cell r="C4536">
            <v>999948787</v>
          </cell>
          <cell r="DM4536">
            <v>372747.38163000002</v>
          </cell>
        </row>
        <row r="4537">
          <cell r="C4537">
            <v>999949186</v>
          </cell>
          <cell r="DM4537">
            <v>0</v>
          </cell>
        </row>
        <row r="4538">
          <cell r="C4538">
            <v>999953462</v>
          </cell>
          <cell r="DM4538">
            <v>0</v>
          </cell>
        </row>
        <row r="4539">
          <cell r="C4539">
            <v>999949192</v>
          </cell>
          <cell r="DM4539">
            <v>39583.580999999998</v>
          </cell>
        </row>
        <row r="4540">
          <cell r="C4540">
            <v>999949164</v>
          </cell>
          <cell r="DM4540">
            <v>0</v>
          </cell>
        </row>
        <row r="4541">
          <cell r="C4541">
            <v>999948787</v>
          </cell>
          <cell r="DM4541">
            <v>372747.38163000002</v>
          </cell>
        </row>
        <row r="4542">
          <cell r="C4542">
            <v>999953875</v>
          </cell>
        </row>
        <row r="4543">
          <cell r="C4543">
            <v>999949164</v>
          </cell>
          <cell r="DM4543">
            <v>0</v>
          </cell>
        </row>
        <row r="4544">
          <cell r="C4544">
            <v>999949929</v>
          </cell>
        </row>
        <row r="4545">
          <cell r="C4545">
            <v>999949164</v>
          </cell>
          <cell r="DM4545">
            <v>0</v>
          </cell>
        </row>
        <row r="4546">
          <cell r="C4546">
            <v>999950122</v>
          </cell>
          <cell r="DM4546">
            <v>834539.58530000004</v>
          </cell>
        </row>
        <row r="4547">
          <cell r="C4547">
            <v>999949164</v>
          </cell>
          <cell r="DM4547">
            <v>0</v>
          </cell>
        </row>
        <row r="4548">
          <cell r="C4548">
            <v>999954395</v>
          </cell>
        </row>
        <row r="4549">
          <cell r="C4549">
            <v>999950122</v>
          </cell>
          <cell r="DM4549">
            <v>834539.58530000004</v>
          </cell>
        </row>
        <row r="4550">
          <cell r="C4550">
            <v>999949186</v>
          </cell>
          <cell r="DM4550">
            <v>0</v>
          </cell>
        </row>
        <row r="4551">
          <cell r="C4551">
            <v>999954483</v>
          </cell>
        </row>
        <row r="4552">
          <cell r="C4552">
            <v>999949186</v>
          </cell>
          <cell r="DM4552">
            <v>0</v>
          </cell>
        </row>
        <row r="4553">
          <cell r="C4553">
            <v>999949192</v>
          </cell>
          <cell r="DM4553">
            <v>39583.580999999998</v>
          </cell>
        </row>
        <row r="4554">
          <cell r="C4554">
            <v>999954483</v>
          </cell>
        </row>
        <row r="4555">
          <cell r="C4555">
            <v>999950122</v>
          </cell>
          <cell r="DK4555">
            <v>448000</v>
          </cell>
          <cell r="DM4555">
            <v>834539.58530000004</v>
          </cell>
        </row>
        <row r="4556">
          <cell r="C4556">
            <v>999949186</v>
          </cell>
          <cell r="DM4556">
            <v>0</v>
          </cell>
        </row>
        <row r="4557">
          <cell r="C4557">
            <v>999949929</v>
          </cell>
        </row>
        <row r="4558">
          <cell r="C4558">
            <v>999955367</v>
          </cell>
        </row>
        <row r="4559">
          <cell r="C4559">
            <v>999949953</v>
          </cell>
          <cell r="DM4559">
            <v>0</v>
          </cell>
        </row>
        <row r="4560">
          <cell r="C4560">
            <v>999950122</v>
          </cell>
          <cell r="DK4560">
            <v>149000</v>
          </cell>
          <cell r="DM4560">
            <v>834539.58530000004</v>
          </cell>
        </row>
        <row r="4561">
          <cell r="C4561">
            <v>999949186</v>
          </cell>
          <cell r="DM4561">
            <v>0</v>
          </cell>
        </row>
        <row r="4562">
          <cell r="C4562">
            <v>999956349</v>
          </cell>
          <cell r="DM4562">
            <v>401082.55825</v>
          </cell>
        </row>
        <row r="4563">
          <cell r="C4563">
            <v>999950575</v>
          </cell>
        </row>
        <row r="4564">
          <cell r="C4564">
            <v>999949953</v>
          </cell>
          <cell r="DM4564">
            <v>0</v>
          </cell>
        </row>
        <row r="4565">
          <cell r="C4565">
            <v>999949268</v>
          </cell>
        </row>
        <row r="4566">
          <cell r="C4566">
            <v>999957472</v>
          </cell>
          <cell r="DK4566">
            <v>386000</v>
          </cell>
          <cell r="DM4566">
            <v>62612364.428640001</v>
          </cell>
        </row>
        <row r="4567">
          <cell r="C4567">
            <v>999951487</v>
          </cell>
        </row>
        <row r="4568">
          <cell r="C4568">
            <v>999950160</v>
          </cell>
        </row>
        <row r="4569">
          <cell r="C4569">
            <v>999950375</v>
          </cell>
          <cell r="DM4569">
            <v>90000</v>
          </cell>
        </row>
        <row r="4570">
          <cell r="C4570">
            <v>999949929</v>
          </cell>
        </row>
        <row r="4571">
          <cell r="C4571">
            <v>999957472</v>
          </cell>
          <cell r="DK4571">
            <v>58000</v>
          </cell>
          <cell r="DM4571">
            <v>62612364.428640001</v>
          </cell>
        </row>
        <row r="4572">
          <cell r="C4572">
            <v>999951701</v>
          </cell>
          <cell r="DM4572">
            <v>0</v>
          </cell>
        </row>
        <row r="4573">
          <cell r="C4573">
            <v>999949953</v>
          </cell>
          <cell r="DM4573">
            <v>0</v>
          </cell>
        </row>
        <row r="4574">
          <cell r="C4574">
            <v>999952093</v>
          </cell>
        </row>
        <row r="4575">
          <cell r="C4575">
            <v>999950575</v>
          </cell>
        </row>
        <row r="4576">
          <cell r="C4576">
            <v>999950122</v>
          </cell>
          <cell r="DM4576">
            <v>834539.58530000004</v>
          </cell>
        </row>
        <row r="4577">
          <cell r="C4577">
            <v>999957472</v>
          </cell>
          <cell r="DK4577">
            <v>44000</v>
          </cell>
          <cell r="DM4577">
            <v>62612364.428640001</v>
          </cell>
        </row>
        <row r="4578">
          <cell r="C4578">
            <v>999952093</v>
          </cell>
          <cell r="DL4578">
            <v>25154000</v>
          </cell>
        </row>
        <row r="4579">
          <cell r="C4579">
            <v>999950575</v>
          </cell>
        </row>
        <row r="4580">
          <cell r="C4580">
            <v>999953462</v>
          </cell>
          <cell r="DK4580">
            <v>92000</v>
          </cell>
          <cell r="DM4580">
            <v>0</v>
          </cell>
        </row>
        <row r="4581">
          <cell r="C4581">
            <v>999950160</v>
          </cell>
        </row>
        <row r="4582">
          <cell r="C4582">
            <v>999957472</v>
          </cell>
          <cell r="DK4582">
            <v>62000</v>
          </cell>
          <cell r="DM4582">
            <v>62612364.428640001</v>
          </cell>
        </row>
        <row r="4583">
          <cell r="C4583">
            <v>999952093</v>
          </cell>
          <cell r="DL4583">
            <v>20059000</v>
          </cell>
        </row>
        <row r="4584">
          <cell r="C4584">
            <v>999953462</v>
          </cell>
          <cell r="DM4584">
            <v>0</v>
          </cell>
        </row>
        <row r="4585">
          <cell r="C4585">
            <v>999950160</v>
          </cell>
        </row>
        <row r="4586">
          <cell r="C4586">
            <v>999957490</v>
          </cell>
          <cell r="DK4586">
            <v>477000</v>
          </cell>
          <cell r="DM4586">
            <v>62612364.428640001</v>
          </cell>
        </row>
        <row r="4587">
          <cell r="C4587">
            <v>999953322</v>
          </cell>
        </row>
        <row r="4588">
          <cell r="C4588">
            <v>999954395</v>
          </cell>
        </row>
        <row r="4589">
          <cell r="C4589">
            <v>999950375</v>
          </cell>
          <cell r="DM4589">
            <v>90000</v>
          </cell>
        </row>
        <row r="4590">
          <cell r="C4590">
            <v>999958000</v>
          </cell>
        </row>
        <row r="4591">
          <cell r="C4591">
            <v>999955367</v>
          </cell>
        </row>
        <row r="4592">
          <cell r="C4592">
            <v>999954483</v>
          </cell>
        </row>
        <row r="4593">
          <cell r="C4593">
            <v>999950575</v>
          </cell>
        </row>
        <row r="4594">
          <cell r="C4594">
            <v>999958840</v>
          </cell>
          <cell r="DM4594">
            <v>107563.2355</v>
          </cell>
        </row>
        <row r="4595">
          <cell r="C4595">
            <v>999956137</v>
          </cell>
          <cell r="DM4595">
            <v>1971264.804</v>
          </cell>
        </row>
        <row r="4596">
          <cell r="C4596">
            <v>999954483</v>
          </cell>
        </row>
        <row r="4597">
          <cell r="C4597">
            <v>999951701</v>
          </cell>
          <cell r="DM4597">
            <v>0</v>
          </cell>
        </row>
        <row r="4598">
          <cell r="C4598">
            <v>999959102</v>
          </cell>
          <cell r="DM4598">
            <v>0</v>
          </cell>
        </row>
        <row r="4599">
          <cell r="C4599">
            <v>999956703</v>
          </cell>
        </row>
        <row r="4600">
          <cell r="C4600">
            <v>999956092</v>
          </cell>
        </row>
        <row r="4601">
          <cell r="C4601">
            <v>999951701</v>
          </cell>
          <cell r="DM4601">
            <v>0</v>
          </cell>
        </row>
        <row r="4602">
          <cell r="C4602">
            <v>999959260</v>
          </cell>
          <cell r="DK4602">
            <v>152000</v>
          </cell>
          <cell r="DM4602">
            <v>1470069.6771</v>
          </cell>
        </row>
        <row r="4603">
          <cell r="C4603">
            <v>999956111</v>
          </cell>
          <cell r="DM4603">
            <v>0</v>
          </cell>
        </row>
        <row r="4604">
          <cell r="C4604">
            <v>999959260</v>
          </cell>
          <cell r="DM4604">
            <v>1470069.6771</v>
          </cell>
        </row>
        <row r="4605">
          <cell r="C4605">
            <v>999952112</v>
          </cell>
        </row>
        <row r="4606">
          <cell r="C4606">
            <v>999957472</v>
          </cell>
          <cell r="DK4606">
            <v>88000</v>
          </cell>
          <cell r="DM4606">
            <v>62612364.428640001</v>
          </cell>
        </row>
        <row r="4607">
          <cell r="C4607">
            <v>999956349</v>
          </cell>
          <cell r="DM4607">
            <v>401082.55825</v>
          </cell>
        </row>
        <row r="4608">
          <cell r="C4608">
            <v>999959399</v>
          </cell>
        </row>
        <row r="4609">
          <cell r="C4609">
            <v>999953462</v>
          </cell>
          <cell r="DK4609">
            <v>259000</v>
          </cell>
          <cell r="DM4609">
            <v>0</v>
          </cell>
        </row>
        <row r="4610">
          <cell r="C4610">
            <v>999957472</v>
          </cell>
          <cell r="DK4610">
            <v>53000</v>
          </cell>
          <cell r="DM4610">
            <v>62612364.428640001</v>
          </cell>
        </row>
        <row r="4611">
          <cell r="C4611">
            <v>999956349</v>
          </cell>
          <cell r="DK4611">
            <v>478000</v>
          </cell>
          <cell r="DM4611">
            <v>401082.55825</v>
          </cell>
        </row>
        <row r="4612">
          <cell r="C4612">
            <v>999959399</v>
          </cell>
        </row>
        <row r="4613">
          <cell r="C4613">
            <v>999953875</v>
          </cell>
        </row>
        <row r="4614">
          <cell r="C4614">
            <v>999959260</v>
          </cell>
          <cell r="DM4614">
            <v>1470069.6771</v>
          </cell>
        </row>
        <row r="4615">
          <cell r="C4615">
            <v>999960366</v>
          </cell>
          <cell r="DM4615">
            <v>3225075.7091199998</v>
          </cell>
        </row>
        <row r="4616">
          <cell r="C4616">
            <v>999956700</v>
          </cell>
        </row>
        <row r="4617">
          <cell r="C4617">
            <v>999953875</v>
          </cell>
        </row>
        <row r="4618">
          <cell r="C4618">
            <v>999959399</v>
          </cell>
        </row>
        <row r="4619">
          <cell r="C4619">
            <v>999957943</v>
          </cell>
        </row>
        <row r="4620">
          <cell r="C4620">
            <v>999953875</v>
          </cell>
        </row>
        <row r="4621">
          <cell r="C4621">
            <v>999960582</v>
          </cell>
        </row>
        <row r="4622">
          <cell r="C4622">
            <v>999959565</v>
          </cell>
          <cell r="DM4622">
            <v>0</v>
          </cell>
        </row>
        <row r="4623">
          <cell r="C4623">
            <v>999959260</v>
          </cell>
          <cell r="DM4623">
            <v>1470069.6771</v>
          </cell>
        </row>
        <row r="4624">
          <cell r="C4624">
            <v>999954395</v>
          </cell>
        </row>
        <row r="4625">
          <cell r="C4625">
            <v>999960783</v>
          </cell>
          <cell r="DM4625">
            <v>0</v>
          </cell>
        </row>
        <row r="4626">
          <cell r="C4626">
            <v>999959301</v>
          </cell>
          <cell r="DK4626">
            <v>452000</v>
          </cell>
        </row>
        <row r="4627">
          <cell r="C4627">
            <v>999956092</v>
          </cell>
        </row>
        <row r="4628">
          <cell r="C4628">
            <v>999959661</v>
          </cell>
        </row>
        <row r="4629">
          <cell r="C4629">
            <v>999956111</v>
          </cell>
          <cell r="DM4629">
            <v>0</v>
          </cell>
        </row>
        <row r="4630">
          <cell r="C4630">
            <v>999959973</v>
          </cell>
          <cell r="DM4630">
            <v>1113881.9693400001</v>
          </cell>
        </row>
        <row r="4631">
          <cell r="C4631">
            <v>999960783</v>
          </cell>
          <cell r="DM4631">
            <v>0</v>
          </cell>
        </row>
        <row r="4632">
          <cell r="C4632">
            <v>999959973</v>
          </cell>
          <cell r="DM4632">
            <v>1113881.9693400001</v>
          </cell>
        </row>
        <row r="4633">
          <cell r="C4633">
            <v>999960903</v>
          </cell>
          <cell r="DM4633">
            <v>0</v>
          </cell>
        </row>
        <row r="4634">
          <cell r="C4634">
            <v>999959973</v>
          </cell>
          <cell r="DM4634">
            <v>1113881.9693400001</v>
          </cell>
        </row>
        <row r="4635">
          <cell r="C4635">
            <v>999960783</v>
          </cell>
          <cell r="DM4635">
            <v>0</v>
          </cell>
        </row>
        <row r="4636">
          <cell r="C4636">
            <v>999956700</v>
          </cell>
        </row>
        <row r="4637">
          <cell r="C4637">
            <v>999959973</v>
          </cell>
          <cell r="DM4637">
            <v>1113881.9693400001</v>
          </cell>
        </row>
        <row r="4638">
          <cell r="C4638">
            <v>999960903</v>
          </cell>
          <cell r="DM4638">
            <v>0</v>
          </cell>
        </row>
        <row r="4639">
          <cell r="C4639">
            <v>999960903</v>
          </cell>
          <cell r="DM4639">
            <v>0</v>
          </cell>
        </row>
        <row r="4640">
          <cell r="C4640">
            <v>999961217</v>
          </cell>
        </row>
        <row r="4641">
          <cell r="C4641">
            <v>999959973</v>
          </cell>
          <cell r="DM4641">
            <v>1113881.9693400001</v>
          </cell>
        </row>
        <row r="4642">
          <cell r="C4642">
            <v>999956703</v>
          </cell>
        </row>
        <row r="4643">
          <cell r="C4643">
            <v>999960906</v>
          </cell>
        </row>
        <row r="4644">
          <cell r="C4644">
            <v>999961429</v>
          </cell>
        </row>
        <row r="4645">
          <cell r="C4645">
            <v>999959973</v>
          </cell>
          <cell r="DM4645">
            <v>1113881.9693400001</v>
          </cell>
        </row>
        <row r="4646">
          <cell r="C4646">
            <v>999957472</v>
          </cell>
          <cell r="DK4646">
            <v>552000</v>
          </cell>
          <cell r="DM4646">
            <v>62612364.428640001</v>
          </cell>
        </row>
        <row r="4647">
          <cell r="C4647">
            <v>999960974</v>
          </cell>
          <cell r="DM4647">
            <v>298681.63128999999</v>
          </cell>
        </row>
        <row r="4648">
          <cell r="C4648">
            <v>999961697</v>
          </cell>
        </row>
        <row r="4649">
          <cell r="C4649">
            <v>999959973</v>
          </cell>
          <cell r="DM4649">
            <v>1113881.9693400001</v>
          </cell>
        </row>
        <row r="4650">
          <cell r="C4650">
            <v>999957472</v>
          </cell>
          <cell r="DK4650">
            <v>41000</v>
          </cell>
          <cell r="DM4650">
            <v>62612364.428640001</v>
          </cell>
        </row>
        <row r="4651">
          <cell r="C4651">
            <v>999961098</v>
          </cell>
          <cell r="DM4651">
            <v>559942.23202</v>
          </cell>
        </row>
        <row r="4652">
          <cell r="C4652">
            <v>999960366</v>
          </cell>
          <cell r="DM4652">
            <v>3225075.7091199998</v>
          </cell>
        </row>
        <row r="4653">
          <cell r="C4653">
            <v>999961697</v>
          </cell>
          <cell r="DK4653">
            <v>96000</v>
          </cell>
        </row>
        <row r="4654">
          <cell r="C4654">
            <v>999961098</v>
          </cell>
          <cell r="DM4654">
            <v>559942.23202</v>
          </cell>
        </row>
        <row r="4655">
          <cell r="C4655">
            <v>999959102</v>
          </cell>
          <cell r="DM4655">
            <v>0</v>
          </cell>
        </row>
        <row r="4656">
          <cell r="C4656">
            <v>999961697</v>
          </cell>
        </row>
        <row r="4657">
          <cell r="C4657">
            <v>999960582</v>
          </cell>
        </row>
        <row r="4658">
          <cell r="C4658">
            <v>999959260</v>
          </cell>
          <cell r="DM4658">
            <v>1470069.6771</v>
          </cell>
        </row>
        <row r="4659">
          <cell r="C4659">
            <v>999962295</v>
          </cell>
        </row>
        <row r="4660">
          <cell r="C4660">
            <v>999960783</v>
          </cell>
          <cell r="DM4660">
            <v>0</v>
          </cell>
        </row>
        <row r="4661">
          <cell r="C4661">
            <v>999961217</v>
          </cell>
          <cell r="DK4661">
            <v>30000</v>
          </cell>
        </row>
        <row r="4662">
          <cell r="C4662">
            <v>999962295</v>
          </cell>
        </row>
        <row r="4663">
          <cell r="C4663">
            <v>999959399</v>
          </cell>
        </row>
        <row r="4664">
          <cell r="C4664">
            <v>999960906</v>
          </cell>
        </row>
        <row r="4665">
          <cell r="C4665">
            <v>999959541</v>
          </cell>
          <cell r="DM4665">
            <v>8988529.93145</v>
          </cell>
        </row>
        <row r="4666">
          <cell r="C4666">
            <v>999961771</v>
          </cell>
        </row>
        <row r="4667">
          <cell r="C4667">
            <v>999962595</v>
          </cell>
        </row>
        <row r="4668">
          <cell r="C4668">
            <v>999959565</v>
          </cell>
          <cell r="DM4668">
            <v>0</v>
          </cell>
        </row>
        <row r="4669">
          <cell r="C4669">
            <v>999960906</v>
          </cell>
        </row>
        <row r="4670">
          <cell r="C4670">
            <v>999961812</v>
          </cell>
          <cell r="DK4670">
            <v>94000</v>
          </cell>
        </row>
        <row r="4671">
          <cell r="C4671">
            <v>999962653</v>
          </cell>
          <cell r="DK4671">
            <v>7000</v>
          </cell>
        </row>
        <row r="4672">
          <cell r="C4672">
            <v>999959565</v>
          </cell>
          <cell r="DM4672">
            <v>0</v>
          </cell>
        </row>
        <row r="4673">
          <cell r="C4673">
            <v>999960974</v>
          </cell>
          <cell r="DM4673">
            <v>298681.63128999999</v>
          </cell>
        </row>
        <row r="4674">
          <cell r="C4674">
            <v>999961812</v>
          </cell>
          <cell r="DK4674">
            <v>204000</v>
          </cell>
        </row>
        <row r="4675">
          <cell r="C4675">
            <v>999962653</v>
          </cell>
          <cell r="DK4675">
            <v>5000</v>
          </cell>
        </row>
        <row r="4676">
          <cell r="C4676">
            <v>999961217</v>
          </cell>
          <cell r="DK4676">
            <v>137000</v>
          </cell>
        </row>
        <row r="4677">
          <cell r="C4677">
            <v>999959661</v>
          </cell>
        </row>
        <row r="4678">
          <cell r="C4678">
            <v>999962295</v>
          </cell>
        </row>
        <row r="4679">
          <cell r="C4679">
            <v>999959661</v>
          </cell>
        </row>
        <row r="4680">
          <cell r="C4680">
            <v>999961217</v>
          </cell>
        </row>
        <row r="4681">
          <cell r="C4681">
            <v>999963044</v>
          </cell>
        </row>
        <row r="4682">
          <cell r="C4682">
            <v>999962653</v>
          </cell>
          <cell r="DK4682">
            <v>9</v>
          </cell>
        </row>
        <row r="4683">
          <cell r="C4683">
            <v>999963048</v>
          </cell>
        </row>
        <row r="4684">
          <cell r="C4684">
            <v>999959973</v>
          </cell>
          <cell r="DM4684">
            <v>1113881.9693400001</v>
          </cell>
        </row>
        <row r="4685">
          <cell r="C4685">
            <v>999961429</v>
          </cell>
        </row>
        <row r="4686">
          <cell r="C4686">
            <v>999959973</v>
          </cell>
          <cell r="DM4686">
            <v>1113881.9693400001</v>
          </cell>
        </row>
        <row r="4687">
          <cell r="C4687">
            <v>999963702</v>
          </cell>
        </row>
        <row r="4688">
          <cell r="C4688">
            <v>999963285</v>
          </cell>
        </row>
        <row r="4689">
          <cell r="C4689">
            <v>999963718</v>
          </cell>
          <cell r="DM4689">
            <v>5215756.4903999995</v>
          </cell>
        </row>
        <row r="4690">
          <cell r="C4690">
            <v>999959973</v>
          </cell>
          <cell r="DM4690">
            <v>1113881.9693400001</v>
          </cell>
        </row>
        <row r="4691">
          <cell r="C4691">
            <v>999961812</v>
          </cell>
          <cell r="DK4691">
            <v>63000</v>
          </cell>
        </row>
        <row r="4692">
          <cell r="C4692">
            <v>999963285</v>
          </cell>
        </row>
        <row r="4693">
          <cell r="C4693">
            <v>999963855</v>
          </cell>
        </row>
        <row r="4694">
          <cell r="C4694">
            <v>999960430</v>
          </cell>
          <cell r="DM4694">
            <v>596899.22476999997</v>
          </cell>
        </row>
        <row r="4695">
          <cell r="C4695">
            <v>999963718</v>
          </cell>
          <cell r="DM4695">
            <v>5215756.4903999995</v>
          </cell>
        </row>
        <row r="4696">
          <cell r="C4696">
            <v>999961812</v>
          </cell>
          <cell r="DK4696">
            <v>64000</v>
          </cell>
        </row>
        <row r="4697">
          <cell r="C4697">
            <v>999963855</v>
          </cell>
        </row>
        <row r="4698">
          <cell r="C4698">
            <v>999962295</v>
          </cell>
        </row>
        <row r="4699">
          <cell r="C4699">
            <v>999960783</v>
          </cell>
          <cell r="DM4699">
            <v>0</v>
          </cell>
        </row>
        <row r="4700">
          <cell r="C4700">
            <v>999963856</v>
          </cell>
          <cell r="DM4700">
            <v>714519.95895</v>
          </cell>
        </row>
        <row r="4701">
          <cell r="C4701">
            <v>999962555</v>
          </cell>
          <cell r="DM4701">
            <v>325589.78172999999</v>
          </cell>
        </row>
        <row r="4702">
          <cell r="C4702">
            <v>999960903</v>
          </cell>
          <cell r="DM4702">
            <v>0</v>
          </cell>
        </row>
        <row r="4703">
          <cell r="C4703">
            <v>999963855</v>
          </cell>
        </row>
        <row r="4704">
          <cell r="C4704">
            <v>999964719</v>
          </cell>
        </row>
        <row r="4705">
          <cell r="C4705">
            <v>999962555</v>
          </cell>
          <cell r="DM4705">
            <v>325589.78172999999</v>
          </cell>
        </row>
        <row r="4706">
          <cell r="C4706">
            <v>999960903</v>
          </cell>
          <cell r="DM4706">
            <v>0</v>
          </cell>
        </row>
        <row r="4707">
          <cell r="C4707">
            <v>999963856</v>
          </cell>
          <cell r="DM4707">
            <v>714519.95895</v>
          </cell>
        </row>
        <row r="4708">
          <cell r="C4708">
            <v>999961098</v>
          </cell>
          <cell r="DM4708">
            <v>559942.23202</v>
          </cell>
        </row>
        <row r="4709">
          <cell r="C4709">
            <v>999963892</v>
          </cell>
          <cell r="DM4709">
            <v>1497145.9152599999</v>
          </cell>
        </row>
        <row r="4710">
          <cell r="C4710">
            <v>999962555</v>
          </cell>
          <cell r="DM4710">
            <v>325589.78172999999</v>
          </cell>
        </row>
        <row r="4711">
          <cell r="C4711">
            <v>999965036</v>
          </cell>
        </row>
        <row r="4712">
          <cell r="C4712">
            <v>999962595</v>
          </cell>
        </row>
        <row r="4713">
          <cell r="C4713">
            <v>999962555</v>
          </cell>
          <cell r="DM4713">
            <v>325589.78172999999</v>
          </cell>
        </row>
        <row r="4714">
          <cell r="C4714">
            <v>999963892</v>
          </cell>
          <cell r="DM4714">
            <v>1497145.9152599999</v>
          </cell>
        </row>
        <row r="4715">
          <cell r="C4715">
            <v>999965324</v>
          </cell>
          <cell r="DM4715">
            <v>1754332.9336000001</v>
          </cell>
        </row>
        <row r="4716">
          <cell r="C4716">
            <v>999962555</v>
          </cell>
          <cell r="DM4716">
            <v>325589.78172999999</v>
          </cell>
        </row>
        <row r="4717">
          <cell r="C4717">
            <v>999962595</v>
          </cell>
        </row>
        <row r="4718">
          <cell r="C4718">
            <v>999964492</v>
          </cell>
        </row>
        <row r="4719">
          <cell r="C4719">
            <v>999965036</v>
          </cell>
        </row>
        <row r="4720">
          <cell r="C4720">
            <v>999962595</v>
          </cell>
        </row>
        <row r="4721">
          <cell r="C4721">
            <v>999963285</v>
          </cell>
        </row>
        <row r="4722">
          <cell r="C4722">
            <v>999966031</v>
          </cell>
        </row>
        <row r="4723">
          <cell r="C4723">
            <v>999963044</v>
          </cell>
        </row>
        <row r="4724">
          <cell r="C4724">
            <v>999965324</v>
          </cell>
          <cell r="DM4724">
            <v>1754332.9336000001</v>
          </cell>
        </row>
        <row r="4725">
          <cell r="C4725">
            <v>999963068</v>
          </cell>
        </row>
        <row r="4726">
          <cell r="C4726">
            <v>999963451</v>
          </cell>
        </row>
        <row r="4727">
          <cell r="C4727">
            <v>999966299</v>
          </cell>
        </row>
        <row r="4728">
          <cell r="C4728">
            <v>999963718</v>
          </cell>
          <cell r="DM4728">
            <v>5215756.4903999995</v>
          </cell>
        </row>
        <row r="4729">
          <cell r="C4729">
            <v>999963068</v>
          </cell>
        </row>
        <row r="4730">
          <cell r="C4730">
            <v>999965324</v>
          </cell>
          <cell r="DM4730">
            <v>1754332.9336000001</v>
          </cell>
        </row>
        <row r="4731">
          <cell r="C4731">
            <v>999967144</v>
          </cell>
          <cell r="DM4731">
            <v>2220864.4645799999</v>
          </cell>
        </row>
        <row r="4732">
          <cell r="C4732">
            <v>999963856</v>
          </cell>
          <cell r="DM4732">
            <v>714519.95895</v>
          </cell>
        </row>
        <row r="4733">
          <cell r="C4733">
            <v>999963718</v>
          </cell>
          <cell r="DM4733">
            <v>5215756.4903999995</v>
          </cell>
        </row>
        <row r="4734">
          <cell r="C4734">
            <v>999966031</v>
          </cell>
        </row>
        <row r="4735">
          <cell r="C4735">
            <v>999967160</v>
          </cell>
          <cell r="DK4735">
            <v>1165000</v>
          </cell>
          <cell r="DM4735">
            <v>0</v>
          </cell>
        </row>
        <row r="4736">
          <cell r="C4736">
            <v>999963856</v>
          </cell>
          <cell r="DM4736">
            <v>714519.95895</v>
          </cell>
        </row>
        <row r="4737">
          <cell r="C4737">
            <v>999966031</v>
          </cell>
        </row>
        <row r="4738">
          <cell r="C4738">
            <v>999963855</v>
          </cell>
        </row>
        <row r="4739">
          <cell r="C4739">
            <v>999967271</v>
          </cell>
        </row>
        <row r="4740">
          <cell r="C4740">
            <v>999966299</v>
          </cell>
        </row>
        <row r="4741">
          <cell r="C4741">
            <v>999963856</v>
          </cell>
          <cell r="DM4741">
            <v>714519.95895</v>
          </cell>
        </row>
        <row r="4742">
          <cell r="C4742">
            <v>999963856</v>
          </cell>
          <cell r="DM4742">
            <v>714519.95895</v>
          </cell>
        </row>
        <row r="4743">
          <cell r="C4743">
            <v>999968620</v>
          </cell>
        </row>
        <row r="4744">
          <cell r="C4744">
            <v>999966299</v>
          </cell>
        </row>
        <row r="4745">
          <cell r="C4745">
            <v>999963856</v>
          </cell>
          <cell r="DM4745">
            <v>714519.95895</v>
          </cell>
        </row>
        <row r="4746">
          <cell r="C4746">
            <v>999963856</v>
          </cell>
          <cell r="DM4746">
            <v>714519.95895</v>
          </cell>
        </row>
        <row r="4747">
          <cell r="C4747">
            <v>999966352</v>
          </cell>
        </row>
        <row r="4748">
          <cell r="C4748">
            <v>999969365</v>
          </cell>
          <cell r="DM4748">
            <v>0</v>
          </cell>
        </row>
        <row r="4749">
          <cell r="C4749">
            <v>999966714</v>
          </cell>
          <cell r="DK4749">
            <v>153000</v>
          </cell>
        </row>
        <row r="4750">
          <cell r="C4750">
            <v>999969365</v>
          </cell>
          <cell r="DM4750">
            <v>0</v>
          </cell>
        </row>
        <row r="4751">
          <cell r="C4751">
            <v>999970181</v>
          </cell>
          <cell r="DM4751">
            <v>1101828.76893</v>
          </cell>
        </row>
        <row r="4752">
          <cell r="C4752">
            <v>999963892</v>
          </cell>
          <cell r="DM4752">
            <v>1497145.9152599999</v>
          </cell>
        </row>
        <row r="4753">
          <cell r="C4753">
            <v>999971005</v>
          </cell>
          <cell r="DM4753">
            <v>0</v>
          </cell>
        </row>
        <row r="4754">
          <cell r="C4754">
            <v>999966714</v>
          </cell>
          <cell r="DK4754">
            <v>150000</v>
          </cell>
        </row>
        <row r="4755">
          <cell r="C4755">
            <v>999963892</v>
          </cell>
          <cell r="DM4755">
            <v>1497145.9152599999</v>
          </cell>
        </row>
        <row r="4756">
          <cell r="C4756">
            <v>999971217</v>
          </cell>
        </row>
        <row r="4757">
          <cell r="C4757">
            <v>999966726</v>
          </cell>
        </row>
        <row r="4758">
          <cell r="C4758">
            <v>999964719</v>
          </cell>
          <cell r="DK4758">
            <v>456000</v>
          </cell>
        </row>
        <row r="4759">
          <cell r="C4759">
            <v>999971360</v>
          </cell>
          <cell r="DM4759">
            <v>67722.654139999999</v>
          </cell>
        </row>
        <row r="4760">
          <cell r="C4760">
            <v>999964657</v>
          </cell>
        </row>
        <row r="4761">
          <cell r="C4761">
            <v>999967144</v>
          </cell>
          <cell r="DM4761">
            <v>2220864.4645799999</v>
          </cell>
        </row>
        <row r="4762">
          <cell r="C4762">
            <v>999971360</v>
          </cell>
          <cell r="DK4762">
            <v>35000</v>
          </cell>
          <cell r="DM4762">
            <v>67722.654139999999</v>
          </cell>
        </row>
        <row r="4763">
          <cell r="C4763">
            <v>999966205</v>
          </cell>
        </row>
        <row r="4764">
          <cell r="C4764">
            <v>999964719</v>
          </cell>
          <cell r="DK4764">
            <v>620000</v>
          </cell>
        </row>
        <row r="4765">
          <cell r="C4765">
            <v>999972617</v>
          </cell>
          <cell r="DK4765">
            <v>304000</v>
          </cell>
        </row>
        <row r="4766">
          <cell r="C4766">
            <v>999967160</v>
          </cell>
          <cell r="DM4766">
            <v>0</v>
          </cell>
        </row>
        <row r="4767">
          <cell r="C4767">
            <v>999967209</v>
          </cell>
        </row>
        <row r="4768">
          <cell r="C4768">
            <v>999965036</v>
          </cell>
        </row>
        <row r="4769">
          <cell r="C4769">
            <v>999966352</v>
          </cell>
        </row>
        <row r="4770">
          <cell r="C4770">
            <v>999973004</v>
          </cell>
        </row>
        <row r="4771">
          <cell r="C4771">
            <v>999966352</v>
          </cell>
        </row>
        <row r="4772">
          <cell r="C4772">
            <v>999965036</v>
          </cell>
        </row>
        <row r="4773">
          <cell r="C4773">
            <v>999973190</v>
          </cell>
        </row>
        <row r="4774">
          <cell r="C4774">
            <v>999965324</v>
          </cell>
          <cell r="DM4774">
            <v>1754332.9336000001</v>
          </cell>
        </row>
        <row r="4775">
          <cell r="C4775">
            <v>999966352</v>
          </cell>
        </row>
        <row r="4776">
          <cell r="C4776">
            <v>999974792</v>
          </cell>
          <cell r="DK4776">
            <v>6000</v>
          </cell>
        </row>
        <row r="4777">
          <cell r="C4777">
            <v>999967209</v>
          </cell>
        </row>
        <row r="4778">
          <cell r="C4778">
            <v>999965324</v>
          </cell>
          <cell r="DK4778">
            <v>271000</v>
          </cell>
          <cell r="DM4778">
            <v>1754332.9336000001</v>
          </cell>
        </row>
        <row r="4779">
          <cell r="C4779">
            <v>999969248</v>
          </cell>
        </row>
        <row r="4780">
          <cell r="C4780">
            <v>999975899</v>
          </cell>
          <cell r="DM4780">
            <v>1311839.45792</v>
          </cell>
        </row>
        <row r="4781">
          <cell r="C4781">
            <v>999966031</v>
          </cell>
        </row>
        <row r="4782">
          <cell r="C4782">
            <v>999969365</v>
          </cell>
          <cell r="DM4782">
            <v>0</v>
          </cell>
        </row>
        <row r="4783">
          <cell r="C4783">
            <v>999975899</v>
          </cell>
          <cell r="DM4783">
            <v>1311839.45792</v>
          </cell>
        </row>
        <row r="4784">
          <cell r="C4784">
            <v>999966101</v>
          </cell>
          <cell r="DL4784">
            <v>26000000</v>
          </cell>
          <cell r="DM4784">
            <v>15357919.953679999</v>
          </cell>
        </row>
        <row r="4785">
          <cell r="C4785">
            <v>999969410</v>
          </cell>
          <cell r="DM4785">
            <v>631673.24954999995</v>
          </cell>
        </row>
        <row r="4786">
          <cell r="C4786">
            <v>999977290</v>
          </cell>
        </row>
        <row r="4787">
          <cell r="C4787">
            <v>999966205</v>
          </cell>
        </row>
        <row r="4788">
          <cell r="C4788">
            <v>999969711</v>
          </cell>
          <cell r="DK4788">
            <v>520000</v>
          </cell>
        </row>
        <row r="4789">
          <cell r="C4789">
            <v>999977323</v>
          </cell>
        </row>
        <row r="4790">
          <cell r="C4790">
            <v>999966714</v>
          </cell>
          <cell r="DK4790">
            <v>164000</v>
          </cell>
        </row>
        <row r="4791">
          <cell r="C4791">
            <v>999970539</v>
          </cell>
        </row>
        <row r="4792">
          <cell r="C4792">
            <v>999966714</v>
          </cell>
          <cell r="DK4792">
            <v>51000</v>
          </cell>
        </row>
        <row r="4793">
          <cell r="C4793">
            <v>999977957</v>
          </cell>
        </row>
        <row r="4794">
          <cell r="C4794">
            <v>999966731</v>
          </cell>
        </row>
        <row r="4795">
          <cell r="C4795">
            <v>999970539</v>
          </cell>
        </row>
        <row r="4796">
          <cell r="C4796">
            <v>999967271</v>
          </cell>
        </row>
        <row r="4797">
          <cell r="C4797">
            <v>999968343</v>
          </cell>
        </row>
        <row r="4798">
          <cell r="C4798">
            <v>999978844</v>
          </cell>
          <cell r="DM4798">
            <v>0</v>
          </cell>
        </row>
        <row r="4799">
          <cell r="C4799">
            <v>999967144</v>
          </cell>
          <cell r="DM4799">
            <v>2220864.4645799999</v>
          </cell>
        </row>
        <row r="4800">
          <cell r="C4800">
            <v>999969160</v>
          </cell>
        </row>
        <row r="4801">
          <cell r="C4801">
            <v>999971005</v>
          </cell>
          <cell r="DM4801">
            <v>0</v>
          </cell>
        </row>
        <row r="4802">
          <cell r="C4802">
            <v>999979022</v>
          </cell>
        </row>
        <row r="4803">
          <cell r="C4803">
            <v>999971005</v>
          </cell>
          <cell r="DM4803">
            <v>0</v>
          </cell>
        </row>
        <row r="4804">
          <cell r="C4804">
            <v>999969160</v>
          </cell>
        </row>
        <row r="4805">
          <cell r="C4805">
            <v>999969160</v>
          </cell>
        </row>
        <row r="4806">
          <cell r="C4806">
            <v>999967144</v>
          </cell>
          <cell r="DM4806">
            <v>2220864.4645799999</v>
          </cell>
        </row>
        <row r="4807">
          <cell r="C4807">
            <v>999971217</v>
          </cell>
        </row>
        <row r="4808">
          <cell r="C4808">
            <v>999979022</v>
          </cell>
          <cell r="DK4808">
            <v>47166</v>
          </cell>
        </row>
        <row r="4809">
          <cell r="C4809">
            <v>999969248</v>
          </cell>
        </row>
        <row r="4810">
          <cell r="C4810">
            <v>999973004</v>
          </cell>
        </row>
        <row r="4811">
          <cell r="C4811">
            <v>999967160</v>
          </cell>
          <cell r="DM4811">
            <v>0</v>
          </cell>
        </row>
        <row r="4812">
          <cell r="C4812">
            <v>999979476</v>
          </cell>
        </row>
        <row r="4813">
          <cell r="C4813">
            <v>999969410</v>
          </cell>
          <cell r="DM4813">
            <v>631673.24954999995</v>
          </cell>
        </row>
        <row r="4814">
          <cell r="C4814">
            <v>999967271</v>
          </cell>
        </row>
        <row r="4815">
          <cell r="C4815">
            <v>999974082</v>
          </cell>
          <cell r="DM4815">
            <v>0</v>
          </cell>
        </row>
        <row r="4816">
          <cell r="C4816">
            <v>999969711</v>
          </cell>
        </row>
        <row r="4817">
          <cell r="C4817">
            <v>999967271</v>
          </cell>
        </row>
        <row r="4818">
          <cell r="C4818">
            <v>999974082</v>
          </cell>
          <cell r="DM4818">
            <v>0</v>
          </cell>
        </row>
        <row r="4819">
          <cell r="C4819">
            <v>999979497</v>
          </cell>
          <cell r="DM4819">
            <v>8164328.5201000003</v>
          </cell>
        </row>
        <row r="4820">
          <cell r="C4820">
            <v>999969843</v>
          </cell>
        </row>
        <row r="4821">
          <cell r="C4821">
            <v>999969365</v>
          </cell>
          <cell r="DM4821">
            <v>0</v>
          </cell>
        </row>
        <row r="4822">
          <cell r="C4822">
            <v>999975863</v>
          </cell>
        </row>
        <row r="4823">
          <cell r="C4823">
            <v>999979799</v>
          </cell>
          <cell r="DM4823">
            <v>0</v>
          </cell>
        </row>
        <row r="4824">
          <cell r="C4824">
            <v>999970539</v>
          </cell>
        </row>
        <row r="4825">
          <cell r="C4825">
            <v>999970181</v>
          </cell>
          <cell r="DM4825">
            <v>1101828.76893</v>
          </cell>
        </row>
        <row r="4826">
          <cell r="C4826">
            <v>999975899</v>
          </cell>
          <cell r="DM4826">
            <v>1311839.45792</v>
          </cell>
        </row>
        <row r="4827">
          <cell r="C4827">
            <v>999979815</v>
          </cell>
        </row>
        <row r="4828">
          <cell r="C4828">
            <v>999971217</v>
          </cell>
        </row>
        <row r="4829">
          <cell r="C4829">
            <v>999970181</v>
          </cell>
          <cell r="DM4829">
            <v>1101828.76893</v>
          </cell>
        </row>
        <row r="4830">
          <cell r="C4830">
            <v>999976253</v>
          </cell>
        </row>
        <row r="4831">
          <cell r="C4831">
            <v>999976637</v>
          </cell>
        </row>
        <row r="4832">
          <cell r="C4832">
            <v>999971217</v>
          </cell>
        </row>
        <row r="4833">
          <cell r="C4833">
            <v>999971360</v>
          </cell>
          <cell r="DK4833">
            <v>53000</v>
          </cell>
          <cell r="DM4833">
            <v>67722.654139999999</v>
          </cell>
        </row>
        <row r="4834">
          <cell r="C4834">
            <v>999985850</v>
          </cell>
        </row>
        <row r="4835">
          <cell r="C4835">
            <v>999971554</v>
          </cell>
        </row>
        <row r="4836">
          <cell r="C4836">
            <v>999977323</v>
          </cell>
        </row>
        <row r="4837">
          <cell r="C4837">
            <v>999971360</v>
          </cell>
          <cell r="DM4837">
            <v>67722.654139999999</v>
          </cell>
        </row>
        <row r="4838">
          <cell r="C4838">
            <v>999985850</v>
          </cell>
        </row>
        <row r="4839">
          <cell r="C4839">
            <v>999977323</v>
          </cell>
        </row>
        <row r="4840">
          <cell r="C4840">
            <v>999972617</v>
          </cell>
          <cell r="DK4840">
            <v>418000</v>
          </cell>
        </row>
        <row r="4841">
          <cell r="C4841">
            <v>999980168</v>
          </cell>
        </row>
        <row r="4842">
          <cell r="C4842">
            <v>999971694</v>
          </cell>
        </row>
        <row r="4843">
          <cell r="C4843">
            <v>999973190</v>
          </cell>
        </row>
        <row r="4844">
          <cell r="C4844">
            <v>999971694</v>
          </cell>
        </row>
        <row r="4845">
          <cell r="C4845">
            <v>999977422</v>
          </cell>
          <cell r="DM4845">
            <v>9055180.1042500008</v>
          </cell>
        </row>
        <row r="4846">
          <cell r="C4846">
            <v>999982699</v>
          </cell>
        </row>
        <row r="4847">
          <cell r="C4847">
            <v>999974082</v>
          </cell>
          <cell r="DM4847">
            <v>0</v>
          </cell>
        </row>
        <row r="4848">
          <cell r="C4848">
            <v>999972617</v>
          </cell>
        </row>
        <row r="4849">
          <cell r="C4849">
            <v>999982845</v>
          </cell>
        </row>
        <row r="4850">
          <cell r="C4850">
            <v>999977422</v>
          </cell>
          <cell r="DM4850">
            <v>9055180.1042500008</v>
          </cell>
        </row>
        <row r="4851">
          <cell r="C4851">
            <v>999984410</v>
          </cell>
        </row>
        <row r="4852">
          <cell r="C4852">
            <v>999973004</v>
          </cell>
        </row>
        <row r="4853">
          <cell r="C4853">
            <v>999974694</v>
          </cell>
          <cell r="DK4853">
            <v>95421</v>
          </cell>
          <cell r="DM4853">
            <v>0</v>
          </cell>
        </row>
        <row r="4854">
          <cell r="C4854">
            <v>999978844</v>
          </cell>
          <cell r="DM4854">
            <v>0</v>
          </cell>
        </row>
        <row r="4855">
          <cell r="C4855">
            <v>999975316</v>
          </cell>
        </row>
        <row r="4856">
          <cell r="C4856">
            <v>999974082</v>
          </cell>
          <cell r="DM4856">
            <v>0</v>
          </cell>
        </row>
        <row r="4857">
          <cell r="C4857">
            <v>999984638</v>
          </cell>
          <cell r="DM4857">
            <v>0</v>
          </cell>
        </row>
        <row r="4858">
          <cell r="C4858">
            <v>999974082</v>
          </cell>
          <cell r="DM4858">
            <v>0</v>
          </cell>
        </row>
        <row r="4859">
          <cell r="C4859">
            <v>999975863</v>
          </cell>
        </row>
        <row r="4860">
          <cell r="C4860">
            <v>999978855</v>
          </cell>
          <cell r="DM4860">
            <v>0</v>
          </cell>
        </row>
        <row r="4861">
          <cell r="C4861">
            <v>999984638</v>
          </cell>
          <cell r="DM4861">
            <v>0</v>
          </cell>
        </row>
        <row r="4862">
          <cell r="C4862">
            <v>999978855</v>
          </cell>
          <cell r="DM4862">
            <v>0</v>
          </cell>
        </row>
        <row r="4863">
          <cell r="C4863">
            <v>999975962</v>
          </cell>
          <cell r="DM4863">
            <v>0</v>
          </cell>
        </row>
        <row r="4864">
          <cell r="C4864">
            <v>999974694</v>
          </cell>
          <cell r="DK4864">
            <v>208780</v>
          </cell>
          <cell r="DM4864">
            <v>0</v>
          </cell>
        </row>
        <row r="4865">
          <cell r="C4865">
            <v>999981772</v>
          </cell>
          <cell r="DM4865">
            <v>0</v>
          </cell>
        </row>
        <row r="4866">
          <cell r="C4866">
            <v>999974829</v>
          </cell>
        </row>
        <row r="4867">
          <cell r="C4867">
            <v>999976637</v>
          </cell>
        </row>
        <row r="4868">
          <cell r="C4868">
            <v>999984638</v>
          </cell>
          <cell r="DM4868">
            <v>0</v>
          </cell>
        </row>
        <row r="4869">
          <cell r="C4869">
            <v>999985850</v>
          </cell>
        </row>
        <row r="4870">
          <cell r="C4870">
            <v>999976754</v>
          </cell>
        </row>
        <row r="4871">
          <cell r="C4871">
            <v>999975316</v>
          </cell>
        </row>
        <row r="4872">
          <cell r="C4872">
            <v>999985442</v>
          </cell>
        </row>
        <row r="4873">
          <cell r="C4873">
            <v>999976754</v>
          </cell>
        </row>
        <row r="4874">
          <cell r="C4874">
            <v>999987201</v>
          </cell>
        </row>
        <row r="4875">
          <cell r="C4875">
            <v>999975316</v>
          </cell>
        </row>
        <row r="4876">
          <cell r="C4876">
            <v>999985443</v>
          </cell>
        </row>
        <row r="4877">
          <cell r="C4877">
            <v>999977290</v>
          </cell>
          <cell r="DK4877">
            <v>108000</v>
          </cell>
        </row>
        <row r="4878">
          <cell r="C4878">
            <v>999975863</v>
          </cell>
        </row>
        <row r="4879">
          <cell r="C4879">
            <v>999982845</v>
          </cell>
        </row>
        <row r="4880">
          <cell r="C4880">
            <v>999985443</v>
          </cell>
        </row>
        <row r="4881">
          <cell r="C4881">
            <v>999975899</v>
          </cell>
          <cell r="DM4881">
            <v>1311839.45792</v>
          </cell>
        </row>
        <row r="4882">
          <cell r="C4882">
            <v>999977422</v>
          </cell>
          <cell r="DM4882">
            <v>9055180.1042500008</v>
          </cell>
        </row>
        <row r="4883">
          <cell r="C4883">
            <v>999982910</v>
          </cell>
          <cell r="DL4883">
            <v>419915000</v>
          </cell>
          <cell r="DM4883">
            <v>124182.24</v>
          </cell>
        </row>
        <row r="4884">
          <cell r="C4884">
            <v>999985679</v>
          </cell>
          <cell r="DM4884">
            <v>227696.43833999999</v>
          </cell>
        </row>
        <row r="4885">
          <cell r="C4885">
            <v>999977957</v>
          </cell>
        </row>
        <row r="4886">
          <cell r="C4886">
            <v>999975899</v>
          </cell>
          <cell r="DM4886">
            <v>1311839.45792</v>
          </cell>
        </row>
        <row r="4887">
          <cell r="C4887">
            <v>999985848</v>
          </cell>
          <cell r="DM4887">
            <v>865700.83319000003</v>
          </cell>
        </row>
        <row r="4888">
          <cell r="C4888">
            <v>999978844</v>
          </cell>
          <cell r="DM4888">
            <v>0</v>
          </cell>
        </row>
        <row r="4889">
          <cell r="C4889">
            <v>999983159</v>
          </cell>
        </row>
        <row r="4890">
          <cell r="C4890">
            <v>999975962</v>
          </cell>
          <cell r="DM4890">
            <v>0</v>
          </cell>
        </row>
        <row r="4891">
          <cell r="C4891">
            <v>999985848</v>
          </cell>
          <cell r="DM4891">
            <v>865700.83319000003</v>
          </cell>
        </row>
        <row r="4892">
          <cell r="C4892">
            <v>999978855</v>
          </cell>
          <cell r="DM4892">
            <v>0</v>
          </cell>
        </row>
        <row r="4893">
          <cell r="C4893">
            <v>999983159</v>
          </cell>
        </row>
        <row r="4894">
          <cell r="C4894">
            <v>999987715</v>
          </cell>
          <cell r="DM4894">
            <v>8708395.7367199995</v>
          </cell>
        </row>
        <row r="4895">
          <cell r="C4895">
            <v>999976404</v>
          </cell>
        </row>
        <row r="4896">
          <cell r="C4896">
            <v>999976637</v>
          </cell>
        </row>
        <row r="4897">
          <cell r="C4897">
            <v>999981772</v>
          </cell>
          <cell r="DM4897">
            <v>0</v>
          </cell>
        </row>
        <row r="4898">
          <cell r="C4898">
            <v>999984410</v>
          </cell>
        </row>
        <row r="4899">
          <cell r="C4899">
            <v>999977422</v>
          </cell>
          <cell r="DM4899">
            <v>9055180.1042500008</v>
          </cell>
        </row>
        <row r="4900">
          <cell r="C4900">
            <v>999979476</v>
          </cell>
        </row>
        <row r="4901">
          <cell r="C4901">
            <v>999987715</v>
          </cell>
          <cell r="DM4901">
            <v>8708395.7367199995</v>
          </cell>
        </row>
        <row r="4902">
          <cell r="C4902">
            <v>999985679</v>
          </cell>
          <cell r="DM4902">
            <v>227696.43833999999</v>
          </cell>
        </row>
        <row r="4903">
          <cell r="C4903">
            <v>999979815</v>
          </cell>
        </row>
        <row r="4904">
          <cell r="C4904">
            <v>999977422</v>
          </cell>
          <cell r="DM4904">
            <v>9055180.1042500008</v>
          </cell>
        </row>
        <row r="4905">
          <cell r="C4905">
            <v>999987747</v>
          </cell>
          <cell r="DM4905">
            <v>140501.92076000001</v>
          </cell>
        </row>
        <row r="4906">
          <cell r="C4906">
            <v>999979815</v>
          </cell>
        </row>
        <row r="4907">
          <cell r="C4907">
            <v>999988179</v>
          </cell>
          <cell r="DM4907">
            <v>322304.34451000002</v>
          </cell>
        </row>
        <row r="4908">
          <cell r="C4908">
            <v>999977957</v>
          </cell>
        </row>
        <row r="4909">
          <cell r="C4909">
            <v>999986007</v>
          </cell>
        </row>
        <row r="4910">
          <cell r="C4910">
            <v>999981772</v>
          </cell>
          <cell r="DM4910">
            <v>0</v>
          </cell>
        </row>
        <row r="4911">
          <cell r="C4911">
            <v>999988190</v>
          </cell>
        </row>
        <row r="4912">
          <cell r="C4912">
            <v>999987201</v>
          </cell>
        </row>
        <row r="4913">
          <cell r="C4913">
            <v>999987715</v>
          </cell>
          <cell r="DM4913">
            <v>8708395.7367199995</v>
          </cell>
        </row>
        <row r="4914">
          <cell r="C4914">
            <v>999988371</v>
          </cell>
        </row>
        <row r="4915">
          <cell r="C4915">
            <v>999980507</v>
          </cell>
        </row>
        <row r="4916">
          <cell r="C4916">
            <v>999988179</v>
          </cell>
          <cell r="DM4916">
            <v>322304.34451000002</v>
          </cell>
        </row>
        <row r="4917">
          <cell r="C4917">
            <v>999979022</v>
          </cell>
          <cell r="DK4917">
            <v>32847</v>
          </cell>
        </row>
        <row r="4918">
          <cell r="C4918">
            <v>999992156</v>
          </cell>
        </row>
        <row r="4919">
          <cell r="C4919">
            <v>999979476</v>
          </cell>
        </row>
        <row r="4920">
          <cell r="C4920">
            <v>999981489</v>
          </cell>
        </row>
        <row r="4921">
          <cell r="C4921">
            <v>999989204</v>
          </cell>
          <cell r="DK4921">
            <v>787000</v>
          </cell>
          <cell r="DM4921">
            <v>0</v>
          </cell>
        </row>
        <row r="4922">
          <cell r="C4922">
            <v>999992943</v>
          </cell>
        </row>
        <row r="4923">
          <cell r="C4923">
            <v>999981820</v>
          </cell>
        </row>
        <row r="4924">
          <cell r="C4924">
            <v>999979799</v>
          </cell>
          <cell r="DM4924">
            <v>0</v>
          </cell>
        </row>
        <row r="4925">
          <cell r="C4925">
            <v>999992943</v>
          </cell>
        </row>
        <row r="4926">
          <cell r="C4926">
            <v>999989753</v>
          </cell>
        </row>
        <row r="4927">
          <cell r="C4927">
            <v>999982391</v>
          </cell>
        </row>
        <row r="4928">
          <cell r="C4928">
            <v>999979799</v>
          </cell>
          <cell r="DM4928">
            <v>0</v>
          </cell>
        </row>
        <row r="4929">
          <cell r="C4929">
            <v>999994110</v>
          </cell>
          <cell r="DM4929">
            <v>136903.77325</v>
          </cell>
        </row>
        <row r="4930">
          <cell r="C4930">
            <v>999982699</v>
          </cell>
        </row>
        <row r="4931">
          <cell r="C4931">
            <v>999989753</v>
          </cell>
        </row>
        <row r="4932">
          <cell r="C4932">
            <v>999979799</v>
          </cell>
          <cell r="DM4932">
            <v>0</v>
          </cell>
        </row>
        <row r="4933">
          <cell r="C4933">
            <v>999982699</v>
          </cell>
        </row>
        <row r="4934">
          <cell r="C4934">
            <v>999994373</v>
          </cell>
        </row>
        <row r="4935">
          <cell r="C4935">
            <v>999982845</v>
          </cell>
        </row>
        <row r="4936">
          <cell r="C4936">
            <v>999989753</v>
          </cell>
        </row>
        <row r="4937">
          <cell r="C4937">
            <v>999979799</v>
          </cell>
          <cell r="DM4937">
            <v>0</v>
          </cell>
        </row>
        <row r="4938">
          <cell r="C4938">
            <v>999983159</v>
          </cell>
        </row>
        <row r="4939">
          <cell r="C4939">
            <v>999994418</v>
          </cell>
        </row>
        <row r="4940">
          <cell r="C4940">
            <v>999980168</v>
          </cell>
        </row>
        <row r="4941">
          <cell r="C4941">
            <v>999990183</v>
          </cell>
        </row>
        <row r="4942">
          <cell r="C4942">
            <v>999985679</v>
          </cell>
          <cell r="DM4942">
            <v>227696.43833999999</v>
          </cell>
        </row>
        <row r="4943">
          <cell r="C4943">
            <v>999996311</v>
          </cell>
        </row>
        <row r="4944">
          <cell r="C4944">
            <v>999980805</v>
          </cell>
        </row>
        <row r="4945">
          <cell r="C4945">
            <v>999991172</v>
          </cell>
        </row>
        <row r="4946">
          <cell r="C4946">
            <v>999985848</v>
          </cell>
          <cell r="DM4946">
            <v>865700.83319000003</v>
          </cell>
        </row>
        <row r="4947">
          <cell r="C4947">
            <v>999981489</v>
          </cell>
        </row>
        <row r="4948">
          <cell r="C4948">
            <v>999991172</v>
          </cell>
        </row>
        <row r="4949">
          <cell r="C4949">
            <v>999985858</v>
          </cell>
          <cell r="DM4949">
            <v>0</v>
          </cell>
        </row>
        <row r="4950">
          <cell r="C4950">
            <v>999996311</v>
          </cell>
        </row>
        <row r="4951">
          <cell r="C4951">
            <v>999981700</v>
          </cell>
        </row>
        <row r="4952">
          <cell r="C4952">
            <v>999992085</v>
          </cell>
        </row>
        <row r="4953">
          <cell r="C4953">
            <v>999986007</v>
          </cell>
        </row>
        <row r="4954">
          <cell r="C4954">
            <v>999997317</v>
          </cell>
          <cell r="DM4954">
            <v>791570.09825000004</v>
          </cell>
        </row>
        <row r="4955">
          <cell r="C4955">
            <v>999981700</v>
          </cell>
        </row>
        <row r="4956">
          <cell r="C4956">
            <v>999992943</v>
          </cell>
        </row>
        <row r="4957">
          <cell r="C4957">
            <v>999986667</v>
          </cell>
        </row>
        <row r="4958">
          <cell r="C4958">
            <v>999981820</v>
          </cell>
        </row>
        <row r="4959">
          <cell r="C4959">
            <v>999994110</v>
          </cell>
          <cell r="DM4959">
            <v>136903.77325</v>
          </cell>
        </row>
        <row r="4960">
          <cell r="C4960">
            <v>999986667</v>
          </cell>
        </row>
        <row r="4961">
          <cell r="C4961">
            <v>999997317</v>
          </cell>
          <cell r="DM4961">
            <v>791570.09825000004</v>
          </cell>
        </row>
        <row r="4962">
          <cell r="C4962">
            <v>999995881</v>
          </cell>
        </row>
        <row r="4963">
          <cell r="C4963">
            <v>999987715</v>
          </cell>
          <cell r="DM4963">
            <v>8708395.7367199995</v>
          </cell>
        </row>
        <row r="4964">
          <cell r="C4964">
            <v>999982391</v>
          </cell>
        </row>
        <row r="4965">
          <cell r="C4965">
            <v>999998327</v>
          </cell>
        </row>
        <row r="4966">
          <cell r="C4966">
            <v>999982699</v>
          </cell>
        </row>
        <row r="4967">
          <cell r="C4967">
            <v>999996003</v>
          </cell>
          <cell r="DK4967">
            <v>11000</v>
          </cell>
        </row>
        <row r="4968">
          <cell r="C4968">
            <v>999987715</v>
          </cell>
          <cell r="DM4968">
            <v>8708395.7367199995</v>
          </cell>
        </row>
        <row r="4969">
          <cell r="C4969">
            <v>999998484</v>
          </cell>
        </row>
        <row r="4970">
          <cell r="C4970">
            <v>999983039</v>
          </cell>
        </row>
        <row r="4971">
          <cell r="C4971">
            <v>999987747</v>
          </cell>
          <cell r="DM4971">
            <v>140501.92076000001</v>
          </cell>
        </row>
        <row r="4972">
          <cell r="C4972">
            <v>999996003</v>
          </cell>
          <cell r="DK4972">
            <v>8000</v>
          </cell>
        </row>
        <row r="4973">
          <cell r="C4973">
            <v>999998507</v>
          </cell>
        </row>
        <row r="4974">
          <cell r="C4974">
            <v>999984638</v>
          </cell>
          <cell r="DM4974">
            <v>0</v>
          </cell>
        </row>
        <row r="4975">
          <cell r="C4975">
            <v>999989204</v>
          </cell>
          <cell r="DK4975">
            <v>1522000</v>
          </cell>
          <cell r="DM4975">
            <v>0</v>
          </cell>
        </row>
        <row r="4976">
          <cell r="C4976">
            <v>999996003</v>
          </cell>
          <cell r="DK4976">
            <v>12000</v>
          </cell>
        </row>
        <row r="4977">
          <cell r="C4977">
            <v>999998607</v>
          </cell>
        </row>
        <row r="4978">
          <cell r="C4978">
            <v>999999837</v>
          </cell>
          <cell r="DM4978">
            <v>2374465.7532799998</v>
          </cell>
        </row>
        <row r="4979">
          <cell r="C4979">
            <v>999985443</v>
          </cell>
        </row>
        <row r="4980">
          <cell r="C4980">
            <v>999989753</v>
          </cell>
        </row>
        <row r="4981">
          <cell r="C4981">
            <v>999997317</v>
          </cell>
          <cell r="DM4981">
            <v>791570.09825000004</v>
          </cell>
        </row>
        <row r="4982">
          <cell r="C4982">
            <v>999997472</v>
          </cell>
        </row>
        <row r="4983">
          <cell r="C4983">
            <v>999999837</v>
          </cell>
          <cell r="DM4983">
            <v>2374465.7532799998</v>
          </cell>
        </row>
        <row r="4984">
          <cell r="C4984">
            <v>999990183</v>
          </cell>
        </row>
        <row r="4985">
          <cell r="C4985">
            <v>999985443</v>
          </cell>
        </row>
        <row r="4986">
          <cell r="C4986">
            <v>999990183</v>
          </cell>
        </row>
        <row r="4987">
          <cell r="C4987">
            <v>999997633</v>
          </cell>
          <cell r="DK4987">
            <v>3060000</v>
          </cell>
        </row>
        <row r="4988">
          <cell r="C4988">
            <v>1000000004</v>
          </cell>
          <cell r="DK4988">
            <v>269000</v>
          </cell>
        </row>
        <row r="4989">
          <cell r="C4989">
            <v>999999001</v>
          </cell>
        </row>
        <row r="4990">
          <cell r="C4990">
            <v>999991171</v>
          </cell>
        </row>
        <row r="4991">
          <cell r="C4991">
            <v>999985848</v>
          </cell>
          <cell r="DM4991">
            <v>865700.83319000003</v>
          </cell>
        </row>
        <row r="4992">
          <cell r="C4992">
            <v>1000000741</v>
          </cell>
        </row>
        <row r="4993">
          <cell r="C4993">
            <v>999999160</v>
          </cell>
        </row>
        <row r="4994">
          <cell r="C4994">
            <v>999992156</v>
          </cell>
        </row>
        <row r="4995">
          <cell r="C4995">
            <v>999985848</v>
          </cell>
          <cell r="DM4995">
            <v>865700.83319000003</v>
          </cell>
        </row>
        <row r="4996">
          <cell r="C4996">
            <v>1000000952</v>
          </cell>
        </row>
        <row r="4997">
          <cell r="C4997">
            <v>1000000004</v>
          </cell>
          <cell r="DK4997">
            <v>631000</v>
          </cell>
        </row>
        <row r="4998">
          <cell r="C4998">
            <v>999993434</v>
          </cell>
        </row>
        <row r="4999">
          <cell r="C4999">
            <v>999985848</v>
          </cell>
          <cell r="DM4999">
            <v>865700.83319000003</v>
          </cell>
        </row>
        <row r="5000">
          <cell r="C5000">
            <v>1000002052</v>
          </cell>
        </row>
        <row r="5001">
          <cell r="C5001">
            <v>1000001282</v>
          </cell>
        </row>
        <row r="5002">
          <cell r="C5002">
            <v>999993434</v>
          </cell>
        </row>
        <row r="5003">
          <cell r="C5003">
            <v>999985848</v>
          </cell>
          <cell r="DM5003">
            <v>865700.83319000003</v>
          </cell>
        </row>
        <row r="5004">
          <cell r="C5004">
            <v>1000003340</v>
          </cell>
          <cell r="DK5004">
            <v>1051000</v>
          </cell>
        </row>
        <row r="5005">
          <cell r="C5005">
            <v>1000002962</v>
          </cell>
        </row>
        <row r="5006">
          <cell r="C5006">
            <v>1000004686</v>
          </cell>
        </row>
        <row r="5007">
          <cell r="C5007">
            <v>999985858</v>
          </cell>
          <cell r="DM5007">
            <v>0</v>
          </cell>
        </row>
        <row r="5008">
          <cell r="C5008">
            <v>999993434</v>
          </cell>
          <cell r="DK5008">
            <v>218675</v>
          </cell>
        </row>
        <row r="5009">
          <cell r="C5009">
            <v>1000003313</v>
          </cell>
        </row>
        <row r="5010">
          <cell r="C5010">
            <v>999987715</v>
          </cell>
          <cell r="DM5010">
            <v>8708395.7367199995</v>
          </cell>
        </row>
        <row r="5011">
          <cell r="C5011">
            <v>999994373</v>
          </cell>
        </row>
        <row r="5012">
          <cell r="C5012">
            <v>1000003330</v>
          </cell>
          <cell r="DM5012">
            <v>1111406.04376</v>
          </cell>
        </row>
        <row r="5013">
          <cell r="C5013">
            <v>999987715</v>
          </cell>
          <cell r="DK5013">
            <v>7000</v>
          </cell>
          <cell r="DM5013">
            <v>8708395.7367199995</v>
          </cell>
        </row>
        <row r="5014">
          <cell r="C5014">
            <v>1000004686</v>
          </cell>
        </row>
        <row r="5015">
          <cell r="C5015">
            <v>1000003340</v>
          </cell>
        </row>
        <row r="5016">
          <cell r="C5016">
            <v>999987747</v>
          </cell>
          <cell r="DM5016">
            <v>140501.92076000001</v>
          </cell>
        </row>
        <row r="5017">
          <cell r="C5017">
            <v>999995881</v>
          </cell>
        </row>
        <row r="5018">
          <cell r="C5018">
            <v>1000003340</v>
          </cell>
          <cell r="DK5018">
            <v>682000</v>
          </cell>
        </row>
        <row r="5019">
          <cell r="C5019">
            <v>999989753</v>
          </cell>
        </row>
        <row r="5020">
          <cell r="C5020">
            <v>1000005579</v>
          </cell>
          <cell r="DM5020">
            <v>1779553.3272299999</v>
          </cell>
        </row>
        <row r="5021">
          <cell r="C5021">
            <v>999990624</v>
          </cell>
        </row>
        <row r="5022">
          <cell r="C5022">
            <v>999997633</v>
          </cell>
          <cell r="DK5022">
            <v>2054000</v>
          </cell>
        </row>
        <row r="5023">
          <cell r="C5023">
            <v>1000003477</v>
          </cell>
        </row>
        <row r="5024">
          <cell r="C5024">
            <v>1000005579</v>
          </cell>
          <cell r="DM5024">
            <v>1779553.3272299999</v>
          </cell>
        </row>
        <row r="5025">
          <cell r="C5025">
            <v>999991171</v>
          </cell>
        </row>
        <row r="5026">
          <cell r="C5026">
            <v>1000004326</v>
          </cell>
        </row>
        <row r="5027">
          <cell r="C5027">
            <v>999998473</v>
          </cell>
        </row>
        <row r="5028">
          <cell r="C5028">
            <v>999991171</v>
          </cell>
          <cell r="DK5028">
            <v>8000</v>
          </cell>
        </row>
        <row r="5029">
          <cell r="C5029">
            <v>1000004413</v>
          </cell>
        </row>
        <row r="5030">
          <cell r="C5030">
            <v>1000006009</v>
          </cell>
        </row>
        <row r="5031">
          <cell r="C5031">
            <v>999991172</v>
          </cell>
        </row>
        <row r="5032">
          <cell r="C5032">
            <v>999998484</v>
          </cell>
        </row>
        <row r="5033">
          <cell r="C5033">
            <v>1000004686</v>
          </cell>
        </row>
        <row r="5034">
          <cell r="C5034">
            <v>999991500</v>
          </cell>
        </row>
        <row r="5035">
          <cell r="C5035">
            <v>1000006009</v>
          </cell>
        </row>
        <row r="5036">
          <cell r="C5036">
            <v>999998507</v>
          </cell>
        </row>
        <row r="5037">
          <cell r="C5037">
            <v>1000006054</v>
          </cell>
        </row>
        <row r="5038">
          <cell r="C5038">
            <v>999991500</v>
          </cell>
        </row>
        <row r="5039">
          <cell r="C5039">
            <v>1000006054</v>
          </cell>
        </row>
        <row r="5040">
          <cell r="C5040">
            <v>999998557</v>
          </cell>
          <cell r="DM5040">
            <v>122733.99917</v>
          </cell>
        </row>
        <row r="5041">
          <cell r="C5041">
            <v>1000006054</v>
          </cell>
        </row>
        <row r="5042">
          <cell r="C5042">
            <v>999991500</v>
          </cell>
        </row>
        <row r="5043">
          <cell r="C5043">
            <v>999998607</v>
          </cell>
        </row>
        <row r="5044">
          <cell r="C5044">
            <v>1000006054</v>
          </cell>
        </row>
        <row r="5045">
          <cell r="C5045">
            <v>1000007713</v>
          </cell>
          <cell r="DK5045">
            <v>2079000</v>
          </cell>
        </row>
        <row r="5046">
          <cell r="C5046">
            <v>999999581</v>
          </cell>
        </row>
        <row r="5047">
          <cell r="C5047">
            <v>999991500</v>
          </cell>
        </row>
        <row r="5048">
          <cell r="C5048">
            <v>1000007101</v>
          </cell>
          <cell r="DM5048">
            <v>0</v>
          </cell>
        </row>
        <row r="5049">
          <cell r="C5049">
            <v>999992085</v>
          </cell>
        </row>
        <row r="5050">
          <cell r="C5050">
            <v>1000010745</v>
          </cell>
        </row>
        <row r="5051">
          <cell r="C5051">
            <v>1000000004</v>
          </cell>
          <cell r="DK5051">
            <v>140000</v>
          </cell>
        </row>
        <row r="5052">
          <cell r="C5052">
            <v>1000007713</v>
          </cell>
        </row>
        <row r="5053">
          <cell r="C5053">
            <v>999992156</v>
          </cell>
          <cell r="DK5053">
            <v>9000</v>
          </cell>
        </row>
        <row r="5054">
          <cell r="C5054">
            <v>1000007723</v>
          </cell>
          <cell r="DM5054">
            <v>838279.21875</v>
          </cell>
        </row>
        <row r="5055">
          <cell r="C5055">
            <v>1000000004</v>
          </cell>
          <cell r="DK5055">
            <v>140000</v>
          </cell>
        </row>
        <row r="5056">
          <cell r="C5056">
            <v>1000010891</v>
          </cell>
        </row>
        <row r="5057">
          <cell r="C5057">
            <v>999994418</v>
          </cell>
        </row>
        <row r="5058">
          <cell r="C5058">
            <v>1000007730</v>
          </cell>
        </row>
        <row r="5059">
          <cell r="C5059">
            <v>1000000004</v>
          </cell>
          <cell r="DK5059">
            <v>463000</v>
          </cell>
        </row>
        <row r="5060">
          <cell r="C5060">
            <v>1000013264</v>
          </cell>
        </row>
        <row r="5061">
          <cell r="C5061">
            <v>999996311</v>
          </cell>
        </row>
        <row r="5062">
          <cell r="C5062">
            <v>1000008618</v>
          </cell>
        </row>
        <row r="5063">
          <cell r="C5063">
            <v>1000000004</v>
          </cell>
          <cell r="DK5063">
            <v>328000</v>
          </cell>
        </row>
        <row r="5064">
          <cell r="C5064">
            <v>1000014241</v>
          </cell>
        </row>
        <row r="5065">
          <cell r="C5065">
            <v>999996404</v>
          </cell>
        </row>
        <row r="5066">
          <cell r="C5066">
            <v>1000008697</v>
          </cell>
        </row>
        <row r="5067">
          <cell r="C5067">
            <v>1000000741</v>
          </cell>
        </row>
        <row r="5068">
          <cell r="C5068">
            <v>1000014683</v>
          </cell>
        </row>
        <row r="5069">
          <cell r="C5069">
            <v>999997317</v>
          </cell>
          <cell r="DM5069">
            <v>791570.09825000004</v>
          </cell>
        </row>
        <row r="5070">
          <cell r="C5070">
            <v>1000015012</v>
          </cell>
        </row>
        <row r="5071">
          <cell r="C5071">
            <v>1000010148</v>
          </cell>
        </row>
        <row r="5072">
          <cell r="C5072">
            <v>1000001282</v>
          </cell>
        </row>
        <row r="5073">
          <cell r="C5073">
            <v>1000015673</v>
          </cell>
        </row>
        <row r="5074">
          <cell r="C5074">
            <v>999998327</v>
          </cell>
        </row>
        <row r="5075">
          <cell r="C5075">
            <v>1000010485</v>
          </cell>
          <cell r="DK5075">
            <v>517000</v>
          </cell>
        </row>
        <row r="5076">
          <cell r="C5076">
            <v>1000002052</v>
          </cell>
        </row>
        <row r="5077">
          <cell r="C5077">
            <v>999998473</v>
          </cell>
        </row>
        <row r="5078">
          <cell r="C5078">
            <v>1000015673</v>
          </cell>
        </row>
        <row r="5079">
          <cell r="C5079">
            <v>1000002918</v>
          </cell>
        </row>
        <row r="5080">
          <cell r="C5080">
            <v>1000010727</v>
          </cell>
        </row>
        <row r="5081">
          <cell r="C5081">
            <v>1000016462</v>
          </cell>
        </row>
        <row r="5082">
          <cell r="C5082">
            <v>999998557</v>
          </cell>
          <cell r="DM5082">
            <v>122733.99917</v>
          </cell>
        </row>
        <row r="5083">
          <cell r="C5083">
            <v>1000002918</v>
          </cell>
        </row>
        <row r="5084">
          <cell r="C5084">
            <v>1000010745</v>
          </cell>
        </row>
        <row r="5085">
          <cell r="C5085">
            <v>1000016742</v>
          </cell>
        </row>
        <row r="5086">
          <cell r="C5086">
            <v>999998557</v>
          </cell>
          <cell r="DM5086">
            <v>122733.99917</v>
          </cell>
        </row>
        <row r="5087">
          <cell r="C5087">
            <v>1000003313</v>
          </cell>
        </row>
        <row r="5088">
          <cell r="C5088">
            <v>1000018320</v>
          </cell>
        </row>
        <row r="5089">
          <cell r="C5089">
            <v>1000010891</v>
          </cell>
        </row>
        <row r="5090">
          <cell r="C5090">
            <v>999998607</v>
          </cell>
        </row>
        <row r="5091">
          <cell r="C5091">
            <v>1000018874</v>
          </cell>
        </row>
        <row r="5092">
          <cell r="C5092">
            <v>1000003340</v>
          </cell>
          <cell r="DK5092">
            <v>682000</v>
          </cell>
        </row>
        <row r="5093">
          <cell r="C5093">
            <v>1000013962</v>
          </cell>
        </row>
        <row r="5094">
          <cell r="C5094">
            <v>999999341</v>
          </cell>
          <cell r="DK5094">
            <v>1198000</v>
          </cell>
        </row>
        <row r="5095">
          <cell r="C5095">
            <v>1000018932</v>
          </cell>
          <cell r="DM5095">
            <v>376142.97845</v>
          </cell>
        </row>
        <row r="5096">
          <cell r="C5096">
            <v>1000013962</v>
          </cell>
        </row>
        <row r="5097">
          <cell r="C5097">
            <v>999999341</v>
          </cell>
        </row>
        <row r="5098">
          <cell r="C5098">
            <v>1000003477</v>
          </cell>
          <cell r="DK5098">
            <v>1678000</v>
          </cell>
        </row>
        <row r="5099">
          <cell r="C5099">
            <v>1000018932</v>
          </cell>
          <cell r="DM5099">
            <v>376142.97845</v>
          </cell>
        </row>
        <row r="5100">
          <cell r="C5100">
            <v>1000014241</v>
          </cell>
        </row>
        <row r="5101">
          <cell r="C5101">
            <v>999999536</v>
          </cell>
        </row>
        <row r="5102">
          <cell r="C5102">
            <v>1000004096</v>
          </cell>
        </row>
        <row r="5103">
          <cell r="C5103">
            <v>1000014241</v>
          </cell>
        </row>
        <row r="5104">
          <cell r="C5104">
            <v>999999536</v>
          </cell>
        </row>
        <row r="5105">
          <cell r="C5105">
            <v>1000004326</v>
          </cell>
        </row>
        <row r="5106">
          <cell r="C5106">
            <v>1000019967</v>
          </cell>
        </row>
        <row r="5107">
          <cell r="C5107">
            <v>999999837</v>
          </cell>
          <cell r="DM5107">
            <v>2374465.7532799998</v>
          </cell>
        </row>
        <row r="5108">
          <cell r="C5108">
            <v>1000014683</v>
          </cell>
        </row>
        <row r="5109">
          <cell r="C5109">
            <v>1000006054</v>
          </cell>
        </row>
        <row r="5110">
          <cell r="C5110">
            <v>1000019967</v>
          </cell>
        </row>
        <row r="5111">
          <cell r="C5111">
            <v>1000000741</v>
          </cell>
        </row>
        <row r="5112">
          <cell r="C5112">
            <v>1000015829</v>
          </cell>
        </row>
        <row r="5113">
          <cell r="C5113">
            <v>1000007101</v>
          </cell>
          <cell r="DM5113">
            <v>0</v>
          </cell>
        </row>
        <row r="5114">
          <cell r="C5114">
            <v>1000016742</v>
          </cell>
        </row>
        <row r="5115">
          <cell r="C5115">
            <v>1000002918</v>
          </cell>
        </row>
        <row r="5116">
          <cell r="C5116">
            <v>1000022943</v>
          </cell>
        </row>
        <row r="5117">
          <cell r="C5117">
            <v>1000003313</v>
          </cell>
        </row>
        <row r="5118">
          <cell r="C5118">
            <v>1000016912</v>
          </cell>
        </row>
        <row r="5119">
          <cell r="C5119">
            <v>1000007713</v>
          </cell>
          <cell r="DK5119">
            <v>1865000</v>
          </cell>
        </row>
        <row r="5120">
          <cell r="C5120">
            <v>1000023304</v>
          </cell>
        </row>
        <row r="5121">
          <cell r="C5121">
            <v>1000003330</v>
          </cell>
          <cell r="DM5121">
            <v>1111406.04376</v>
          </cell>
        </row>
        <row r="5122">
          <cell r="C5122">
            <v>1000017939</v>
          </cell>
        </row>
        <row r="5123">
          <cell r="C5123">
            <v>1000023417</v>
          </cell>
        </row>
        <row r="5124">
          <cell r="C5124">
            <v>1000007713</v>
          </cell>
        </row>
        <row r="5125">
          <cell r="C5125">
            <v>1000003340</v>
          </cell>
        </row>
        <row r="5126">
          <cell r="C5126">
            <v>1000017939</v>
          </cell>
        </row>
        <row r="5127">
          <cell r="C5127">
            <v>1000023822</v>
          </cell>
        </row>
        <row r="5128">
          <cell r="C5128">
            <v>1000007723</v>
          </cell>
          <cell r="DM5128">
            <v>838279.21875</v>
          </cell>
        </row>
        <row r="5129">
          <cell r="C5129">
            <v>1000003340</v>
          </cell>
          <cell r="DK5129">
            <v>1051000</v>
          </cell>
        </row>
        <row r="5130">
          <cell r="C5130">
            <v>1000018839</v>
          </cell>
          <cell r="DM5130">
            <v>1576512.9347600001</v>
          </cell>
        </row>
        <row r="5131">
          <cell r="C5131">
            <v>1000026554</v>
          </cell>
        </row>
        <row r="5132">
          <cell r="C5132">
            <v>1000007730</v>
          </cell>
        </row>
        <row r="5133">
          <cell r="C5133">
            <v>1000019412</v>
          </cell>
        </row>
        <row r="5134">
          <cell r="C5134">
            <v>1000003477</v>
          </cell>
          <cell r="DK5134">
            <v>1165000</v>
          </cell>
        </row>
        <row r="5135">
          <cell r="C5135">
            <v>1000008618</v>
          </cell>
        </row>
        <row r="5136">
          <cell r="C5136">
            <v>1000019661</v>
          </cell>
          <cell r="DM5136">
            <v>1189015.6463899999</v>
          </cell>
        </row>
        <row r="5137">
          <cell r="C5137">
            <v>1000004096</v>
          </cell>
        </row>
        <row r="5138">
          <cell r="C5138">
            <v>1000026649</v>
          </cell>
        </row>
        <row r="5139">
          <cell r="C5139">
            <v>1000019808</v>
          </cell>
        </row>
        <row r="5140">
          <cell r="C5140">
            <v>1000006009</v>
          </cell>
        </row>
        <row r="5141">
          <cell r="C5141">
            <v>1000026991</v>
          </cell>
        </row>
        <row r="5142">
          <cell r="C5142">
            <v>1000008618</v>
          </cell>
        </row>
        <row r="5143">
          <cell r="C5143">
            <v>1000020910</v>
          </cell>
        </row>
        <row r="5144">
          <cell r="C5144">
            <v>1000007332</v>
          </cell>
          <cell r="DK5144">
            <v>349000</v>
          </cell>
        </row>
        <row r="5145">
          <cell r="C5145">
            <v>1000008697</v>
          </cell>
        </row>
        <row r="5146">
          <cell r="C5146">
            <v>1000020910</v>
          </cell>
        </row>
        <row r="5147">
          <cell r="C5147">
            <v>1000010131</v>
          </cell>
        </row>
        <row r="5148">
          <cell r="C5148">
            <v>1000007332</v>
          </cell>
          <cell r="DK5148">
            <v>487000</v>
          </cell>
        </row>
        <row r="5149">
          <cell r="C5149">
            <v>1000007723</v>
          </cell>
          <cell r="DM5149">
            <v>838279.21875</v>
          </cell>
        </row>
        <row r="5150">
          <cell r="C5150">
            <v>1000010485</v>
          </cell>
          <cell r="DK5150">
            <v>340000</v>
          </cell>
        </row>
        <row r="5151">
          <cell r="C5151">
            <v>1000021270</v>
          </cell>
          <cell r="DK5151">
            <v>417000</v>
          </cell>
        </row>
        <row r="5152">
          <cell r="C5152">
            <v>1000007723</v>
          </cell>
          <cell r="DM5152">
            <v>838279.21875</v>
          </cell>
        </row>
        <row r="5153">
          <cell r="C5153">
            <v>1000011547</v>
          </cell>
        </row>
        <row r="5154">
          <cell r="C5154">
            <v>1000021270</v>
          </cell>
          <cell r="DL5154">
            <v>805000</v>
          </cell>
        </row>
        <row r="5155">
          <cell r="C5155">
            <v>1000007818</v>
          </cell>
        </row>
        <row r="5156">
          <cell r="C5156">
            <v>1000011906</v>
          </cell>
        </row>
        <row r="5157">
          <cell r="C5157">
            <v>1000022701</v>
          </cell>
        </row>
        <row r="5158">
          <cell r="C5158">
            <v>1000011906</v>
          </cell>
        </row>
        <row r="5159">
          <cell r="C5159">
            <v>1000008697</v>
          </cell>
        </row>
        <row r="5160">
          <cell r="C5160">
            <v>1000023417</v>
          </cell>
        </row>
        <row r="5161">
          <cell r="C5161">
            <v>1000027722</v>
          </cell>
        </row>
        <row r="5162">
          <cell r="C5162">
            <v>1000026649</v>
          </cell>
        </row>
        <row r="5163">
          <cell r="C5163">
            <v>1000011906</v>
          </cell>
        </row>
        <row r="5164">
          <cell r="C5164">
            <v>1000009245</v>
          </cell>
        </row>
        <row r="5165">
          <cell r="C5165">
            <v>1000026906</v>
          </cell>
        </row>
        <row r="5166">
          <cell r="C5166">
            <v>1000012036</v>
          </cell>
        </row>
        <row r="5167">
          <cell r="C5167">
            <v>1000009369</v>
          </cell>
        </row>
        <row r="5168">
          <cell r="C5168">
            <v>1000026906</v>
          </cell>
        </row>
        <row r="5169">
          <cell r="C5169">
            <v>1000026991</v>
          </cell>
        </row>
        <row r="5170">
          <cell r="C5170">
            <v>1000012092</v>
          </cell>
          <cell r="DM5170">
            <v>118172.91712</v>
          </cell>
        </row>
        <row r="5171">
          <cell r="C5171">
            <v>1000010131</v>
          </cell>
        </row>
        <row r="5172">
          <cell r="C5172">
            <v>1000013264</v>
          </cell>
        </row>
        <row r="5173">
          <cell r="C5173">
            <v>1000010148</v>
          </cell>
        </row>
        <row r="5174">
          <cell r="C5174">
            <v>1000013404</v>
          </cell>
        </row>
        <row r="5175">
          <cell r="C5175">
            <v>1000010745</v>
          </cell>
        </row>
        <row r="5176">
          <cell r="C5176">
            <v>1000015673</v>
          </cell>
        </row>
        <row r="5177">
          <cell r="C5177">
            <v>1000012036</v>
          </cell>
        </row>
        <row r="5178">
          <cell r="C5178">
            <v>1000016912</v>
          </cell>
        </row>
        <row r="5179">
          <cell r="C5179">
            <v>1000013450</v>
          </cell>
        </row>
        <row r="5180">
          <cell r="C5180">
            <v>1000017939</v>
          </cell>
        </row>
        <row r="5181">
          <cell r="C5181">
            <v>1000014556</v>
          </cell>
          <cell r="DM5181">
            <v>164414.89165000001</v>
          </cell>
        </row>
        <row r="5182">
          <cell r="C5182">
            <v>1000018839</v>
          </cell>
          <cell r="DM5182">
            <v>1576512.9347600001</v>
          </cell>
        </row>
        <row r="5183">
          <cell r="C5183">
            <v>1000014683</v>
          </cell>
        </row>
        <row r="5184">
          <cell r="C5184">
            <v>1000019250</v>
          </cell>
          <cell r="DK5184">
            <v>36000</v>
          </cell>
        </row>
        <row r="5185">
          <cell r="C5185">
            <v>1000014683</v>
          </cell>
        </row>
        <row r="5186">
          <cell r="C5186">
            <v>1000019412</v>
          </cell>
        </row>
        <row r="5187">
          <cell r="C5187">
            <v>1000015012</v>
          </cell>
        </row>
        <row r="5188">
          <cell r="C5188">
            <v>1000019808</v>
          </cell>
        </row>
        <row r="5189">
          <cell r="C5189">
            <v>1000015012</v>
          </cell>
        </row>
        <row r="5190">
          <cell r="C5190">
            <v>1000021270</v>
          </cell>
        </row>
        <row r="5191">
          <cell r="C5191">
            <v>1000015012</v>
          </cell>
        </row>
        <row r="5192">
          <cell r="C5192">
            <v>1000021522</v>
          </cell>
        </row>
        <row r="5193">
          <cell r="C5193">
            <v>1000015829</v>
          </cell>
        </row>
        <row r="5194">
          <cell r="C5194">
            <v>1000022624</v>
          </cell>
        </row>
        <row r="5195">
          <cell r="C5195">
            <v>1000018320</v>
          </cell>
        </row>
        <row r="5196">
          <cell r="C5196">
            <v>1000022624</v>
          </cell>
        </row>
        <row r="5197">
          <cell r="C5197">
            <v>1000018839</v>
          </cell>
          <cell r="DM5197">
            <v>1576512.9347600001</v>
          </cell>
        </row>
        <row r="5198">
          <cell r="C5198">
            <v>1000022701</v>
          </cell>
        </row>
        <row r="5199">
          <cell r="C5199">
            <v>1000018874</v>
          </cell>
        </row>
        <row r="5200">
          <cell r="C5200">
            <v>1000022701</v>
          </cell>
        </row>
        <row r="5201">
          <cell r="C5201">
            <v>1000019250</v>
          </cell>
          <cell r="DK5201">
            <v>87000</v>
          </cell>
        </row>
        <row r="5202">
          <cell r="C5202">
            <v>1000022943</v>
          </cell>
        </row>
        <row r="5203">
          <cell r="C5203">
            <v>1000019250</v>
          </cell>
        </row>
        <row r="5204">
          <cell r="C5204">
            <v>1000023304</v>
          </cell>
        </row>
        <row r="5205">
          <cell r="C5205">
            <v>1000019250</v>
          </cell>
        </row>
        <row r="5206">
          <cell r="C5206">
            <v>1000023304</v>
          </cell>
        </row>
        <row r="5207">
          <cell r="C5207">
            <v>1000019661</v>
          </cell>
          <cell r="DM5207">
            <v>1189015.6463899999</v>
          </cell>
        </row>
        <row r="5208">
          <cell r="C5208">
            <v>1000023822</v>
          </cell>
        </row>
        <row r="5209">
          <cell r="C5209">
            <v>1000020993</v>
          </cell>
        </row>
        <row r="5210">
          <cell r="C5210">
            <v>1000024771</v>
          </cell>
          <cell r="DM5210">
            <v>311889.23074000003</v>
          </cell>
        </row>
        <row r="5211">
          <cell r="C5211">
            <v>1000022943</v>
          </cell>
        </row>
        <row r="5212">
          <cell r="C5212">
            <v>1000026991</v>
          </cell>
        </row>
        <row r="5213">
          <cell r="C5213">
            <v>1000023304</v>
          </cell>
        </row>
        <row r="5214">
          <cell r="C5214">
            <v>1000027006</v>
          </cell>
        </row>
        <row r="5215">
          <cell r="C5215">
            <v>1000023304</v>
          </cell>
        </row>
        <row r="5216">
          <cell r="C5216">
            <v>1000023417</v>
          </cell>
        </row>
        <row r="5217">
          <cell r="C5217">
            <v>1000023984</v>
          </cell>
        </row>
        <row r="5218">
          <cell r="C5218">
            <v>1000023984</v>
          </cell>
        </row>
        <row r="5219">
          <cell r="C5219">
            <v>1000023984</v>
          </cell>
        </row>
        <row r="5220">
          <cell r="C5220">
            <v>1000027722</v>
          </cell>
        </row>
        <row r="5221">
          <cell r="C5221">
            <v>1000023984</v>
          </cell>
        </row>
        <row r="5222">
          <cell r="C5222">
            <v>1000024509</v>
          </cell>
        </row>
        <row r="5223">
          <cell r="C5223">
            <v>1000024509</v>
          </cell>
        </row>
        <row r="5224">
          <cell r="C5224">
            <v>1000024509</v>
          </cell>
        </row>
        <row r="5225">
          <cell r="C5225">
            <v>1000024509</v>
          </cell>
        </row>
        <row r="5226">
          <cell r="C5226">
            <v>1000026508</v>
          </cell>
        </row>
        <row r="5227">
          <cell r="C5227">
            <v>1000026554</v>
          </cell>
        </row>
        <row r="5228">
          <cell r="C5228">
            <v>1000027006</v>
          </cell>
        </row>
        <row r="5229">
          <cell r="C5229">
            <v>1000026618</v>
          </cell>
        </row>
      </sheetData>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D32BAF09-4184-4026-8FCD-C2DD190A45A0}" autoFormatId="16" applyNumberFormats="0" applyBorderFormats="0" applyFontFormats="0" applyPatternFormats="0" applyAlignmentFormats="0" applyWidthHeightFormats="0">
  <queryTableRefresh nextId="286">
    <queryTableFields count="285">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 id="107" name="Column107" tableColumnId="107"/>
      <queryTableField id="108" name="Column108" tableColumnId="108"/>
      <queryTableField id="109" name="Column109" tableColumnId="109"/>
      <queryTableField id="110" name="Column110" tableColumnId="110"/>
      <queryTableField id="111" name="Column111" tableColumnId="111"/>
      <queryTableField id="112" name="Column112" tableColumnId="112"/>
      <queryTableField id="113" name="Column113" tableColumnId="113"/>
      <queryTableField id="114" name="Column114" tableColumnId="114"/>
      <queryTableField id="115" name="Column115" tableColumnId="115"/>
      <queryTableField id="116" name="Column116" tableColumnId="116"/>
      <queryTableField id="117" name="Column117" tableColumnId="117"/>
      <queryTableField id="118" name="Column118" tableColumnId="118"/>
      <queryTableField id="119" name="Column119" tableColumnId="119"/>
      <queryTableField id="120" name="Column120" tableColumnId="120"/>
      <queryTableField id="121" name="Column121" tableColumnId="121"/>
      <queryTableField id="122" name="Column122" tableColumnId="122"/>
      <queryTableField id="123" name="Column123" tableColumnId="123"/>
      <queryTableField id="124" name="Column124" tableColumnId="124"/>
      <queryTableField id="125" name="Column125" tableColumnId="125"/>
      <queryTableField id="126" name="Column126" tableColumnId="126"/>
      <queryTableField id="127" name="Column127" tableColumnId="127"/>
      <queryTableField id="128" name="Column128" tableColumnId="128"/>
      <queryTableField id="129" name="Column129" tableColumnId="129"/>
      <queryTableField id="130" name="Column130" tableColumnId="130"/>
      <queryTableField id="131" name="Column131" tableColumnId="131"/>
      <queryTableField id="132" name="Column132" tableColumnId="132"/>
      <queryTableField id="133" name="Column133" tableColumnId="133"/>
      <queryTableField id="134" name="Column134" tableColumnId="134"/>
      <queryTableField id="135" name="Column135" tableColumnId="135"/>
      <queryTableField id="136" name="Column136" tableColumnId="136"/>
      <queryTableField id="137" name="Column137" tableColumnId="137"/>
      <queryTableField id="138" name="Column138" tableColumnId="138"/>
      <queryTableField id="139" name="Column139" tableColumnId="139"/>
      <queryTableField id="140" name="Column140" tableColumnId="140"/>
      <queryTableField id="141" name="Column141" tableColumnId="141"/>
      <queryTableField id="142" name="Column142" tableColumnId="142"/>
      <queryTableField id="143" name="Column143" tableColumnId="143"/>
      <queryTableField id="144" name="Column144" tableColumnId="144"/>
      <queryTableField id="145" name="Column145" tableColumnId="145"/>
      <queryTableField id="146" name="Column146" tableColumnId="146"/>
      <queryTableField id="147" name="Column147" tableColumnId="147"/>
      <queryTableField id="148" name="Column148" tableColumnId="148"/>
      <queryTableField id="149" name="Column149" tableColumnId="149"/>
      <queryTableField id="150" name="Column150" tableColumnId="150"/>
      <queryTableField id="151" name="Column151" tableColumnId="151"/>
      <queryTableField id="152" name="Column152" tableColumnId="152"/>
      <queryTableField id="153" name="Column153" tableColumnId="153"/>
      <queryTableField id="154" name="Column154" tableColumnId="154"/>
      <queryTableField id="155" name="Column155" tableColumnId="155"/>
      <queryTableField id="156" name="Column156" tableColumnId="156"/>
      <queryTableField id="157" name="Column157" tableColumnId="157"/>
      <queryTableField id="158" name="Column158" tableColumnId="158"/>
      <queryTableField id="159" name="Column159" tableColumnId="159"/>
      <queryTableField id="160" name="Column160" tableColumnId="160"/>
      <queryTableField id="161" name="Column161" tableColumnId="161"/>
      <queryTableField id="162" name="Column162" tableColumnId="162"/>
      <queryTableField id="163" name="Column163" tableColumnId="163"/>
      <queryTableField id="164" name="Column164" tableColumnId="164"/>
      <queryTableField id="165" name="Column165" tableColumnId="165"/>
      <queryTableField id="166" name="Column166" tableColumnId="166"/>
      <queryTableField id="167" name="Column167" tableColumnId="167"/>
      <queryTableField id="168" name="Column168" tableColumnId="168"/>
      <queryTableField id="169" name="Column169" tableColumnId="169"/>
      <queryTableField id="170" name="Column170" tableColumnId="170"/>
      <queryTableField id="171" name="Column171" tableColumnId="171"/>
      <queryTableField id="172" name="Column172" tableColumnId="172"/>
      <queryTableField id="173" name="Column173" tableColumnId="173"/>
      <queryTableField id="174" name="Column174" tableColumnId="174"/>
      <queryTableField id="175" name="Column175" tableColumnId="175"/>
      <queryTableField id="176" name="Column176" tableColumnId="176"/>
      <queryTableField id="177" name="Column177" tableColumnId="177"/>
      <queryTableField id="178" name="Column178" tableColumnId="178"/>
      <queryTableField id="179" name="Column179" tableColumnId="179"/>
      <queryTableField id="180" name="Column180" tableColumnId="180"/>
      <queryTableField id="181" name="Column181" tableColumnId="181"/>
      <queryTableField id="182" name="Column182" tableColumnId="182"/>
      <queryTableField id="183" name="Column183" tableColumnId="183"/>
      <queryTableField id="184" name="Column184" tableColumnId="184"/>
      <queryTableField id="185" name="Column185" tableColumnId="185"/>
      <queryTableField id="186" name="Column186" tableColumnId="186"/>
      <queryTableField id="187" name="Column187" tableColumnId="187"/>
      <queryTableField id="188" name="Column188" tableColumnId="188"/>
      <queryTableField id="189" name="Column189" tableColumnId="189"/>
      <queryTableField id="190" name="Column190" tableColumnId="190"/>
      <queryTableField id="191" name="Column191" tableColumnId="191"/>
      <queryTableField id="192" name="Column192" tableColumnId="192"/>
      <queryTableField id="193" name="Column193" tableColumnId="193"/>
      <queryTableField id="194" name="Column194" tableColumnId="194"/>
      <queryTableField id="195" name="Column195" tableColumnId="195"/>
      <queryTableField id="196" name="Column196" tableColumnId="196"/>
      <queryTableField id="197" name="Column197" tableColumnId="197"/>
      <queryTableField id="198" name="Column198" tableColumnId="198"/>
      <queryTableField id="199" name="Column199" tableColumnId="199"/>
      <queryTableField id="200" name="Column200" tableColumnId="200"/>
      <queryTableField id="201" name="Column201" tableColumnId="201"/>
      <queryTableField id="202" name="Column202" tableColumnId="202"/>
      <queryTableField id="203" name="Column203" tableColumnId="203"/>
      <queryTableField id="204" name="Column204" tableColumnId="204"/>
      <queryTableField id="205" name="Column205" tableColumnId="205"/>
      <queryTableField id="206" name="Column206" tableColumnId="206"/>
      <queryTableField id="207" name="Column207" tableColumnId="207"/>
      <queryTableField id="208" name="Column208" tableColumnId="208"/>
      <queryTableField id="209" name="Column209" tableColumnId="209"/>
      <queryTableField id="210" name="Column210" tableColumnId="210"/>
      <queryTableField id="211" name="Column211" tableColumnId="211"/>
      <queryTableField id="212" name="Column212" tableColumnId="212"/>
      <queryTableField id="213" name="Column213" tableColumnId="213"/>
      <queryTableField id="214" name="Column214" tableColumnId="214"/>
      <queryTableField id="215" name="Column215" tableColumnId="215"/>
      <queryTableField id="216" name="Column216" tableColumnId="216"/>
      <queryTableField id="217" name="Column217" tableColumnId="217"/>
      <queryTableField id="218" name="Column218" tableColumnId="218"/>
      <queryTableField id="219" name="Column219" tableColumnId="219"/>
      <queryTableField id="220" name="Column220" tableColumnId="220"/>
      <queryTableField id="221" name="Column221" tableColumnId="221"/>
      <queryTableField id="222" name="Column222" tableColumnId="222"/>
      <queryTableField id="223" name="Column223" tableColumnId="223"/>
      <queryTableField id="224" name="Column224" tableColumnId="224"/>
      <queryTableField id="225" name="Column225" tableColumnId="225"/>
      <queryTableField id="226" name="Column226" tableColumnId="226"/>
      <queryTableField id="227" name="Column227" tableColumnId="227"/>
      <queryTableField id="228" name="Column228" tableColumnId="228"/>
      <queryTableField id="229" name="Column229" tableColumnId="229"/>
      <queryTableField id="230" name="Column230" tableColumnId="230"/>
      <queryTableField id="231" name="Column231" tableColumnId="231"/>
      <queryTableField id="232" name="Column232" tableColumnId="232"/>
      <queryTableField id="233" name="Column233" tableColumnId="233"/>
      <queryTableField id="234" name="Column234" tableColumnId="234"/>
      <queryTableField id="235" name="Column235" tableColumnId="235"/>
      <queryTableField id="236" name="Column236" tableColumnId="236"/>
      <queryTableField id="237" name="Column237" tableColumnId="237"/>
      <queryTableField id="238" name="Column238" tableColumnId="238"/>
      <queryTableField id="239" name="Column239" tableColumnId="239"/>
      <queryTableField id="240" name="Column240" tableColumnId="240"/>
      <queryTableField id="241" name="Column241" tableColumnId="241"/>
      <queryTableField id="242" name="Column242" tableColumnId="242"/>
      <queryTableField id="243" name="Column243" tableColumnId="243"/>
      <queryTableField id="244" name="Column244" tableColumnId="244"/>
      <queryTableField id="245" name="Column245" tableColumnId="245"/>
      <queryTableField id="246" name="Column246" tableColumnId="246"/>
      <queryTableField id="247" name="Column247" tableColumnId="247"/>
      <queryTableField id="248" name="Column248" tableColumnId="248"/>
      <queryTableField id="249" name="Column249" tableColumnId="249"/>
      <queryTableField id="250" name="Column250" tableColumnId="250"/>
      <queryTableField id="251" name="Column251" tableColumnId="251"/>
      <queryTableField id="252" name="Column252" tableColumnId="252"/>
      <queryTableField id="253" name="Column253" tableColumnId="253"/>
      <queryTableField id="254" name="Column254" tableColumnId="254"/>
      <queryTableField id="255" name="Column255" tableColumnId="255"/>
      <queryTableField id="256" name="Column256" tableColumnId="256"/>
      <queryTableField id="257" name="Column257" tableColumnId="257"/>
      <queryTableField id="258" name="Column258" tableColumnId="258"/>
      <queryTableField id="259" name="Column259" tableColumnId="259"/>
      <queryTableField id="260" name="Column260" tableColumnId="260"/>
      <queryTableField id="261" name="Column261" tableColumnId="261"/>
      <queryTableField id="262" name="Column262" tableColumnId="262"/>
      <queryTableField id="263" name="Column263" tableColumnId="263"/>
      <queryTableField id="264" name="Column264" tableColumnId="264"/>
      <queryTableField id="265" name="Column265" tableColumnId="265"/>
      <queryTableField id="266" name="Column266" tableColumnId="266"/>
      <queryTableField id="267" name="Column267" tableColumnId="267"/>
      <queryTableField id="268" name="Column268" tableColumnId="268"/>
      <queryTableField id="269" name="Column269" tableColumnId="269"/>
      <queryTableField id="270" name="Column270" tableColumnId="270"/>
      <queryTableField id="271" name="Column271" tableColumnId="271"/>
      <queryTableField id="272" name="Column272" tableColumnId="272"/>
      <queryTableField id="273" name="Column273" tableColumnId="273"/>
      <queryTableField id="274" name="Column274" tableColumnId="274"/>
      <queryTableField id="275" name="Column275" tableColumnId="275"/>
      <queryTableField id="276" name="Column276" tableColumnId="276"/>
      <queryTableField id="277" name="Column277" tableColumnId="277"/>
      <queryTableField id="278" name="Column278" tableColumnId="278"/>
      <queryTableField id="279" name="Column279" tableColumnId="279"/>
      <queryTableField id="280" name="Column280" tableColumnId="280"/>
      <queryTableField id="281" name="Column281" tableColumnId="281"/>
      <queryTableField id="282" name="Column282" tableColumnId="282"/>
      <queryTableField id="283" name="Column283" tableColumnId="283"/>
      <queryTableField id="284" name="Column284" tableColumnId="284"/>
      <queryTableField id="285" name="Column285" tableColumnId="28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B8A88E4-C0DC-4815-B923-489F66C11D49}"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AB1D8FD3-E015-4BA8-AD8A-3064AD04DADD}"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D77490-8FB7-4FBA-B8BA-39A2C811293C}" name="FORMULAS2" displayName="FORMULAS2" ref="A1:JY2" tableType="queryTable" totalsRowShown="0">
  <autoFilter ref="A1:JY2" xr:uid="{B6D77490-8FB7-4FBA-B8BA-39A2C811293C}"/>
  <tableColumns count="285">
    <tableColumn id="1" xr3:uid="{D4D4E09C-0BF4-4F95-8561-1496D26E914A}" uniqueName="1" name="Column1" queryTableFieldId="1"/>
    <tableColumn id="2" xr3:uid="{627DE293-3E28-4FE7-B715-34FA655A3216}" uniqueName="2" name="Column2" queryTableFieldId="2" dataDxfId="229"/>
    <tableColumn id="3" xr3:uid="{477E252F-24AC-485F-B851-1C13E2B4B1D2}" uniqueName="3" name="Column3" queryTableFieldId="3" dataDxfId="228"/>
    <tableColumn id="4" xr3:uid="{43FB5AD7-B8D9-407A-B6A7-55A627CC4817}" uniqueName="4" name="Column4" queryTableFieldId="4"/>
    <tableColumn id="5" xr3:uid="{7F7E2204-DC6A-4A79-A891-2D36E2FBFEE2}" uniqueName="5" name="Column5" queryTableFieldId="5" dataDxfId="227"/>
    <tableColumn id="6" xr3:uid="{29470714-D4EA-4F93-99D3-D2902CABD6F9}" uniqueName="6" name="Column6" queryTableFieldId="6" dataDxfId="226"/>
    <tableColumn id="7" xr3:uid="{7111F46B-402E-42A3-B30B-D00259EC5184}" uniqueName="7" name="Column7" queryTableFieldId="7"/>
    <tableColumn id="8" xr3:uid="{E4129CA1-A8A8-4437-800E-97C67C2C9AB6}" uniqueName="8" name="Column8" queryTableFieldId="8" dataDxfId="225"/>
    <tableColumn id="9" xr3:uid="{AB01EAAE-BDE2-4F27-8880-97AF0D508667}" uniqueName="9" name="Column9" queryTableFieldId="9" dataDxfId="224"/>
    <tableColumn id="10" xr3:uid="{9AAFC6E9-2018-403F-BBAC-2DCD38E65834}" uniqueName="10" name="Column10" queryTableFieldId="10" dataDxfId="223"/>
    <tableColumn id="11" xr3:uid="{3BD65952-92F7-482A-9660-CA4A778E4110}" uniqueName="11" name="Column11" queryTableFieldId="11" dataDxfId="222"/>
    <tableColumn id="12" xr3:uid="{1A5A8DEC-4D6A-4ED6-ABC5-6F0D0B8690F5}" uniqueName="12" name="Column12" queryTableFieldId="12" dataDxfId="221"/>
    <tableColumn id="13" xr3:uid="{E4102EF8-A7D1-4184-ACF8-5A83DFD53DA1}" uniqueName="13" name="Column13" queryTableFieldId="13"/>
    <tableColumn id="14" xr3:uid="{AFF41A03-00E5-4A6E-8506-62FDBD7CFB80}" uniqueName="14" name="Column14" queryTableFieldId="14" dataDxfId="220"/>
    <tableColumn id="15" xr3:uid="{85E488C0-D235-46C7-BE4F-0A0103E43776}" uniqueName="15" name="Column15" queryTableFieldId="15" dataDxfId="219"/>
    <tableColumn id="16" xr3:uid="{CE1EDFB2-B5D2-4772-9A53-2B39417C06C7}" uniqueName="16" name="Column16" queryTableFieldId="16" dataDxfId="218"/>
    <tableColumn id="17" xr3:uid="{AA656261-818E-4C5A-A740-9483D5898F6E}" uniqueName="17" name="Column17" queryTableFieldId="17"/>
    <tableColumn id="18" xr3:uid="{5C1030F7-0F11-4E6A-BA84-2712FB3A4270}" uniqueName="18" name="Column18" queryTableFieldId="18" dataDxfId="217"/>
    <tableColumn id="19" xr3:uid="{AEF047F4-2FA3-4D6C-A20F-C408133B530C}" uniqueName="19" name="Column19" queryTableFieldId="19" dataDxfId="216"/>
    <tableColumn id="20" xr3:uid="{B106BF98-3169-4F8F-B774-419A6F0FDAD4}" uniqueName="20" name="Column20" queryTableFieldId="20"/>
    <tableColumn id="21" xr3:uid="{E17902F1-C668-4072-B79D-A1312FDA1E60}" uniqueName="21" name="Column21" queryTableFieldId="21"/>
    <tableColumn id="22" xr3:uid="{87EEA122-DAB4-43BD-8983-99FD3E285413}" uniqueName="22" name="Column22" queryTableFieldId="22" dataDxfId="215"/>
    <tableColumn id="23" xr3:uid="{4BDE5AAB-5252-4049-AEFC-1B778EBDACF8}" uniqueName="23" name="Column23" queryTableFieldId="23" dataDxfId="214"/>
    <tableColumn id="24" xr3:uid="{9784347C-056A-4050-870A-8EB0AEFE0BDF}" uniqueName="24" name="Column24" queryTableFieldId="24" dataDxfId="213"/>
    <tableColumn id="25" xr3:uid="{99AE7FBB-405E-453B-8C5A-FDC49756C867}" uniqueName="25" name="Column25" queryTableFieldId="25" dataDxfId="212"/>
    <tableColumn id="26" xr3:uid="{639AF75F-4580-412C-8C75-AAD3FF3DCF8D}" uniqueName="26" name="Column26" queryTableFieldId="26" dataDxfId="211"/>
    <tableColumn id="27" xr3:uid="{73A8C362-7C3C-47A4-AED7-6558EC34EC77}" uniqueName="27" name="Column27" queryTableFieldId="27" dataDxfId="210"/>
    <tableColumn id="28" xr3:uid="{A3D8FCCA-DC80-4D58-B6DA-14097BFF4EB5}" uniqueName="28" name="Column28" queryTableFieldId="28" dataDxfId="209"/>
    <tableColumn id="29" xr3:uid="{E5BBDD74-4F60-48C1-A0B8-82BC9C36881E}" uniqueName="29" name="Column29" queryTableFieldId="29" dataDxfId="208"/>
    <tableColumn id="30" xr3:uid="{78B4ADF2-807D-4D6D-9415-A03253C9266C}" uniqueName="30" name="Column30" queryTableFieldId="30" dataDxfId="207"/>
    <tableColumn id="31" xr3:uid="{3026EED2-2020-47E3-855B-29821F769B29}" uniqueName="31" name="Column31" queryTableFieldId="31" dataDxfId="206"/>
    <tableColumn id="32" xr3:uid="{CFD903C8-EF8C-43B3-ACA5-90E47D0EA457}" uniqueName="32" name="Column32" queryTableFieldId="32" dataDxfId="205"/>
    <tableColumn id="33" xr3:uid="{590F4D6A-06A5-4FE1-94E4-B9C0BE1B719E}" uniqueName="33" name="Column33" queryTableFieldId="33" dataDxfId="204"/>
    <tableColumn id="34" xr3:uid="{9596B881-E046-4B7D-9BC9-1453D81D9DAD}" uniqueName="34" name="Column34" queryTableFieldId="34" dataDxfId="203"/>
    <tableColumn id="35" xr3:uid="{600A5D0E-BDAF-4200-AC84-A51F0B8953BC}" uniqueName="35" name="Column35" queryTableFieldId="35" dataDxfId="202"/>
    <tableColumn id="36" xr3:uid="{35744211-2E03-43E0-8407-B5984CCA0A23}" uniqueName="36" name="Column36" queryTableFieldId="36" dataDxfId="201"/>
    <tableColumn id="37" xr3:uid="{3FCE8434-62BF-4B5C-BE59-F4B03156E659}" uniqueName="37" name="Column37" queryTableFieldId="37" dataDxfId="200"/>
    <tableColumn id="38" xr3:uid="{075D3108-3368-40E5-8259-AA3A512BE823}" uniqueName="38" name="Column38" queryTableFieldId="38" dataDxfId="199"/>
    <tableColumn id="39" xr3:uid="{4ACBAB37-8CA1-4C5A-A1DB-15F20B19FEC9}" uniqueName="39" name="Column39" queryTableFieldId="39" dataDxfId="198"/>
    <tableColumn id="40" xr3:uid="{279E4251-C344-4C94-8EB9-B0064E9FACCB}" uniqueName="40" name="Column40" queryTableFieldId="40" dataDxfId="197"/>
    <tableColumn id="41" xr3:uid="{5A714239-A389-4232-85D1-5AB8FA3AC7C9}" uniqueName="41" name="Column41" queryTableFieldId="41" dataDxfId="196"/>
    <tableColumn id="42" xr3:uid="{0E9A1034-141D-41A4-B164-AC1D3B44D707}" uniqueName="42" name="Column42" queryTableFieldId="42" dataDxfId="195"/>
    <tableColumn id="43" xr3:uid="{10421870-519D-4F8B-83AB-863FD1DFE848}" uniqueName="43" name="Column43" queryTableFieldId="43"/>
    <tableColumn id="44" xr3:uid="{707F411B-E769-4531-A188-B07430637D83}" uniqueName="44" name="Column44" queryTableFieldId="44"/>
    <tableColumn id="45" xr3:uid="{46126F8D-A106-48CD-88F0-47F67A925918}" uniqueName="45" name="Column45" queryTableFieldId="45"/>
    <tableColumn id="46" xr3:uid="{65126700-2B05-4BFC-A9EA-EECE8B670C06}" uniqueName="46" name="Column46" queryTableFieldId="46"/>
    <tableColumn id="47" xr3:uid="{6256EDBE-1D4C-47FE-A7C6-E38510B8EB6E}" uniqueName="47" name="Column47" queryTableFieldId="47"/>
    <tableColumn id="48" xr3:uid="{E4E553CA-AE8C-4DA0-B1E6-4CAD30130F91}" uniqueName="48" name="Column48" queryTableFieldId="48"/>
    <tableColumn id="49" xr3:uid="{FE2B5EF6-C29A-4D30-B98F-2A70D6D890C9}" uniqueName="49" name="Column49" queryTableFieldId="49"/>
    <tableColumn id="50" xr3:uid="{9B6BC5C4-0A9D-4A31-83CE-B40033DB7E76}" uniqueName="50" name="Column50" queryTableFieldId="50"/>
    <tableColumn id="51" xr3:uid="{D5A8220C-6344-4C39-81DC-E099512FD90B}" uniqueName="51" name="Column51" queryTableFieldId="51"/>
    <tableColumn id="52" xr3:uid="{E262D24D-3F74-41A9-AC19-97D751175AA7}" uniqueName="52" name="Column52" queryTableFieldId="52"/>
    <tableColumn id="53" xr3:uid="{9F4145B7-357C-4BB9-9AF9-B25B862208BA}" uniqueName="53" name="Column53" queryTableFieldId="53"/>
    <tableColumn id="54" xr3:uid="{B3071474-A132-40C2-A1EC-400045F1CBF9}" uniqueName="54" name="Column54" queryTableFieldId="54"/>
    <tableColumn id="55" xr3:uid="{9F14961B-6AD2-4212-BD40-9EC0E366B5B2}" uniqueName="55" name="Column55" queryTableFieldId="55"/>
    <tableColumn id="56" xr3:uid="{825EE6A8-CEED-4248-82C6-0522077C65D5}" uniqueName="56" name="Column56" queryTableFieldId="56"/>
    <tableColumn id="57" xr3:uid="{8E0A5123-5295-477D-BBF3-681032DD996B}" uniqueName="57" name="Column57" queryTableFieldId="57"/>
    <tableColumn id="58" xr3:uid="{B82388C6-51E6-4759-90EC-77AB040FD0E1}" uniqueName="58" name="Column58" queryTableFieldId="58"/>
    <tableColumn id="59" xr3:uid="{B9D0C263-464D-4050-86AD-C7ED02E13489}" uniqueName="59" name="Column59" queryTableFieldId="59"/>
    <tableColumn id="60" xr3:uid="{BB005BB1-9E04-4D61-B1A4-FF25850D3C9C}" uniqueName="60" name="Column60" queryTableFieldId="60"/>
    <tableColumn id="61" xr3:uid="{143E2BE6-872D-445D-A111-01B99F12D192}" uniqueName="61" name="Column61" queryTableFieldId="61"/>
    <tableColumn id="62" xr3:uid="{ED0D71E8-EFC1-4A9B-8C39-25F17FCC8FE8}" uniqueName="62" name="Column62" queryTableFieldId="62"/>
    <tableColumn id="63" xr3:uid="{EEAC66B6-CF37-443E-9CAD-C3E4997CE6B6}" uniqueName="63" name="Column63" queryTableFieldId="63"/>
    <tableColumn id="64" xr3:uid="{A198F5E0-D787-41D3-AF7B-B970F2AA3D79}" uniqueName="64" name="Column64" queryTableFieldId="64"/>
    <tableColumn id="65" xr3:uid="{9ABA96F8-13AD-4558-8D76-8F1FA270AD7A}" uniqueName="65" name="Column65" queryTableFieldId="65"/>
    <tableColumn id="66" xr3:uid="{A680B114-93B4-4202-9264-AFC174FFD9CB}" uniqueName="66" name="Column66" queryTableFieldId="66"/>
    <tableColumn id="67" xr3:uid="{12047B9B-88D4-4428-929F-C0A61CB7C54D}" uniqueName="67" name="Column67" queryTableFieldId="67"/>
    <tableColumn id="68" xr3:uid="{9203EB18-320A-41BC-B02C-5C238AA35926}" uniqueName="68" name="Column68" queryTableFieldId="68"/>
    <tableColumn id="69" xr3:uid="{991A44D2-DDE7-4226-A2BA-A7C4FDF0261D}" uniqueName="69" name="Column69" queryTableFieldId="69"/>
    <tableColumn id="70" xr3:uid="{2E3004E3-52B3-44A9-84BC-4243900A0E6D}" uniqueName="70" name="Column70" queryTableFieldId="70"/>
    <tableColumn id="71" xr3:uid="{60CC3E4D-BFB6-4C04-8ADD-C14FAE588CD5}" uniqueName="71" name="Column71" queryTableFieldId="71"/>
    <tableColumn id="72" xr3:uid="{40717146-B222-4BB0-A1CA-61E6AC66FD9D}" uniqueName="72" name="Column72" queryTableFieldId="72"/>
    <tableColumn id="73" xr3:uid="{7800686B-4454-4BD1-B3DE-501085849F13}" uniqueName="73" name="Column73" queryTableFieldId="73"/>
    <tableColumn id="74" xr3:uid="{326CE84E-9E44-425D-993A-8E38B6651873}" uniqueName="74" name="Column74" queryTableFieldId="74"/>
    <tableColumn id="75" xr3:uid="{989C7E7D-867A-486F-A25C-A16AB60B7D0E}" uniqueName="75" name="Column75" queryTableFieldId="75"/>
    <tableColumn id="76" xr3:uid="{4DD838DD-07EF-45C7-846D-0FB6C79EA1A4}" uniqueName="76" name="Column76" queryTableFieldId="76"/>
    <tableColumn id="77" xr3:uid="{B96A063E-3A51-4FE5-9895-3E59591563CA}" uniqueName="77" name="Column77" queryTableFieldId="77"/>
    <tableColumn id="78" xr3:uid="{561561FC-D612-4B07-8DC5-8224EBFFB53E}" uniqueName="78" name="Column78" queryTableFieldId="78"/>
    <tableColumn id="79" xr3:uid="{EE98CABD-5DE3-4FC6-9A1D-1EF1CC157E5D}" uniqueName="79" name="Column79" queryTableFieldId="79"/>
    <tableColumn id="80" xr3:uid="{9AE12835-1C55-4369-913A-A2CDB37D320A}" uniqueName="80" name="Column80" queryTableFieldId="80"/>
    <tableColumn id="81" xr3:uid="{2F3798B8-CE88-4711-B773-ADBBD3F3AFE5}" uniqueName="81" name="Column81" queryTableFieldId="81"/>
    <tableColumn id="82" xr3:uid="{ADEA8E4D-76B6-46C9-BA49-02CC6A673CA6}" uniqueName="82" name="Column82" queryTableFieldId="82"/>
    <tableColumn id="83" xr3:uid="{44C57CA2-955C-487C-BA8A-FA174C140C48}" uniqueName="83" name="Column83" queryTableFieldId="83"/>
    <tableColumn id="84" xr3:uid="{CF0D069D-A312-4DD7-B3FB-23F48FA28CB8}" uniqueName="84" name="Column84" queryTableFieldId="84"/>
    <tableColumn id="85" xr3:uid="{3FA0C74C-8733-4EAF-BEEE-23CC6BF19C12}" uniqueName="85" name="Column85" queryTableFieldId="85"/>
    <tableColumn id="86" xr3:uid="{166408C1-323D-438D-813E-BDC36B28895F}" uniqueName="86" name="Column86" queryTableFieldId="86"/>
    <tableColumn id="87" xr3:uid="{2524AADD-946B-4864-88D4-46801881E749}" uniqueName="87" name="Column87" queryTableFieldId="87"/>
    <tableColumn id="88" xr3:uid="{7736C366-6AB4-43FB-88BA-A799258A18D4}" uniqueName="88" name="Column88" queryTableFieldId="88"/>
    <tableColumn id="89" xr3:uid="{EFC04CBF-861D-492F-9C8A-32936D681DE3}" uniqueName="89" name="Column89" queryTableFieldId="89"/>
    <tableColumn id="90" xr3:uid="{13735D43-1622-4B95-AAF3-B7263B66111B}" uniqueName="90" name="Column90" queryTableFieldId="90"/>
    <tableColumn id="91" xr3:uid="{3BA2F35C-C8FA-4BE4-A309-FD3202279786}" uniqueName="91" name="Column91" queryTableFieldId="91"/>
    <tableColumn id="92" xr3:uid="{061DD64C-160A-42A1-87C3-C9F9270D6543}" uniqueName="92" name="Column92" queryTableFieldId="92"/>
    <tableColumn id="93" xr3:uid="{91DA007A-0923-4154-A733-BF2D09380128}" uniqueName="93" name="Column93" queryTableFieldId="93"/>
    <tableColumn id="94" xr3:uid="{BD7D02FD-B870-4DBA-AE77-EFAC1C4A93BD}" uniqueName="94" name="Column94" queryTableFieldId="94"/>
    <tableColumn id="95" xr3:uid="{1BC7FEB9-5D4C-4C65-94B2-CBDD4AE47494}" uniqueName="95" name="Column95" queryTableFieldId="95" dataDxfId="194"/>
    <tableColumn id="96" xr3:uid="{A5409987-0EF0-4427-8DB8-03C8200DA563}" uniqueName="96" name="Column96" queryTableFieldId="96" dataDxfId="193"/>
    <tableColumn id="97" xr3:uid="{5EDA9D1D-2C58-4B35-831F-087E31F05EC6}" uniqueName="97" name="Column97" queryTableFieldId="97" dataDxfId="192"/>
    <tableColumn id="98" xr3:uid="{4A22D9A4-370D-429F-A1AC-9C69EE7038FD}" uniqueName="98" name="Column98" queryTableFieldId="98" dataDxfId="191"/>
    <tableColumn id="99" xr3:uid="{9BCD3481-625E-4099-AD61-914EE24FCF84}" uniqueName="99" name="Column99" queryTableFieldId="99" dataDxfId="190"/>
    <tableColumn id="100" xr3:uid="{E875DDB7-2716-4ECE-BA97-6A8993A6E94A}" uniqueName="100" name="Column100" queryTableFieldId="100" dataDxfId="189"/>
    <tableColumn id="101" xr3:uid="{E5D40FEE-E6E1-455C-AD7A-41C845D081A8}" uniqueName="101" name="Column101" queryTableFieldId="101" dataDxfId="188"/>
    <tableColumn id="102" xr3:uid="{5E6328E9-9B19-4440-B958-E1606A56D537}" uniqueName="102" name="Column102" queryTableFieldId="102" dataDxfId="187"/>
    <tableColumn id="103" xr3:uid="{3C16F250-4B6C-4410-B851-960B937177C2}" uniqueName="103" name="Column103" queryTableFieldId="103" dataDxfId="186"/>
    <tableColumn id="104" xr3:uid="{DAE2F4B4-AACA-4BB9-8DE5-3E9682866853}" uniqueName="104" name="Column104" queryTableFieldId="104" dataDxfId="185"/>
    <tableColumn id="105" xr3:uid="{015C2E0D-1775-4EDA-8068-196D10838F69}" uniqueName="105" name="Column105" queryTableFieldId="105" dataDxfId="184"/>
    <tableColumn id="106" xr3:uid="{F8AFBCC9-A3CE-428F-AD73-3E35833143BC}" uniqueName="106" name="Column106" queryTableFieldId="106" dataDxfId="183"/>
    <tableColumn id="107" xr3:uid="{9A611E65-CE08-4D94-92FA-A37FF3979B62}" uniqueName="107" name="Column107" queryTableFieldId="107" dataDxfId="182"/>
    <tableColumn id="108" xr3:uid="{1A0D6A9C-E8F2-4F8F-8F32-2B66D628C49C}" uniqueName="108" name="Column108" queryTableFieldId="108" dataDxfId="181"/>
    <tableColumn id="109" xr3:uid="{5360D3C1-8E6C-4DF3-B843-793089492C66}" uniqueName="109" name="Column109" queryTableFieldId="109" dataDxfId="180"/>
    <tableColumn id="110" xr3:uid="{162E0263-EC06-4DA6-A854-72B2B80BB983}" uniqueName="110" name="Column110" queryTableFieldId="110" dataDxfId="179"/>
    <tableColumn id="111" xr3:uid="{CB922A52-D61F-4D87-8167-F7CBFFA9B0B9}" uniqueName="111" name="Column111" queryTableFieldId="111" dataDxfId="178"/>
    <tableColumn id="112" xr3:uid="{5F64305E-D148-4121-985E-3BE2F10AFD16}" uniqueName="112" name="Column112" queryTableFieldId="112" dataDxfId="177"/>
    <tableColumn id="113" xr3:uid="{8CC8063D-DAFA-4ED3-9D96-2236C0C43856}" uniqueName="113" name="Column113" queryTableFieldId="113" dataDxfId="176"/>
    <tableColumn id="114" xr3:uid="{AB375B3B-1140-44E1-BEF8-08854861C938}" uniqueName="114" name="Column114" queryTableFieldId="114" dataDxfId="175"/>
    <tableColumn id="115" xr3:uid="{02BC7723-560F-4A25-BBE1-1278F573C079}" uniqueName="115" name="Column115" queryTableFieldId="115" dataDxfId="174"/>
    <tableColumn id="116" xr3:uid="{B544D012-5E28-42C7-AFD4-14662A9A012A}" uniqueName="116" name="Column116" queryTableFieldId="116" dataDxfId="173"/>
    <tableColumn id="117" xr3:uid="{21E837A9-9FEF-4D48-BFD7-9876BCFC83AE}" uniqueName="117" name="Column117" queryTableFieldId="117" dataDxfId="172"/>
    <tableColumn id="118" xr3:uid="{CB304131-9F64-4087-B7DB-999501805C32}" uniqueName="118" name="Column118" queryTableFieldId="118" dataDxfId="171"/>
    <tableColumn id="119" xr3:uid="{539855A9-22EB-47EE-A2D2-4DED202478FB}" uniqueName="119" name="Column119" queryTableFieldId="119" dataDxfId="170"/>
    <tableColumn id="120" xr3:uid="{01D4ECC5-1305-4C45-9327-AAB53D20E69B}" uniqueName="120" name="Column120" queryTableFieldId="120" dataDxfId="169"/>
    <tableColumn id="121" xr3:uid="{92F449DE-F5B3-4066-B57F-79D8269F2F27}" uniqueName="121" name="Column121" queryTableFieldId="121" dataDxfId="168"/>
    <tableColumn id="122" xr3:uid="{D59352B9-9ED0-46AD-81F9-6E98AB3E371C}" uniqueName="122" name="Column122" queryTableFieldId="122" dataDxfId="167"/>
    <tableColumn id="123" xr3:uid="{9F2C5773-791B-44AD-AC13-991F294091B2}" uniqueName="123" name="Column123" queryTableFieldId="123" dataDxfId="166"/>
    <tableColumn id="124" xr3:uid="{1821B2CE-88B3-45DF-8ECD-B3240359561C}" uniqueName="124" name="Column124" queryTableFieldId="124" dataDxfId="165"/>
    <tableColumn id="125" xr3:uid="{7742008F-620F-4EB2-9B23-AFE5F4B8F4FA}" uniqueName="125" name="Column125" queryTableFieldId="125" dataDxfId="164"/>
    <tableColumn id="126" xr3:uid="{4D3049FB-6E7E-41B8-9664-03CECDCA5F07}" uniqueName="126" name="Column126" queryTableFieldId="126" dataDxfId="163"/>
    <tableColumn id="127" xr3:uid="{94FF3F7A-114E-4344-A0BA-34B0484F92CC}" uniqueName="127" name="Column127" queryTableFieldId="127" dataDxfId="162"/>
    <tableColumn id="128" xr3:uid="{0146E6AA-9F33-41AA-887D-C0DDB550B006}" uniqueName="128" name="Column128" queryTableFieldId="128" dataDxfId="161"/>
    <tableColumn id="129" xr3:uid="{F5C647A8-BEF5-4D80-A1C0-70DD86138D5B}" uniqueName="129" name="Column129" queryTableFieldId="129" dataDxfId="160"/>
    <tableColumn id="130" xr3:uid="{F5334349-D144-4D9C-B355-C3EA9C3D871B}" uniqueName="130" name="Column130" queryTableFieldId="130" dataDxfId="159"/>
    <tableColumn id="131" xr3:uid="{47E45784-4507-4A80-BC84-7199ED4AB3AA}" uniqueName="131" name="Column131" queryTableFieldId="131" dataDxfId="158"/>
    <tableColumn id="132" xr3:uid="{1FC943EC-6C60-48A0-A0DD-31118D8E6D89}" uniqueName="132" name="Column132" queryTableFieldId="132" dataDxfId="157"/>
    <tableColumn id="133" xr3:uid="{2B05EB7A-F026-4BE9-B758-5FB5AB552180}" uniqueName="133" name="Column133" queryTableFieldId="133" dataDxfId="156"/>
    <tableColumn id="134" xr3:uid="{734CB294-B027-47C0-B0DF-9C84B4EE6962}" uniqueName="134" name="Column134" queryTableFieldId="134" dataDxfId="155"/>
    <tableColumn id="135" xr3:uid="{9FE1E8CD-A2FA-4D91-BFAF-CD462B43083B}" uniqueName="135" name="Column135" queryTableFieldId="135" dataDxfId="154"/>
    <tableColumn id="136" xr3:uid="{CB20F8FA-2B6F-49D6-9200-99908833EA83}" uniqueName="136" name="Column136" queryTableFieldId="136" dataDxfId="153"/>
    <tableColumn id="137" xr3:uid="{BBB85B41-96D3-4A1C-A37B-3741F307E27C}" uniqueName="137" name="Column137" queryTableFieldId="137" dataDxfId="152"/>
    <tableColumn id="138" xr3:uid="{AB511C53-C31E-4D30-9F62-DBC8BE65F7EF}" uniqueName="138" name="Column138" queryTableFieldId="138" dataDxfId="151"/>
    <tableColumn id="139" xr3:uid="{878CC0A9-D096-4106-B24B-08E1715CE3E6}" uniqueName="139" name="Column139" queryTableFieldId="139" dataDxfId="150"/>
    <tableColumn id="140" xr3:uid="{AFE807B2-2690-4C0E-AAF2-B452177A30C4}" uniqueName="140" name="Column140" queryTableFieldId="140" dataDxfId="149"/>
    <tableColumn id="141" xr3:uid="{AB16BC6F-CCEE-446B-915E-566C78EF891D}" uniqueName="141" name="Column141" queryTableFieldId="141" dataDxfId="148"/>
    <tableColumn id="142" xr3:uid="{D01BFA0C-41EB-4D1F-9AEF-09856CFFC6FA}" uniqueName="142" name="Column142" queryTableFieldId="142" dataDxfId="147"/>
    <tableColumn id="143" xr3:uid="{845B99A5-4A28-47D1-B8C5-0507A1002CAE}" uniqueName="143" name="Column143" queryTableFieldId="143" dataDxfId="146"/>
    <tableColumn id="144" xr3:uid="{4F881DE8-DAD2-47AC-993F-9285EDA8B694}" uniqueName="144" name="Column144" queryTableFieldId="144" dataDxfId="145"/>
    <tableColumn id="145" xr3:uid="{D3A8F29A-42C1-472D-A299-03A64F611461}" uniqueName="145" name="Column145" queryTableFieldId="145" dataDxfId="144"/>
    <tableColumn id="146" xr3:uid="{2C966A99-B9EF-489F-96FA-98CF61BEEAB5}" uniqueName="146" name="Column146" queryTableFieldId="146" dataDxfId="143"/>
    <tableColumn id="147" xr3:uid="{9E960033-4F99-4D35-98F8-75B777DBFA0B}" uniqueName="147" name="Column147" queryTableFieldId="147" dataDxfId="142"/>
    <tableColumn id="148" xr3:uid="{95FC9FA0-FC48-48BE-A6F1-838539C5B7B9}" uniqueName="148" name="Column148" queryTableFieldId="148" dataDxfId="141"/>
    <tableColumn id="149" xr3:uid="{EBC5DB49-45D4-4B53-A97F-D685B19F5F7B}" uniqueName="149" name="Column149" queryTableFieldId="149" dataDxfId="140"/>
    <tableColumn id="150" xr3:uid="{EF19F7EE-9502-44C2-BD18-A12EB464C16E}" uniqueName="150" name="Column150" queryTableFieldId="150" dataDxfId="139"/>
    <tableColumn id="151" xr3:uid="{7831C76C-2170-45CD-B5C5-50E0058281CC}" uniqueName="151" name="Column151" queryTableFieldId="151" dataDxfId="138"/>
    <tableColumn id="152" xr3:uid="{6769A2E3-1FD8-4818-8F29-4125575315EE}" uniqueName="152" name="Column152" queryTableFieldId="152" dataDxfId="137"/>
    <tableColumn id="153" xr3:uid="{A4E21822-4587-48B1-B789-723AC89A24BF}" uniqueName="153" name="Column153" queryTableFieldId="153" dataDxfId="136"/>
    <tableColumn id="154" xr3:uid="{C81E05E9-3B5F-4193-9685-5788D7B3D26F}" uniqueName="154" name="Column154" queryTableFieldId="154" dataDxfId="135"/>
    <tableColumn id="155" xr3:uid="{3B1DCCFC-C52C-40B0-AE78-9FD9E0BEADBE}" uniqueName="155" name="Column155" queryTableFieldId="155" dataDxfId="134"/>
    <tableColumn id="156" xr3:uid="{85422B84-8A2F-45F6-B469-18FE47E5E420}" uniqueName="156" name="Column156" queryTableFieldId="156" dataDxfId="133"/>
    <tableColumn id="157" xr3:uid="{3EA92DEC-2939-4097-BD3D-92F7E1F670E8}" uniqueName="157" name="Column157" queryTableFieldId="157" dataDxfId="132"/>
    <tableColumn id="158" xr3:uid="{E26967D6-07FB-4198-9162-9E323AD96E73}" uniqueName="158" name="Column158" queryTableFieldId="158" dataDxfId="131"/>
    <tableColumn id="159" xr3:uid="{09BC4B99-4BB4-4927-8F14-F26209561C3B}" uniqueName="159" name="Column159" queryTableFieldId="159" dataDxfId="130"/>
    <tableColumn id="160" xr3:uid="{667EFB78-AB90-4428-811D-48E16990080A}" uniqueName="160" name="Column160" queryTableFieldId="160" dataDxfId="129"/>
    <tableColumn id="161" xr3:uid="{22D85BBA-A079-4AF9-A80C-A23B1065C198}" uniqueName="161" name="Column161" queryTableFieldId="161" dataDxfId="128"/>
    <tableColumn id="162" xr3:uid="{21C5D863-BF04-4349-A1B4-B470C29A4250}" uniqueName="162" name="Column162" queryTableFieldId="162" dataDxfId="127"/>
    <tableColumn id="163" xr3:uid="{FC2EACC9-A02C-4B8E-A262-7BF226530CC3}" uniqueName="163" name="Column163" queryTableFieldId="163" dataDxfId="126"/>
    <tableColumn id="164" xr3:uid="{5C003F81-58E8-4796-BA57-81B39CA1D892}" uniqueName="164" name="Column164" queryTableFieldId="164" dataDxfId="125"/>
    <tableColumn id="165" xr3:uid="{F8E9DFA7-AA69-478F-8F1E-3A58A61CDD6B}" uniqueName="165" name="Column165" queryTableFieldId="165" dataDxfId="124"/>
    <tableColumn id="166" xr3:uid="{29E4F573-E612-4AD9-90D6-28D5E7E8D669}" uniqueName="166" name="Column166" queryTableFieldId="166" dataDxfId="123"/>
    <tableColumn id="167" xr3:uid="{0E7982B3-3ADF-493A-8075-8E4DFF28B775}" uniqueName="167" name="Column167" queryTableFieldId="167" dataDxfId="122"/>
    <tableColumn id="168" xr3:uid="{C05CEA02-3BD7-439E-927B-CB49EAFE91BE}" uniqueName="168" name="Column168" queryTableFieldId="168" dataDxfId="121"/>
    <tableColumn id="169" xr3:uid="{55116442-E4E6-4D7C-884D-E2DE0A15E2D6}" uniqueName="169" name="Column169" queryTableFieldId="169" dataDxfId="120"/>
    <tableColumn id="170" xr3:uid="{60D98FA7-6D1B-4479-B709-3A4D4A02294D}" uniqueName="170" name="Column170" queryTableFieldId="170" dataDxfId="119"/>
    <tableColumn id="171" xr3:uid="{6C05BD93-28A9-44B1-A9B3-ADB8341C5256}" uniqueName="171" name="Column171" queryTableFieldId="171" dataDxfId="118"/>
    <tableColumn id="172" xr3:uid="{EBFDB287-D750-44ED-AD72-974F21A1815C}" uniqueName="172" name="Column172" queryTableFieldId="172" dataDxfId="117"/>
    <tableColumn id="173" xr3:uid="{01AE39D8-4626-4427-84CB-3C4559E22AF6}" uniqueName="173" name="Column173" queryTableFieldId="173" dataDxfId="116"/>
    <tableColumn id="174" xr3:uid="{9B0DEDFD-92B0-462A-A657-7B74F23332DB}" uniqueName="174" name="Column174" queryTableFieldId="174" dataDxfId="115"/>
    <tableColumn id="175" xr3:uid="{9B196FB8-19DC-4B66-A131-DF9C98C1EC25}" uniqueName="175" name="Column175" queryTableFieldId="175" dataDxfId="114"/>
    <tableColumn id="176" xr3:uid="{EB81921C-8015-463D-BFCA-B09F76876D2B}" uniqueName="176" name="Column176" queryTableFieldId="176" dataDxfId="113"/>
    <tableColumn id="177" xr3:uid="{FC0A21A3-9537-4420-8E85-EA5FC9633ABE}" uniqueName="177" name="Column177" queryTableFieldId="177" dataDxfId="112"/>
    <tableColumn id="178" xr3:uid="{72CBD0FE-ED36-4C2D-832C-1B18CFA3AF25}" uniqueName="178" name="Column178" queryTableFieldId="178" dataDxfId="111"/>
    <tableColumn id="179" xr3:uid="{C50F16DE-167E-4C36-BE38-7E8D823C2330}" uniqueName="179" name="Column179" queryTableFieldId="179" dataDxfId="110"/>
    <tableColumn id="180" xr3:uid="{41FC8A80-CF34-47A8-A918-2AAA0941613B}" uniqueName="180" name="Column180" queryTableFieldId="180" dataDxfId="109"/>
    <tableColumn id="181" xr3:uid="{EF4EA490-137C-4E68-8269-8767C8B6D0AB}" uniqueName="181" name="Column181" queryTableFieldId="181" dataDxfId="108"/>
    <tableColumn id="182" xr3:uid="{D893C7E0-7C3C-4948-B9BA-6110584D5CB8}" uniqueName="182" name="Column182" queryTableFieldId="182" dataDxfId="107"/>
    <tableColumn id="183" xr3:uid="{7DF49F6D-C4F8-4D47-848A-E6A3C0F792F7}" uniqueName="183" name="Column183" queryTableFieldId="183" dataDxfId="106"/>
    <tableColumn id="184" xr3:uid="{59E30714-0F13-4136-9FEF-F3C39DF06F8D}" uniqueName="184" name="Column184" queryTableFieldId="184" dataDxfId="105"/>
    <tableColumn id="185" xr3:uid="{3B88ACD7-F242-431E-AD80-494E0C23B102}" uniqueName="185" name="Column185" queryTableFieldId="185" dataDxfId="104"/>
    <tableColumn id="186" xr3:uid="{F57D37D8-5C3A-4BB6-8CBC-5448004E88DB}" uniqueName="186" name="Column186" queryTableFieldId="186" dataDxfId="103"/>
    <tableColumn id="187" xr3:uid="{86F8DF1C-1607-46D8-B591-1E96E0E3B077}" uniqueName="187" name="Column187" queryTableFieldId="187" dataDxfId="102"/>
    <tableColumn id="188" xr3:uid="{25301E09-F5AB-4B00-969A-F433554899B0}" uniqueName="188" name="Column188" queryTableFieldId="188" dataDxfId="101"/>
    <tableColumn id="189" xr3:uid="{54DA5B99-D129-46BA-8CCC-3D4975BE9822}" uniqueName="189" name="Column189" queryTableFieldId="189" dataDxfId="100"/>
    <tableColumn id="190" xr3:uid="{326E178D-DADF-415E-9B78-EE54F4D73581}" uniqueName="190" name="Column190" queryTableFieldId="190" dataDxfId="99"/>
    <tableColumn id="191" xr3:uid="{9CFBCE13-78F8-48DE-A3BA-72840C199FDA}" uniqueName="191" name="Column191" queryTableFieldId="191" dataDxfId="98"/>
    <tableColumn id="192" xr3:uid="{FF279285-D955-4944-99A9-6BAD82780285}" uniqueName="192" name="Column192" queryTableFieldId="192" dataDxfId="97"/>
    <tableColumn id="193" xr3:uid="{5DF2DBAC-9F58-40A9-8FCD-CBB10E1145DD}" uniqueName="193" name="Column193" queryTableFieldId="193" dataDxfId="96"/>
    <tableColumn id="194" xr3:uid="{3B5B2346-A171-412F-BFA0-412E0758EA4C}" uniqueName="194" name="Column194" queryTableFieldId="194" dataDxfId="95"/>
    <tableColumn id="195" xr3:uid="{D3114DED-13CD-4F20-A48C-DB2FA05497F1}" uniqueName="195" name="Column195" queryTableFieldId="195" dataDxfId="94"/>
    <tableColumn id="196" xr3:uid="{F5E54405-FCE1-404B-B97C-E0DA4EA2EC69}" uniqueName="196" name="Column196" queryTableFieldId="196" dataDxfId="93"/>
    <tableColumn id="197" xr3:uid="{50A315D3-2987-4ACA-B1C7-14CD8B07C5A0}" uniqueName="197" name="Column197" queryTableFieldId="197" dataDxfId="92"/>
    <tableColumn id="198" xr3:uid="{3075C150-C40D-4867-B354-23F74D2780C3}" uniqueName="198" name="Column198" queryTableFieldId="198" dataDxfId="91"/>
    <tableColumn id="199" xr3:uid="{8B51C217-1F73-4D98-88D6-A72BD573FEE3}" uniqueName="199" name="Column199" queryTableFieldId="199" dataDxfId="90"/>
    <tableColumn id="200" xr3:uid="{2CB358FB-010D-48C6-ADD9-9D917FF18F09}" uniqueName="200" name="Column200" queryTableFieldId="200" dataDxfId="89"/>
    <tableColumn id="201" xr3:uid="{9F0673F9-CBDE-4F80-A238-E15D86E7307D}" uniqueName="201" name="Column201" queryTableFieldId="201" dataDxfId="88"/>
    <tableColumn id="202" xr3:uid="{91DCAAE7-32C6-446E-91CC-EE7A2DD479A5}" uniqueName="202" name="Column202" queryTableFieldId="202" dataDxfId="87"/>
    <tableColumn id="203" xr3:uid="{3ACB771A-E5C3-40CC-B9D9-EBD9C5F1E060}" uniqueName="203" name="Column203" queryTableFieldId="203" dataDxfId="86"/>
    <tableColumn id="204" xr3:uid="{4492989B-B53F-446F-8E3A-1498A3647A01}" uniqueName="204" name="Column204" queryTableFieldId="204" dataDxfId="85"/>
    <tableColumn id="205" xr3:uid="{D0C93901-9450-47D5-9917-12A9C90D4012}" uniqueName="205" name="Column205" queryTableFieldId="205" dataDxfId="84"/>
    <tableColumn id="206" xr3:uid="{DB295E00-5CAB-4C4D-A2DA-01BA260B6A93}" uniqueName="206" name="Column206" queryTableFieldId="206" dataDxfId="83"/>
    <tableColumn id="207" xr3:uid="{68B6AA14-6D27-4B39-9E6B-D043128EFCE5}" uniqueName="207" name="Column207" queryTableFieldId="207" dataDxfId="82"/>
    <tableColumn id="208" xr3:uid="{15BADB14-6CA2-4ACB-990B-7890398C544A}" uniqueName="208" name="Column208" queryTableFieldId="208" dataDxfId="81"/>
    <tableColumn id="209" xr3:uid="{8CD95537-C9DE-4A40-9586-BC5C15B917E9}" uniqueName="209" name="Column209" queryTableFieldId="209" dataDxfId="80"/>
    <tableColumn id="210" xr3:uid="{AAA0957F-65C9-4146-8B28-0EB1F6CC1CB1}" uniqueName="210" name="Column210" queryTableFieldId="210" dataDxfId="79"/>
    <tableColumn id="211" xr3:uid="{A0C96757-7B95-4FAF-BDBA-0B6E0F666E8E}" uniqueName="211" name="Column211" queryTableFieldId="211" dataDxfId="78"/>
    <tableColumn id="212" xr3:uid="{1AC74E5D-DB49-47DE-93B0-B62311DB0EAF}" uniqueName="212" name="Column212" queryTableFieldId="212" dataDxfId="77"/>
    <tableColumn id="213" xr3:uid="{94629A54-3078-4B2F-84CB-C8EF60A0501E}" uniqueName="213" name="Column213" queryTableFieldId="213" dataDxfId="76"/>
    <tableColumn id="214" xr3:uid="{A501D54A-8FD5-4749-A6E1-96345E92FDA0}" uniqueName="214" name="Column214" queryTableFieldId="214" dataDxfId="75"/>
    <tableColumn id="215" xr3:uid="{9A7E4F25-2C3F-4040-AFFE-B540E75E3554}" uniqueName="215" name="Column215" queryTableFieldId="215" dataDxfId="74"/>
    <tableColumn id="216" xr3:uid="{FC325DEB-F23B-4E88-BE25-8A07A0E05A82}" uniqueName="216" name="Column216" queryTableFieldId="216" dataDxfId="73"/>
    <tableColumn id="217" xr3:uid="{B92AFE3D-7483-468C-9563-FC07DE136C3D}" uniqueName="217" name="Column217" queryTableFieldId="217" dataDxfId="72"/>
    <tableColumn id="218" xr3:uid="{014D4942-410C-418E-8723-4F6F2412AFEC}" uniqueName="218" name="Column218" queryTableFieldId="218" dataDxfId="71"/>
    <tableColumn id="219" xr3:uid="{1523E2D8-BF1B-445A-BC75-7B63E86EC362}" uniqueName="219" name="Column219" queryTableFieldId="219" dataDxfId="70"/>
    <tableColumn id="220" xr3:uid="{74AE2CF0-82AF-4862-96DD-C73B654B5AB1}" uniqueName="220" name="Column220" queryTableFieldId="220" dataDxfId="69"/>
    <tableColumn id="221" xr3:uid="{C85E1568-751F-472D-8BDA-79BC6B56100A}" uniqueName="221" name="Column221" queryTableFieldId="221" dataDxfId="68"/>
    <tableColumn id="222" xr3:uid="{B58262C4-52A7-423D-ABEF-75C6333202BE}" uniqueName="222" name="Column222" queryTableFieldId="222" dataDxfId="67"/>
    <tableColumn id="223" xr3:uid="{F06E6054-469A-4D39-B0EB-E417921FBFD1}" uniqueName="223" name="Column223" queryTableFieldId="223" dataDxfId="66"/>
    <tableColumn id="224" xr3:uid="{3915E8EE-4F0F-4DA9-BBB4-A126AD62B8F1}" uniqueName="224" name="Column224" queryTableFieldId="224" dataDxfId="65"/>
    <tableColumn id="225" xr3:uid="{9221CEA8-84E5-41E5-BBD8-34852A3299F5}" uniqueName="225" name="Column225" queryTableFieldId="225" dataDxfId="64"/>
    <tableColumn id="226" xr3:uid="{248F9950-441E-4FCB-AABA-3B6622038D95}" uniqueName="226" name="Column226" queryTableFieldId="226" dataDxfId="63"/>
    <tableColumn id="227" xr3:uid="{6DDDCCCB-31C1-4E3B-8877-B8029BA603FC}" uniqueName="227" name="Column227" queryTableFieldId="227" dataDxfId="62"/>
    <tableColumn id="228" xr3:uid="{C7A47C77-8DB4-44EC-9E9B-59C5641CBECD}" uniqueName="228" name="Column228" queryTableFieldId="228" dataDxfId="61"/>
    <tableColumn id="229" xr3:uid="{7C24025D-16C9-4244-A613-F778C65D2106}" uniqueName="229" name="Column229" queryTableFieldId="229" dataDxfId="60"/>
    <tableColumn id="230" xr3:uid="{0E90C86C-56A9-40D2-8193-F5A0D03D77C9}" uniqueName="230" name="Column230" queryTableFieldId="230" dataDxfId="59"/>
    <tableColumn id="231" xr3:uid="{D42C733F-FE8F-4B3B-8147-31FEA4D5D742}" uniqueName="231" name="Column231" queryTableFieldId="231" dataDxfId="58"/>
    <tableColumn id="232" xr3:uid="{04F20396-6F70-472D-9585-798989BB0ABB}" uniqueName="232" name="Column232" queryTableFieldId="232" dataDxfId="57"/>
    <tableColumn id="233" xr3:uid="{FB769922-898C-451E-9A3F-4C7E8BAD70B5}" uniqueName="233" name="Column233" queryTableFieldId="233" dataDxfId="56"/>
    <tableColumn id="234" xr3:uid="{95A0B1F5-4D34-403C-A869-DF02636E492E}" uniqueName="234" name="Column234" queryTableFieldId="234" dataDxfId="55"/>
    <tableColumn id="235" xr3:uid="{D6C284B5-4C74-4828-AA84-4DC60B4162AF}" uniqueName="235" name="Column235" queryTableFieldId="235" dataDxfId="54"/>
    <tableColumn id="236" xr3:uid="{A30CBDBD-2A38-4C97-94E9-4017C34053D8}" uniqueName="236" name="Column236" queryTableFieldId="236" dataDxfId="53"/>
    <tableColumn id="237" xr3:uid="{BAFF662B-8EBB-45A3-BF29-479C8EB8E79F}" uniqueName="237" name="Column237" queryTableFieldId="237" dataDxfId="52"/>
    <tableColumn id="238" xr3:uid="{D273A9DF-B8F2-4073-81F6-B6782E4DF5AE}" uniqueName="238" name="Column238" queryTableFieldId="238" dataDxfId="51"/>
    <tableColumn id="239" xr3:uid="{039AA1CE-F9A1-4DA0-B49B-059F9B3347A3}" uniqueName="239" name="Column239" queryTableFieldId="239" dataDxfId="50"/>
    <tableColumn id="240" xr3:uid="{78D4B613-F3E9-4873-844E-FFE6D0463B5E}" uniqueName="240" name="Column240" queryTableFieldId="240" dataDxfId="49"/>
    <tableColumn id="241" xr3:uid="{182E3DCC-A74C-4AD9-AA99-D22B7BAC1463}" uniqueName="241" name="Column241" queryTableFieldId="241" dataDxfId="48"/>
    <tableColumn id="242" xr3:uid="{335DD8D7-F9B1-4D7D-AA00-58D93F97C590}" uniqueName="242" name="Column242" queryTableFieldId="242" dataDxfId="47"/>
    <tableColumn id="243" xr3:uid="{492D9277-88CB-46CA-B76B-9F9532551CEA}" uniqueName="243" name="Column243" queryTableFieldId="243" dataDxfId="46"/>
    <tableColumn id="244" xr3:uid="{B2BB60A1-E73A-45A4-9A2A-A0020DC9BE64}" uniqueName="244" name="Column244" queryTableFieldId="244" dataDxfId="45"/>
    <tableColumn id="245" xr3:uid="{0B400D9F-D664-47C4-A6B8-A474A7B719AC}" uniqueName="245" name="Column245" queryTableFieldId="245" dataDxfId="44"/>
    <tableColumn id="246" xr3:uid="{859D9706-F9E4-4244-B9E7-1018CED3CD63}" uniqueName="246" name="Column246" queryTableFieldId="246" dataDxfId="43"/>
    <tableColumn id="247" xr3:uid="{9F8F9421-8B7F-4790-9AFE-86883CDB1D22}" uniqueName="247" name="Column247" queryTableFieldId="247" dataDxfId="42"/>
    <tableColumn id="248" xr3:uid="{EB39757C-D885-4244-A46A-54758AF05564}" uniqueName="248" name="Column248" queryTableFieldId="248" dataDxfId="41"/>
    <tableColumn id="249" xr3:uid="{0D3B784C-D0A5-48EE-8358-DE60AA53E6C2}" uniqueName="249" name="Column249" queryTableFieldId="249" dataDxfId="40"/>
    <tableColumn id="250" xr3:uid="{0DEADB94-0826-49AF-9FE2-80F60B6C8933}" uniqueName="250" name="Column250" queryTableFieldId="250" dataDxfId="39"/>
    <tableColumn id="251" xr3:uid="{3978ECDF-7D0F-4F5F-9A8E-FA108F581C27}" uniqueName="251" name="Column251" queryTableFieldId="251" dataDxfId="38"/>
    <tableColumn id="252" xr3:uid="{16453B7C-64CD-4797-BD3A-78198D575D09}" uniqueName="252" name="Column252" queryTableFieldId="252" dataDxfId="37"/>
    <tableColumn id="253" xr3:uid="{7C179B22-A900-45A5-8A97-BC19E3795289}" uniqueName="253" name="Column253" queryTableFieldId="253" dataDxfId="36"/>
    <tableColumn id="254" xr3:uid="{2A301295-ED11-4639-9287-AF59718F9E6C}" uniqueName="254" name="Column254" queryTableFieldId="254" dataDxfId="35"/>
    <tableColumn id="255" xr3:uid="{A43B3FEE-F606-40CB-B7FC-BE69A6BAC8A4}" uniqueName="255" name="Column255" queryTableFieldId="255" dataDxfId="34"/>
    <tableColumn id="256" xr3:uid="{9FC9CD55-7A77-4C8E-B9D9-B92138780A39}" uniqueName="256" name="Column256" queryTableFieldId="256" dataDxfId="33"/>
    <tableColumn id="257" xr3:uid="{84B9E7D2-21B4-4A67-93F9-9A5FF2001313}" uniqueName="257" name="Column257" queryTableFieldId="257" dataDxfId="32"/>
    <tableColumn id="258" xr3:uid="{6DE5546D-4DB0-4C16-9966-53F9942F6E4A}" uniqueName="258" name="Column258" queryTableFieldId="258" dataDxfId="31"/>
    <tableColumn id="259" xr3:uid="{CC28CA2C-B957-412B-9DBC-079009CDB261}" uniqueName="259" name="Column259" queryTableFieldId="259" dataDxfId="30"/>
    <tableColumn id="260" xr3:uid="{88E7A204-CA11-48C6-9020-52942CEEDF9B}" uniqueName="260" name="Column260" queryTableFieldId="260" dataDxfId="29"/>
    <tableColumn id="261" xr3:uid="{E2F86CDF-4BA8-45E9-80D8-57B65F36D4DB}" uniqueName="261" name="Column261" queryTableFieldId="261" dataDxfId="28"/>
    <tableColumn id="262" xr3:uid="{C9A55BAD-3603-4FC6-9AF3-C58E8A7508CC}" uniqueName="262" name="Column262" queryTableFieldId="262" dataDxfId="27"/>
    <tableColumn id="263" xr3:uid="{E1CFE77A-C182-4DC9-9ABB-61116D297552}" uniqueName="263" name="Column263" queryTableFieldId="263" dataDxfId="26"/>
    <tableColumn id="264" xr3:uid="{11161B73-D885-4CDD-994C-485B4AF2598A}" uniqueName="264" name="Column264" queryTableFieldId="264" dataDxfId="25"/>
    <tableColumn id="265" xr3:uid="{6438DDA8-BAD5-44DF-81DF-870856F7DE64}" uniqueName="265" name="Column265" queryTableFieldId="265" dataDxfId="24"/>
    <tableColumn id="266" xr3:uid="{1405460F-92AE-474C-9310-565A13F6FB74}" uniqueName="266" name="Column266" queryTableFieldId="266" dataDxfId="23"/>
    <tableColumn id="267" xr3:uid="{546E3EB7-A3B9-417F-A65C-4E8EF9500F4C}" uniqueName="267" name="Column267" queryTableFieldId="267" dataDxfId="22"/>
    <tableColumn id="268" xr3:uid="{95819D31-676F-4B1F-AC61-4C5199ED1906}" uniqueName="268" name="Column268" queryTableFieldId="268" dataDxfId="21"/>
    <tableColumn id="269" xr3:uid="{4E1D60C5-2379-44F1-82BD-AC70CB14E632}" uniqueName="269" name="Column269" queryTableFieldId="269" dataDxfId="20"/>
    <tableColumn id="270" xr3:uid="{38BCD240-5D5A-466D-9E3F-38BF155B9030}" uniqueName="270" name="Column270" queryTableFieldId="270" dataDxfId="19"/>
    <tableColumn id="271" xr3:uid="{7DF3A924-1C02-4414-9624-8EBA22C3644C}" uniqueName="271" name="Column271" queryTableFieldId="271" dataDxfId="18"/>
    <tableColumn id="272" xr3:uid="{B2931929-86E6-4AFA-8D2E-C43E5AA3FA17}" uniqueName="272" name="Column272" queryTableFieldId="272" dataDxfId="17"/>
    <tableColumn id="273" xr3:uid="{A6AA6E4C-071C-4939-92D9-B014D6D64B1C}" uniqueName="273" name="Column273" queryTableFieldId="273" dataDxfId="16"/>
    <tableColumn id="274" xr3:uid="{749F1C05-703E-46BA-9BF0-F62500464F34}" uniqueName="274" name="Column274" queryTableFieldId="274" dataDxfId="15"/>
    <tableColumn id="275" xr3:uid="{2144F5FA-5BC0-43CB-A485-08C889469485}" uniqueName="275" name="Column275" queryTableFieldId="275" dataDxfId="14"/>
    <tableColumn id="276" xr3:uid="{0FB1B4A9-66C5-4D32-A207-9D9AF0E915A6}" uniqueName="276" name="Column276" queryTableFieldId="276" dataDxfId="13"/>
    <tableColumn id="277" xr3:uid="{662BD5A9-BDDC-484F-B317-2588B25EB2D2}" uniqueName="277" name="Column277" queryTableFieldId="277" dataDxfId="12"/>
    <tableColumn id="278" xr3:uid="{EE07B872-4267-424D-9B84-286FC0707F86}" uniqueName="278" name="Column278" queryTableFieldId="278" dataDxfId="11"/>
    <tableColumn id="279" xr3:uid="{4C22CD29-CEC1-44A2-B68D-0EC3DD9B8F5C}" uniqueName="279" name="Column279" queryTableFieldId="279" dataDxfId="10"/>
    <tableColumn id="280" xr3:uid="{9D00147D-6855-4CC0-A29B-A426BDAAA3D3}" uniqueName="280" name="Column280" queryTableFieldId="280" dataDxfId="9"/>
    <tableColumn id="281" xr3:uid="{A3564D91-67D5-4FC7-BEED-49CC8C7EFBDB}" uniqueName="281" name="Column281" queryTableFieldId="281" dataDxfId="8"/>
    <tableColumn id="282" xr3:uid="{C3BAFEB0-4887-4888-BA21-C4B0A257F102}" uniqueName="282" name="Column282" queryTableFieldId="282" dataDxfId="7"/>
    <tableColumn id="283" xr3:uid="{E87D0938-C197-4AF6-9B4C-6332092735C7}" uniqueName="283" name="Column283" queryTableFieldId="283" dataDxfId="6"/>
    <tableColumn id="284" xr3:uid="{C16E993E-46B6-473B-93FA-9F1E56965D8F}" uniqueName="284" name="Column284" queryTableFieldId="284" dataDxfId="5"/>
    <tableColumn id="285" xr3:uid="{F0CC3F2C-4B9D-477A-99FF-B7A7947F6A69}" uniqueName="285" name="Column285" queryTableFieldId="285"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64605A-FF02-4219-B197-BFB81DF95E87}" name="country_assignment" displayName="country_assignment" ref="A1:B61" tableType="queryTable" totalsRowShown="0">
  <autoFilter ref="A1:B61" xr:uid="{9664605A-FF02-4219-B197-BFB81DF95E87}"/>
  <tableColumns count="2">
    <tableColumn id="1" xr3:uid="{825548F7-B1E9-41BF-900E-1855BE71C52D}" uniqueName="1" name="Country Name" queryTableFieldId="1" dataDxfId="3"/>
    <tableColumn id="2" xr3:uid="{1E181B01-F2E6-4F76-BBFA-D6AC7989BB2E}" uniqueName="2" name="ISO Code Assginment" queryTableFieldId="2"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799D35-77FD-4117-A018-3F455E1F9677}" name="risk_calc_model_python" displayName="risk_calc_model_python" ref="A1:B181" tableType="queryTable" totalsRowShown="0">
  <autoFilter ref="A1:B181" xr:uid="{01799D35-77FD-4117-A018-3F455E1F9677}"/>
  <tableColumns count="2">
    <tableColumn id="1" xr3:uid="{B422D2B8-45FC-402F-84CA-E9D16B48CEE0}" uniqueName="1" name="Risk Calc Category " queryTableFieldId="1" dataDxfId="1"/>
    <tableColumn id="2" xr3:uid="{9DF136A6-FE5E-42C8-9D53-EBC442CE256C}" uniqueName="2" name="Python Model Assignment"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6111C-8E3A-4437-84A0-33411B5EAA78}">
  <dimension ref="A1:H680"/>
  <sheetViews>
    <sheetView tabSelected="1" topLeftCell="A587" workbookViewId="0">
      <selection activeCell="A591" sqref="A591"/>
    </sheetView>
  </sheetViews>
  <sheetFormatPr defaultColWidth="8.77734375" defaultRowHeight="14.4" x14ac:dyDescent="0.3"/>
  <cols>
    <col min="1" max="1" width="39.21875" style="25" customWidth="1"/>
    <col min="2" max="2" width="36.5546875" style="25" customWidth="1"/>
    <col min="3" max="3" width="15" style="48" customWidth="1"/>
    <col min="4" max="4" width="90.109375" style="25" customWidth="1"/>
    <col min="5" max="5" width="55.44140625" style="25" customWidth="1"/>
    <col min="6" max="6" width="8.77734375" style="25"/>
    <col min="7" max="7" width="67.21875" style="25" hidden="1" customWidth="1"/>
    <col min="8" max="8" width="32.21875" style="25" customWidth="1"/>
    <col min="9" max="16384" width="8.77734375" style="25"/>
  </cols>
  <sheetData>
    <row r="1" spans="1:8" x14ac:dyDescent="0.3">
      <c r="B1" s="25" t="s">
        <v>2512</v>
      </c>
    </row>
    <row r="4" spans="1:8" ht="15.6" x14ac:dyDescent="0.3">
      <c r="A4" s="45" t="s">
        <v>2513</v>
      </c>
      <c r="B4" s="46" t="s">
        <v>1522</v>
      </c>
      <c r="C4" s="47" t="s">
        <v>1523</v>
      </c>
      <c r="D4" s="46" t="s">
        <v>1524</v>
      </c>
      <c r="E4" s="46" t="s">
        <v>2520</v>
      </c>
      <c r="F4" s="46" t="s">
        <v>2329</v>
      </c>
      <c r="G4" s="46" t="s">
        <v>1525</v>
      </c>
      <c r="H4" s="46" t="s">
        <v>2521</v>
      </c>
    </row>
    <row r="5" spans="1:8" x14ac:dyDescent="0.3">
      <c r="A5" s="50" t="s">
        <v>976</v>
      </c>
      <c r="B5" s="26" t="s">
        <v>988</v>
      </c>
      <c r="C5" s="51" t="s">
        <v>2323</v>
      </c>
      <c r="D5" s="27"/>
      <c r="E5" s="25" t="str">
        <f>IFERROR(IF(INDEX(consolidatefawformula!D:D,MATCH(Raj!C5,consolidatefawformula!C:C,0))=0,"",INDEX(consolidatefawformula!D:D,MATCH(Raj!C5,consolidatefawformula!C:C,0))),"Missing Column")</f>
        <v/>
      </c>
      <c r="F5" s="25" t="str">
        <f t="shared" ref="F5:F68" si="0">IF(D5=E5,"Yes","No")</f>
        <v>Yes</v>
      </c>
      <c r="G5" s="25" t="str">
        <f>IFERROR(IF(INDEX(consolidatefawformula!E:E,MATCH(Raj!C5,consolidatefawformula!C:C,0))=0,"",INDEX(consolidatefawformula!E:E,MATCH(Raj!C5,consolidatefawformula!C:C,0))),"Missing Column")</f>
        <v/>
      </c>
      <c r="H5" s="15" t="s">
        <v>2595</v>
      </c>
    </row>
    <row r="6" spans="1:8" x14ac:dyDescent="0.3">
      <c r="A6" s="52"/>
      <c r="B6" s="25" t="s">
        <v>989</v>
      </c>
      <c r="C6" s="51" t="s">
        <v>15</v>
      </c>
      <c r="D6" s="28"/>
      <c r="E6" s="25" t="s">
        <v>11</v>
      </c>
      <c r="F6" s="25" t="str">
        <f t="shared" si="0"/>
        <v>Yes</v>
      </c>
      <c r="H6" s="15" t="s">
        <v>2595</v>
      </c>
    </row>
    <row r="7" spans="1:8" x14ac:dyDescent="0.3">
      <c r="A7" s="50"/>
      <c r="B7" s="26" t="s">
        <v>990</v>
      </c>
      <c r="C7" s="51" t="s">
        <v>16</v>
      </c>
      <c r="D7" s="27"/>
      <c r="E7" s="25" t="s">
        <v>11</v>
      </c>
      <c r="F7" s="25" t="str">
        <f t="shared" si="0"/>
        <v>Yes</v>
      </c>
      <c r="G7" s="25" t="s">
        <v>11</v>
      </c>
      <c r="H7" s="15" t="s">
        <v>2595</v>
      </c>
    </row>
    <row r="8" spans="1:8" x14ac:dyDescent="0.3">
      <c r="A8" s="52"/>
      <c r="B8" s="25" t="s">
        <v>991</v>
      </c>
      <c r="C8" s="51" t="s">
        <v>17</v>
      </c>
      <c r="D8" s="28"/>
      <c r="E8" s="25" t="s">
        <v>11</v>
      </c>
      <c r="F8" s="25" t="str">
        <f t="shared" si="0"/>
        <v>Yes</v>
      </c>
      <c r="G8" s="25" t="s">
        <v>11</v>
      </c>
      <c r="H8" s="15" t="s">
        <v>2595</v>
      </c>
    </row>
    <row r="9" spans="1:8" x14ac:dyDescent="0.3">
      <c r="A9" s="52"/>
      <c r="B9" s="25" t="s">
        <v>992</v>
      </c>
      <c r="C9" s="51" t="s">
        <v>18</v>
      </c>
      <c r="D9" s="29"/>
      <c r="E9" s="25" t="s">
        <v>11</v>
      </c>
      <c r="F9" s="25" t="str">
        <f t="shared" si="0"/>
        <v>Yes</v>
      </c>
      <c r="G9" s="25" t="s">
        <v>11</v>
      </c>
      <c r="H9" s="15" t="s">
        <v>2595</v>
      </c>
    </row>
    <row r="10" spans="1:8" x14ac:dyDescent="0.3">
      <c r="A10" s="52"/>
      <c r="B10" s="25" t="s">
        <v>993</v>
      </c>
      <c r="C10" s="51" t="s">
        <v>19</v>
      </c>
      <c r="D10" s="28"/>
      <c r="E10" s="25" t="s">
        <v>11</v>
      </c>
      <c r="F10" s="25" t="str">
        <f t="shared" si="0"/>
        <v>Yes</v>
      </c>
      <c r="G10" s="25" t="s">
        <v>11</v>
      </c>
      <c r="H10" s="15" t="s">
        <v>2595</v>
      </c>
    </row>
    <row r="11" spans="1:8" ht="28.8" x14ac:dyDescent="0.3">
      <c r="A11" s="53"/>
      <c r="B11" s="30" t="s">
        <v>994</v>
      </c>
      <c r="C11" s="51" t="s">
        <v>20</v>
      </c>
      <c r="D11" s="31"/>
      <c r="E11" s="25" t="s">
        <v>11</v>
      </c>
      <c r="F11" s="25" t="str">
        <f t="shared" si="0"/>
        <v>Yes</v>
      </c>
      <c r="G11" s="25" t="s">
        <v>11</v>
      </c>
      <c r="H11" s="15" t="s">
        <v>2531</v>
      </c>
    </row>
    <row r="12" spans="1:8" ht="57.6" x14ac:dyDescent="0.3">
      <c r="A12" s="52"/>
      <c r="B12" s="25" t="s">
        <v>995</v>
      </c>
      <c r="C12" s="51" t="s">
        <v>21</v>
      </c>
      <c r="D12" s="29"/>
      <c r="E12" s="25" t="s">
        <v>11</v>
      </c>
      <c r="F12" s="25" t="str">
        <f t="shared" si="0"/>
        <v>Yes</v>
      </c>
      <c r="G12" s="25" t="s">
        <v>1725</v>
      </c>
      <c r="H12" s="15" t="s">
        <v>2532</v>
      </c>
    </row>
    <row r="13" spans="1:8" ht="28.8" x14ac:dyDescent="0.3">
      <c r="A13" s="52"/>
      <c r="B13" s="25" t="s">
        <v>996</v>
      </c>
      <c r="C13" s="51" t="s">
        <v>2324</v>
      </c>
      <c r="D13" s="28"/>
      <c r="E13" s="25" t="s">
        <v>11</v>
      </c>
      <c r="F13" s="25" t="str">
        <f t="shared" si="0"/>
        <v>Yes</v>
      </c>
      <c r="G13" s="25" t="s">
        <v>11</v>
      </c>
      <c r="H13" s="15" t="s">
        <v>2533</v>
      </c>
    </row>
    <row r="14" spans="1:8" ht="72" x14ac:dyDescent="0.3">
      <c r="A14" s="52"/>
      <c r="B14" s="25" t="s">
        <v>997</v>
      </c>
      <c r="C14" s="51" t="s">
        <v>23</v>
      </c>
      <c r="D14" s="28"/>
      <c r="E14" s="25" t="s">
        <v>11</v>
      </c>
      <c r="F14" s="25" t="str">
        <f t="shared" si="0"/>
        <v>Yes</v>
      </c>
      <c r="G14" s="25" t="s">
        <v>11</v>
      </c>
      <c r="H14" s="15" t="s">
        <v>2545</v>
      </c>
    </row>
    <row r="15" spans="1:8" ht="72" x14ac:dyDescent="0.3">
      <c r="A15" s="52"/>
      <c r="B15" s="25" t="s">
        <v>998</v>
      </c>
      <c r="C15" s="51" t="s">
        <v>24</v>
      </c>
      <c r="D15" s="29"/>
      <c r="E15" s="25" t="s">
        <v>11</v>
      </c>
      <c r="F15" s="25" t="str">
        <f t="shared" si="0"/>
        <v>Yes</v>
      </c>
      <c r="G15" s="25" t="s">
        <v>11</v>
      </c>
      <c r="H15" s="15" t="s">
        <v>2545</v>
      </c>
    </row>
    <row r="16" spans="1:8" ht="72" x14ac:dyDescent="0.3">
      <c r="A16" s="52"/>
      <c r="B16" s="25" t="s">
        <v>999</v>
      </c>
      <c r="C16" s="51" t="s">
        <v>25</v>
      </c>
      <c r="D16" s="28"/>
      <c r="E16" s="25" t="s">
        <v>11</v>
      </c>
      <c r="F16" s="25" t="str">
        <f t="shared" si="0"/>
        <v>Yes</v>
      </c>
      <c r="G16" s="25" t="s">
        <v>11</v>
      </c>
      <c r="H16" s="15" t="s">
        <v>2545</v>
      </c>
    </row>
    <row r="17" spans="1:8" ht="72" x14ac:dyDescent="0.3">
      <c r="A17" s="52"/>
      <c r="B17" s="25" t="s">
        <v>1000</v>
      </c>
      <c r="C17" s="51" t="s">
        <v>26</v>
      </c>
      <c r="D17" s="28"/>
      <c r="E17" s="25" t="s">
        <v>11</v>
      </c>
      <c r="F17" s="25" t="str">
        <f t="shared" si="0"/>
        <v>Yes</v>
      </c>
      <c r="G17" s="25" t="s">
        <v>11</v>
      </c>
      <c r="H17" s="15" t="s">
        <v>2545</v>
      </c>
    </row>
    <row r="18" spans="1:8" ht="72" x14ac:dyDescent="0.3">
      <c r="A18" s="50"/>
      <c r="B18" s="26" t="s">
        <v>1001</v>
      </c>
      <c r="C18" s="51" t="s">
        <v>27</v>
      </c>
      <c r="D18" s="27"/>
      <c r="E18" s="25" t="s">
        <v>11</v>
      </c>
      <c r="F18" s="25" t="str">
        <f t="shared" si="0"/>
        <v>Yes</v>
      </c>
      <c r="G18" s="25" t="s">
        <v>11</v>
      </c>
      <c r="H18" s="15" t="s">
        <v>2545</v>
      </c>
    </row>
    <row r="19" spans="1:8" x14ac:dyDescent="0.3">
      <c r="A19" s="52"/>
      <c r="B19" s="25" t="s">
        <v>1002</v>
      </c>
      <c r="C19" s="51" t="s">
        <v>28</v>
      </c>
      <c r="D19" s="27" t="s">
        <v>1990</v>
      </c>
      <c r="E19" s="25" t="s">
        <v>11</v>
      </c>
      <c r="F19" s="25" t="str">
        <f t="shared" si="0"/>
        <v>No</v>
      </c>
      <c r="G19" s="15" t="s">
        <v>11</v>
      </c>
      <c r="H19" s="15" t="s">
        <v>2565</v>
      </c>
    </row>
    <row r="20" spans="1:8" ht="28.8" x14ac:dyDescent="0.3">
      <c r="A20" s="52"/>
      <c r="B20" s="25" t="s">
        <v>1003</v>
      </c>
      <c r="C20" s="51" t="s">
        <v>29</v>
      </c>
      <c r="D20" s="27" t="s">
        <v>1991</v>
      </c>
      <c r="E20" s="25" t="s">
        <v>11</v>
      </c>
      <c r="F20" s="25" t="str">
        <f t="shared" si="0"/>
        <v>No</v>
      </c>
      <c r="G20" s="15" t="s">
        <v>11</v>
      </c>
      <c r="H20" s="15" t="s">
        <v>2551</v>
      </c>
    </row>
    <row r="21" spans="1:8" ht="28.8" x14ac:dyDescent="0.3">
      <c r="A21" s="52"/>
      <c r="B21" s="25" t="s">
        <v>1004</v>
      </c>
      <c r="C21" s="51" t="s">
        <v>30</v>
      </c>
      <c r="D21" s="29"/>
      <c r="E21" s="25" t="s">
        <v>11</v>
      </c>
      <c r="F21" s="25" t="str">
        <f t="shared" si="0"/>
        <v>Yes</v>
      </c>
      <c r="G21" s="25" t="s">
        <v>11</v>
      </c>
      <c r="H21" s="15" t="s">
        <v>2534</v>
      </c>
    </row>
    <row r="22" spans="1:8" ht="28.8" x14ac:dyDescent="0.3">
      <c r="A22" s="52"/>
      <c r="B22" s="25" t="s">
        <v>1005</v>
      </c>
      <c r="C22" s="51" t="s">
        <v>31</v>
      </c>
      <c r="D22" s="27"/>
      <c r="E22" s="25" t="s">
        <v>11</v>
      </c>
      <c r="F22" s="25" t="str">
        <f t="shared" si="0"/>
        <v>Yes</v>
      </c>
      <c r="G22" s="25" t="s">
        <v>11</v>
      </c>
      <c r="H22" s="15" t="s">
        <v>2535</v>
      </c>
    </row>
    <row r="23" spans="1:8" x14ac:dyDescent="0.3">
      <c r="A23" s="52"/>
      <c r="B23" s="25" t="s">
        <v>1006</v>
      </c>
      <c r="C23" s="51" t="s">
        <v>32</v>
      </c>
      <c r="D23" s="28"/>
      <c r="E23" s="25" t="s">
        <v>11</v>
      </c>
      <c r="F23" s="25" t="str">
        <f t="shared" si="0"/>
        <v>Yes</v>
      </c>
      <c r="G23" s="25" t="s">
        <v>11</v>
      </c>
      <c r="H23" s="15" t="s">
        <v>2537</v>
      </c>
    </row>
    <row r="24" spans="1:8" x14ac:dyDescent="0.3">
      <c r="A24" s="52"/>
      <c r="B24" s="25" t="s">
        <v>1007</v>
      </c>
      <c r="C24" s="51" t="s">
        <v>33</v>
      </c>
      <c r="D24" s="28"/>
      <c r="E24" s="25" t="s">
        <v>11</v>
      </c>
      <c r="F24" s="25" t="str">
        <f t="shared" si="0"/>
        <v>Yes</v>
      </c>
      <c r="G24" s="25" t="s">
        <v>11</v>
      </c>
      <c r="H24" s="15" t="s">
        <v>2537</v>
      </c>
    </row>
    <row r="25" spans="1:8" x14ac:dyDescent="0.3">
      <c r="A25" s="52"/>
      <c r="B25" s="25" t="s">
        <v>1008</v>
      </c>
      <c r="C25" s="51" t="s">
        <v>34</v>
      </c>
      <c r="D25" s="28"/>
      <c r="E25" s="25" t="s">
        <v>11</v>
      </c>
      <c r="F25" s="25" t="str">
        <f t="shared" si="0"/>
        <v>Yes</v>
      </c>
      <c r="G25" s="25" t="s">
        <v>11</v>
      </c>
      <c r="H25" s="15" t="s">
        <v>2538</v>
      </c>
    </row>
    <row r="26" spans="1:8" x14ac:dyDescent="0.3">
      <c r="A26" s="52"/>
      <c r="B26" s="25" t="s">
        <v>1009</v>
      </c>
      <c r="C26" s="51" t="s">
        <v>35</v>
      </c>
      <c r="D26" s="28"/>
      <c r="E26" s="25" t="s">
        <v>11</v>
      </c>
      <c r="F26" s="25" t="str">
        <f t="shared" si="0"/>
        <v>Yes</v>
      </c>
      <c r="G26" s="25" t="s">
        <v>11</v>
      </c>
      <c r="H26" s="15" t="s">
        <v>2538</v>
      </c>
    </row>
    <row r="27" spans="1:8" ht="43.2" x14ac:dyDescent="0.3">
      <c r="A27" s="54" t="s">
        <v>977</v>
      </c>
      <c r="B27" s="25" t="s">
        <v>1010</v>
      </c>
      <c r="C27" s="51" t="s">
        <v>36</v>
      </c>
      <c r="D27" s="29" t="s">
        <v>1992</v>
      </c>
      <c r="E27" s="25" t="s">
        <v>1992</v>
      </c>
      <c r="F27" s="25" t="str">
        <f t="shared" si="0"/>
        <v>Yes</v>
      </c>
      <c r="G27" s="25" t="s">
        <v>1532</v>
      </c>
      <c r="H27" s="15" t="s">
        <v>2539</v>
      </c>
    </row>
    <row r="28" spans="1:8" ht="43.2" x14ac:dyDescent="0.3">
      <c r="A28" s="54"/>
      <c r="B28" s="25" t="s">
        <v>1011</v>
      </c>
      <c r="C28" s="51" t="s">
        <v>37</v>
      </c>
      <c r="D28" s="29" t="s">
        <v>1993</v>
      </c>
      <c r="E28" s="25" t="s">
        <v>1993</v>
      </c>
      <c r="F28" s="25" t="str">
        <f t="shared" si="0"/>
        <v>Yes</v>
      </c>
      <c r="G28" s="25" t="s">
        <v>1533</v>
      </c>
      <c r="H28" s="15" t="s">
        <v>2540</v>
      </c>
    </row>
    <row r="29" spans="1:8" ht="43.2" x14ac:dyDescent="0.3">
      <c r="A29" s="55"/>
      <c r="B29" s="32" t="s">
        <v>1012</v>
      </c>
      <c r="C29" s="51" t="s">
        <v>38</v>
      </c>
      <c r="D29" s="33" t="s">
        <v>1994</v>
      </c>
      <c r="E29" s="25" t="s">
        <v>2331</v>
      </c>
      <c r="F29" s="25" t="str">
        <f t="shared" si="0"/>
        <v>No</v>
      </c>
      <c r="G29" s="15" t="s">
        <v>11</v>
      </c>
      <c r="H29" s="15" t="s">
        <v>2541</v>
      </c>
    </row>
    <row r="30" spans="1:8" ht="43.2" x14ac:dyDescent="0.3">
      <c r="A30" s="55"/>
      <c r="B30" s="32" t="s">
        <v>1013</v>
      </c>
      <c r="C30" s="51" t="s">
        <v>39</v>
      </c>
      <c r="D30" s="33" t="s">
        <v>1995</v>
      </c>
      <c r="E30" s="25" t="s">
        <v>1995</v>
      </c>
      <c r="F30" s="25" t="str">
        <f t="shared" si="0"/>
        <v>Yes</v>
      </c>
      <c r="G30" s="25" t="s">
        <v>1526</v>
      </c>
      <c r="H30" s="15" t="s">
        <v>2542</v>
      </c>
    </row>
    <row r="31" spans="1:8" x14ac:dyDescent="0.3">
      <c r="A31" s="55"/>
      <c r="B31" s="32" t="s">
        <v>1014</v>
      </c>
      <c r="C31" s="51" t="s">
        <v>40</v>
      </c>
      <c r="D31" s="33" t="s">
        <v>1996</v>
      </c>
      <c r="E31" s="25" t="s">
        <v>1996</v>
      </c>
      <c r="F31" s="25" t="str">
        <f t="shared" si="0"/>
        <v>Yes</v>
      </c>
      <c r="G31" s="25" t="s">
        <v>1527</v>
      </c>
      <c r="H31" s="15" t="s">
        <v>2543</v>
      </c>
    </row>
    <row r="32" spans="1:8" ht="57.6" x14ac:dyDescent="0.3">
      <c r="A32" s="56"/>
      <c r="B32" s="34" t="s">
        <v>1015</v>
      </c>
      <c r="C32" s="51" t="s">
        <v>41</v>
      </c>
      <c r="D32" s="33" t="s">
        <v>1997</v>
      </c>
      <c r="E32" s="25" t="s">
        <v>2332</v>
      </c>
      <c r="F32" s="25" t="str">
        <f t="shared" si="0"/>
        <v>No</v>
      </c>
      <c r="G32" s="15" t="s">
        <v>1527</v>
      </c>
      <c r="H32" s="15" t="s">
        <v>2532</v>
      </c>
    </row>
    <row r="33" spans="1:8" ht="144" x14ac:dyDescent="0.3">
      <c r="A33" s="55"/>
      <c r="B33" s="32" t="s">
        <v>1016</v>
      </c>
      <c r="C33" s="51" t="s">
        <v>42</v>
      </c>
      <c r="D33" s="33" t="s">
        <v>1998</v>
      </c>
      <c r="E33" s="25" t="s">
        <v>1324</v>
      </c>
      <c r="F33" s="25" t="str">
        <f t="shared" si="0"/>
        <v>No</v>
      </c>
      <c r="G33" s="15" t="s">
        <v>1529</v>
      </c>
      <c r="H33" s="15" t="s">
        <v>2522</v>
      </c>
    </row>
    <row r="34" spans="1:8" ht="72" x14ac:dyDescent="0.3">
      <c r="A34" s="54"/>
      <c r="B34" s="25" t="s">
        <v>1017</v>
      </c>
      <c r="C34" s="51" t="s">
        <v>43</v>
      </c>
      <c r="D34" s="35" t="s">
        <v>1999</v>
      </c>
      <c r="E34" s="25" t="s">
        <v>1325</v>
      </c>
      <c r="F34" s="25" t="str">
        <f t="shared" si="0"/>
        <v>No</v>
      </c>
      <c r="G34" s="15" t="s">
        <v>1528</v>
      </c>
      <c r="H34" s="15" t="s">
        <v>2523</v>
      </c>
    </row>
    <row r="35" spans="1:8" ht="57.6" x14ac:dyDescent="0.3">
      <c r="A35" s="54"/>
      <c r="B35" s="25" t="s">
        <v>1018</v>
      </c>
      <c r="C35" s="51" t="s">
        <v>44</v>
      </c>
      <c r="D35" s="25" t="s">
        <v>2000</v>
      </c>
      <c r="E35" s="25" t="s">
        <v>1326</v>
      </c>
      <c r="F35" s="25" t="str">
        <f t="shared" si="0"/>
        <v>No</v>
      </c>
      <c r="G35" s="15" t="s">
        <v>1720</v>
      </c>
      <c r="H35" s="15" t="s">
        <v>2524</v>
      </c>
    </row>
    <row r="36" spans="1:8" ht="72" x14ac:dyDescent="0.3">
      <c r="A36" s="54"/>
      <c r="B36" s="25" t="s">
        <v>1019</v>
      </c>
      <c r="C36" s="51" t="s">
        <v>45</v>
      </c>
      <c r="D36" s="25" t="s">
        <v>2001</v>
      </c>
      <c r="E36" s="25" t="s">
        <v>2333</v>
      </c>
      <c r="F36" s="25" t="str">
        <f t="shared" si="0"/>
        <v>No</v>
      </c>
      <c r="G36" s="15" t="s">
        <v>1721</v>
      </c>
      <c r="H36" s="15" t="s">
        <v>2545</v>
      </c>
    </row>
    <row r="37" spans="1:8" ht="72" x14ac:dyDescent="0.3">
      <c r="A37" s="54" t="s">
        <v>2514</v>
      </c>
      <c r="B37" s="25" t="s">
        <v>1020</v>
      </c>
      <c r="C37" s="51" t="s">
        <v>46</v>
      </c>
      <c r="D37" s="25" t="s">
        <v>2002</v>
      </c>
      <c r="E37" s="25" t="s">
        <v>1999</v>
      </c>
      <c r="F37" s="25" t="str">
        <f t="shared" si="0"/>
        <v>No</v>
      </c>
      <c r="G37" s="15" t="s">
        <v>1722</v>
      </c>
      <c r="H37" s="15" t="s">
        <v>2545</v>
      </c>
    </row>
    <row r="38" spans="1:8" ht="72" x14ac:dyDescent="0.3">
      <c r="A38" s="54"/>
      <c r="B38" s="25" t="s">
        <v>1021</v>
      </c>
      <c r="C38" s="51" t="s">
        <v>47</v>
      </c>
      <c r="D38" s="29" t="s">
        <v>2003</v>
      </c>
      <c r="E38" s="25" t="s">
        <v>2332</v>
      </c>
      <c r="F38" s="25" t="str">
        <f t="shared" si="0"/>
        <v>No</v>
      </c>
      <c r="G38" s="15" t="s">
        <v>11</v>
      </c>
      <c r="H38" s="15" t="s">
        <v>2545</v>
      </c>
    </row>
    <row r="39" spans="1:8" ht="72" x14ac:dyDescent="0.3">
      <c r="A39" s="54"/>
      <c r="B39" s="25" t="s">
        <v>1022</v>
      </c>
      <c r="C39" s="51" t="s">
        <v>48</v>
      </c>
      <c r="D39" s="29" t="s">
        <v>2004</v>
      </c>
      <c r="E39" s="25" t="s">
        <v>1328</v>
      </c>
      <c r="F39" s="25" t="str">
        <f t="shared" si="0"/>
        <v>No</v>
      </c>
      <c r="G39" s="15" t="s">
        <v>11</v>
      </c>
      <c r="H39" s="15" t="s">
        <v>2545</v>
      </c>
    </row>
    <row r="40" spans="1:8" ht="28.8" x14ac:dyDescent="0.3">
      <c r="A40" s="54"/>
      <c r="B40" s="36" t="s">
        <v>1023</v>
      </c>
      <c r="C40" s="51" t="s">
        <v>49</v>
      </c>
      <c r="D40" s="29" t="s">
        <v>10</v>
      </c>
      <c r="E40" s="25" t="s">
        <v>1329</v>
      </c>
      <c r="F40" s="25" t="str">
        <f t="shared" si="0"/>
        <v>No</v>
      </c>
      <c r="G40" s="15" t="s">
        <v>11</v>
      </c>
      <c r="H40" s="15" t="s">
        <v>2544</v>
      </c>
    </row>
    <row r="41" spans="1:8" ht="72" x14ac:dyDescent="0.3">
      <c r="A41" s="57" t="s">
        <v>978</v>
      </c>
      <c r="B41" s="37" t="s">
        <v>1024</v>
      </c>
      <c r="C41" s="51" t="s">
        <v>50</v>
      </c>
      <c r="D41" s="29"/>
      <c r="E41" s="25" t="s">
        <v>1330</v>
      </c>
      <c r="F41" s="25" t="str">
        <f t="shared" si="0"/>
        <v>No</v>
      </c>
      <c r="G41" s="15" t="s">
        <v>11</v>
      </c>
      <c r="H41" s="15" t="s">
        <v>2545</v>
      </c>
    </row>
    <row r="42" spans="1:8" ht="72" x14ac:dyDescent="0.3">
      <c r="A42" s="57"/>
      <c r="B42" s="37" t="s">
        <v>1025</v>
      </c>
      <c r="C42" s="51" t="s">
        <v>51</v>
      </c>
      <c r="D42" s="29"/>
      <c r="E42" s="25" t="s">
        <v>2334</v>
      </c>
      <c r="F42" s="25" t="str">
        <f t="shared" si="0"/>
        <v>No</v>
      </c>
      <c r="G42" s="15" t="s">
        <v>11</v>
      </c>
      <c r="H42" s="15" t="s">
        <v>2545</v>
      </c>
    </row>
    <row r="43" spans="1:8" ht="72" x14ac:dyDescent="0.3">
      <c r="A43" s="57"/>
      <c r="B43" s="37" t="s">
        <v>1026</v>
      </c>
      <c r="C43" s="51" t="s">
        <v>52</v>
      </c>
      <c r="D43" s="29"/>
      <c r="E43" s="25" t="s">
        <v>2335</v>
      </c>
      <c r="F43" s="25" t="str">
        <f t="shared" si="0"/>
        <v>No</v>
      </c>
      <c r="G43" s="15" t="s">
        <v>11</v>
      </c>
      <c r="H43" s="15" t="s">
        <v>2545</v>
      </c>
    </row>
    <row r="44" spans="1:8" ht="72" x14ac:dyDescent="0.3">
      <c r="A44" s="57"/>
      <c r="B44" s="37" t="s">
        <v>1027</v>
      </c>
      <c r="C44" s="51" t="s">
        <v>53</v>
      </c>
      <c r="D44" s="29"/>
      <c r="E44" s="25" t="s">
        <v>2003</v>
      </c>
      <c r="F44" s="25" t="str">
        <f t="shared" si="0"/>
        <v>No</v>
      </c>
      <c r="G44" s="15" t="s">
        <v>11</v>
      </c>
      <c r="H44" s="15" t="s">
        <v>2545</v>
      </c>
    </row>
    <row r="45" spans="1:8" ht="72" x14ac:dyDescent="0.3">
      <c r="A45" s="57"/>
      <c r="B45" s="37" t="s">
        <v>1028</v>
      </c>
      <c r="C45" s="51" t="s">
        <v>54</v>
      </c>
      <c r="D45" s="28"/>
      <c r="E45" s="25" t="s">
        <v>2004</v>
      </c>
      <c r="F45" s="25" t="str">
        <f t="shared" si="0"/>
        <v>No</v>
      </c>
      <c r="G45" s="15" t="s">
        <v>11</v>
      </c>
      <c r="H45" s="15" t="s">
        <v>2545</v>
      </c>
    </row>
    <row r="46" spans="1:8" ht="72" x14ac:dyDescent="0.3">
      <c r="A46" s="57"/>
      <c r="B46" s="37" t="s">
        <v>1029</v>
      </c>
      <c r="C46" s="51" t="s">
        <v>55</v>
      </c>
      <c r="D46" s="29"/>
      <c r="E46" s="25" t="s">
        <v>11</v>
      </c>
      <c r="F46" s="25" t="str">
        <f t="shared" si="0"/>
        <v>Yes</v>
      </c>
      <c r="G46" s="25" t="s">
        <v>11</v>
      </c>
      <c r="H46" s="15" t="s">
        <v>2545</v>
      </c>
    </row>
    <row r="47" spans="1:8" ht="72" x14ac:dyDescent="0.3">
      <c r="A47" s="57"/>
      <c r="B47" s="37" t="s">
        <v>1030</v>
      </c>
      <c r="C47" s="51" t="s">
        <v>56</v>
      </c>
      <c r="D47" s="28"/>
      <c r="E47" s="25" t="s">
        <v>11</v>
      </c>
      <c r="F47" s="25" t="str">
        <f t="shared" si="0"/>
        <v>Yes</v>
      </c>
      <c r="G47" s="25" t="s">
        <v>11</v>
      </c>
      <c r="H47" s="15" t="s">
        <v>2545</v>
      </c>
    </row>
    <row r="48" spans="1:8" ht="72" x14ac:dyDescent="0.3">
      <c r="A48" s="57"/>
      <c r="B48" s="37" t="s">
        <v>1031</v>
      </c>
      <c r="C48" s="51" t="s">
        <v>57</v>
      </c>
      <c r="D48" s="28"/>
      <c r="E48" s="25" t="s">
        <v>11</v>
      </c>
      <c r="F48" s="25" t="str">
        <f t="shared" si="0"/>
        <v>Yes</v>
      </c>
      <c r="G48" s="25" t="s">
        <v>11</v>
      </c>
      <c r="H48" s="15" t="s">
        <v>2545</v>
      </c>
    </row>
    <row r="49" spans="1:8" ht="72" x14ac:dyDescent="0.3">
      <c r="A49" s="57"/>
      <c r="B49" s="37" t="s">
        <v>1032</v>
      </c>
      <c r="C49" s="51" t="s">
        <v>58</v>
      </c>
      <c r="D49" s="28"/>
      <c r="E49" s="25" t="s">
        <v>11</v>
      </c>
      <c r="F49" s="25" t="str">
        <f t="shared" si="0"/>
        <v>Yes</v>
      </c>
      <c r="G49" s="25" t="s">
        <v>11</v>
      </c>
      <c r="H49" s="15" t="s">
        <v>2545</v>
      </c>
    </row>
    <row r="50" spans="1:8" ht="72" x14ac:dyDescent="0.3">
      <c r="A50" s="57"/>
      <c r="B50" s="37" t="s">
        <v>1033</v>
      </c>
      <c r="C50" s="51" t="s">
        <v>59</v>
      </c>
      <c r="D50" s="28"/>
      <c r="E50" s="25" t="s">
        <v>11</v>
      </c>
      <c r="F50" s="25" t="str">
        <f t="shared" si="0"/>
        <v>Yes</v>
      </c>
      <c r="G50" s="25" t="s">
        <v>11</v>
      </c>
      <c r="H50" s="15" t="s">
        <v>2545</v>
      </c>
    </row>
    <row r="51" spans="1:8" ht="72" x14ac:dyDescent="0.3">
      <c r="A51" s="57"/>
      <c r="B51" s="37" t="s">
        <v>1034</v>
      </c>
      <c r="C51" s="51" t="s">
        <v>60</v>
      </c>
      <c r="D51" s="28"/>
      <c r="E51" s="25" t="s">
        <v>11</v>
      </c>
      <c r="F51" s="25" t="str">
        <f t="shared" si="0"/>
        <v>Yes</v>
      </c>
      <c r="G51" s="25" t="s">
        <v>11</v>
      </c>
      <c r="H51" s="15" t="s">
        <v>2545</v>
      </c>
    </row>
    <row r="52" spans="1:8" ht="43.2" x14ac:dyDescent="0.3">
      <c r="A52" s="57"/>
      <c r="B52" s="37" t="s">
        <v>1035</v>
      </c>
      <c r="C52" s="51" t="s">
        <v>61</v>
      </c>
      <c r="D52" s="29"/>
      <c r="E52" s="25" t="s">
        <v>11</v>
      </c>
      <c r="F52" s="25" t="str">
        <f t="shared" si="0"/>
        <v>Yes</v>
      </c>
      <c r="G52" s="25" t="s">
        <v>1530</v>
      </c>
      <c r="H52" s="15" t="s">
        <v>2586</v>
      </c>
    </row>
    <row r="53" spans="1:8" ht="72" x14ac:dyDescent="0.3">
      <c r="A53" s="57"/>
      <c r="B53" s="37" t="s">
        <v>1028</v>
      </c>
      <c r="C53" s="51" t="s">
        <v>62</v>
      </c>
      <c r="D53" s="28"/>
      <c r="E53" s="25" t="s">
        <v>11</v>
      </c>
      <c r="F53" s="25" t="str">
        <f t="shared" si="0"/>
        <v>Yes</v>
      </c>
      <c r="G53" s="25" t="s">
        <v>11</v>
      </c>
      <c r="H53" s="15" t="s">
        <v>2545</v>
      </c>
    </row>
    <row r="54" spans="1:8" ht="72" x14ac:dyDescent="0.3">
      <c r="A54" s="57"/>
      <c r="B54" s="37" t="s">
        <v>1036</v>
      </c>
      <c r="C54" s="51" t="s">
        <v>63</v>
      </c>
      <c r="D54" s="28"/>
      <c r="E54" s="25" t="s">
        <v>11</v>
      </c>
      <c r="F54" s="25" t="str">
        <f t="shared" si="0"/>
        <v>Yes</v>
      </c>
      <c r="G54" s="25" t="s">
        <v>11</v>
      </c>
      <c r="H54" s="15" t="s">
        <v>2545</v>
      </c>
    </row>
    <row r="55" spans="1:8" ht="72" x14ac:dyDescent="0.3">
      <c r="A55" s="57"/>
      <c r="B55" s="37" t="s">
        <v>1033</v>
      </c>
      <c r="C55" s="51" t="s">
        <v>64</v>
      </c>
      <c r="D55" s="28"/>
      <c r="E55" s="25" t="s">
        <v>11</v>
      </c>
      <c r="F55" s="25" t="str">
        <f t="shared" si="0"/>
        <v>Yes</v>
      </c>
      <c r="G55" s="25" t="s">
        <v>11</v>
      </c>
      <c r="H55" s="15" t="s">
        <v>2545</v>
      </c>
    </row>
    <row r="56" spans="1:8" ht="72" x14ac:dyDescent="0.3">
      <c r="A56" s="57"/>
      <c r="B56" s="37" t="s">
        <v>1029</v>
      </c>
      <c r="C56" s="51" t="s">
        <v>65</v>
      </c>
      <c r="D56" s="29"/>
      <c r="E56" s="25" t="s">
        <v>11</v>
      </c>
      <c r="F56" s="25" t="str">
        <f t="shared" si="0"/>
        <v>Yes</v>
      </c>
      <c r="G56" s="25" t="s">
        <v>11</v>
      </c>
      <c r="H56" s="15" t="s">
        <v>2545</v>
      </c>
    </row>
    <row r="57" spans="1:8" ht="72" x14ac:dyDescent="0.3">
      <c r="A57" s="57"/>
      <c r="B57" s="37" t="s">
        <v>1030</v>
      </c>
      <c r="C57" s="51" t="s">
        <v>66</v>
      </c>
      <c r="D57" s="28"/>
      <c r="E57" s="25" t="s">
        <v>11</v>
      </c>
      <c r="F57" s="25" t="str">
        <f t="shared" si="0"/>
        <v>Yes</v>
      </c>
      <c r="G57" s="25" t="s">
        <v>11</v>
      </c>
      <c r="H57" s="15" t="s">
        <v>2545</v>
      </c>
    </row>
    <row r="58" spans="1:8" ht="72" x14ac:dyDescent="0.3">
      <c r="A58" s="57"/>
      <c r="B58" s="37" t="s">
        <v>1031</v>
      </c>
      <c r="C58" s="51" t="s">
        <v>67</v>
      </c>
      <c r="D58" s="28"/>
      <c r="E58" s="25" t="s">
        <v>11</v>
      </c>
      <c r="F58" s="25" t="str">
        <f t="shared" si="0"/>
        <v>Yes</v>
      </c>
      <c r="G58" s="25" t="s">
        <v>11</v>
      </c>
      <c r="H58" s="15" t="s">
        <v>2545</v>
      </c>
    </row>
    <row r="59" spans="1:8" ht="72" x14ac:dyDescent="0.3">
      <c r="A59" s="57"/>
      <c r="B59" s="37" t="s">
        <v>1032</v>
      </c>
      <c r="C59" s="51" t="s">
        <v>68</v>
      </c>
      <c r="D59" s="28"/>
      <c r="E59" s="25" t="s">
        <v>11</v>
      </c>
      <c r="F59" s="25" t="str">
        <f t="shared" si="0"/>
        <v>Yes</v>
      </c>
      <c r="G59" s="25" t="s">
        <v>11</v>
      </c>
      <c r="H59" s="15" t="s">
        <v>2545</v>
      </c>
    </row>
    <row r="60" spans="1:8" ht="72" x14ac:dyDescent="0.3">
      <c r="A60" s="57"/>
      <c r="B60" s="37" t="s">
        <v>1037</v>
      </c>
      <c r="C60" s="51" t="s">
        <v>69</v>
      </c>
      <c r="D60" s="29"/>
      <c r="E60" s="25" t="s">
        <v>11</v>
      </c>
      <c r="F60" s="25" t="str">
        <f t="shared" si="0"/>
        <v>Yes</v>
      </c>
      <c r="G60" s="25" t="s">
        <v>11</v>
      </c>
      <c r="H60" s="15" t="s">
        <v>2545</v>
      </c>
    </row>
    <row r="61" spans="1:8" ht="72" x14ac:dyDescent="0.3">
      <c r="A61" s="57"/>
      <c r="B61" s="37" t="s">
        <v>1038</v>
      </c>
      <c r="C61" s="51" t="s">
        <v>70</v>
      </c>
      <c r="D61" s="29"/>
      <c r="E61" s="25" t="s">
        <v>11</v>
      </c>
      <c r="F61" s="25" t="str">
        <f t="shared" si="0"/>
        <v>Yes</v>
      </c>
      <c r="G61" s="25" t="s">
        <v>11</v>
      </c>
      <c r="H61" s="15" t="s">
        <v>2545</v>
      </c>
    </row>
    <row r="62" spans="1:8" ht="72" x14ac:dyDescent="0.3">
      <c r="A62" s="57"/>
      <c r="B62" s="37" t="s">
        <v>1039</v>
      </c>
      <c r="C62" s="51" t="s">
        <v>71</v>
      </c>
      <c r="D62" s="29"/>
      <c r="E62" s="25" t="s">
        <v>11</v>
      </c>
      <c r="F62" s="25" t="str">
        <f t="shared" si="0"/>
        <v>Yes</v>
      </c>
      <c r="G62" s="25" t="s">
        <v>11</v>
      </c>
      <c r="H62" s="15" t="s">
        <v>2545</v>
      </c>
    </row>
    <row r="63" spans="1:8" ht="72" x14ac:dyDescent="0.3">
      <c r="A63" s="57"/>
      <c r="B63" s="37" t="s">
        <v>1040</v>
      </c>
      <c r="C63" s="51" t="s">
        <v>72</v>
      </c>
      <c r="D63" s="29"/>
      <c r="E63" s="25" t="s">
        <v>11</v>
      </c>
      <c r="F63" s="25" t="str">
        <f t="shared" si="0"/>
        <v>Yes</v>
      </c>
      <c r="G63" s="25" t="s">
        <v>11</v>
      </c>
      <c r="H63" s="15" t="s">
        <v>2545</v>
      </c>
    </row>
    <row r="64" spans="1:8" ht="72" x14ac:dyDescent="0.3">
      <c r="A64" s="57"/>
      <c r="B64" s="37" t="s">
        <v>1041</v>
      </c>
      <c r="C64" s="51" t="s">
        <v>73</v>
      </c>
      <c r="D64" s="29"/>
      <c r="E64" s="25" t="s">
        <v>11</v>
      </c>
      <c r="F64" s="25" t="str">
        <f t="shared" si="0"/>
        <v>Yes</v>
      </c>
      <c r="G64" s="25" t="s">
        <v>11</v>
      </c>
      <c r="H64" s="15" t="s">
        <v>2545</v>
      </c>
    </row>
    <row r="65" spans="1:8" ht="72" x14ac:dyDescent="0.3">
      <c r="A65" s="57"/>
      <c r="B65" s="37" t="s">
        <v>1042</v>
      </c>
      <c r="C65" s="51" t="s">
        <v>74</v>
      </c>
      <c r="D65" s="29"/>
      <c r="E65" s="25" t="s">
        <v>11</v>
      </c>
      <c r="F65" s="25" t="str">
        <f t="shared" si="0"/>
        <v>Yes</v>
      </c>
      <c r="G65" s="25" t="s">
        <v>11</v>
      </c>
      <c r="H65" s="15" t="s">
        <v>2545</v>
      </c>
    </row>
    <row r="66" spans="1:8" ht="72" x14ac:dyDescent="0.3">
      <c r="A66" s="57"/>
      <c r="B66" s="37" t="s">
        <v>1043</v>
      </c>
      <c r="C66" s="51" t="s">
        <v>75</v>
      </c>
      <c r="D66" s="29"/>
      <c r="E66" s="25" t="s">
        <v>11</v>
      </c>
      <c r="F66" s="25" t="str">
        <f t="shared" si="0"/>
        <v>Yes</v>
      </c>
      <c r="G66" s="25" t="s">
        <v>11</v>
      </c>
      <c r="H66" s="15" t="s">
        <v>2545</v>
      </c>
    </row>
    <row r="67" spans="1:8" ht="201.6" x14ac:dyDescent="0.3">
      <c r="A67" s="57"/>
      <c r="B67" s="37" t="s">
        <v>1044</v>
      </c>
      <c r="C67" s="51" t="s">
        <v>76</v>
      </c>
      <c r="D67" s="29"/>
      <c r="E67" s="25" t="s">
        <v>11</v>
      </c>
      <c r="F67" s="25" t="str">
        <f t="shared" si="0"/>
        <v>Yes</v>
      </c>
      <c r="G67" s="25" t="s">
        <v>11</v>
      </c>
      <c r="H67" s="62" t="s">
        <v>2585</v>
      </c>
    </row>
    <row r="68" spans="1:8" ht="72" x14ac:dyDescent="0.3">
      <c r="A68" s="57"/>
      <c r="B68" s="37" t="s">
        <v>1045</v>
      </c>
      <c r="C68" s="51" t="s">
        <v>77</v>
      </c>
      <c r="D68" s="28"/>
      <c r="E68" s="25" t="s">
        <v>11</v>
      </c>
      <c r="F68" s="25" t="str">
        <f t="shared" si="0"/>
        <v>Yes</v>
      </c>
      <c r="G68" s="25" t="s">
        <v>11</v>
      </c>
      <c r="H68" s="15" t="s">
        <v>2545</v>
      </c>
    </row>
    <row r="69" spans="1:8" ht="72" x14ac:dyDescent="0.3">
      <c r="A69" s="57"/>
      <c r="B69" s="37" t="s">
        <v>1046</v>
      </c>
      <c r="C69" s="51" t="s">
        <v>78</v>
      </c>
      <c r="D69" s="28"/>
      <c r="E69" s="25" t="s">
        <v>11</v>
      </c>
      <c r="F69" s="25" t="str">
        <f t="shared" ref="F69:F132" si="1">IF(D69=E69,"Yes","No")</f>
        <v>Yes</v>
      </c>
      <c r="G69" s="25" t="s">
        <v>11</v>
      </c>
      <c r="H69" s="15" t="s">
        <v>2545</v>
      </c>
    </row>
    <row r="70" spans="1:8" ht="72" x14ac:dyDescent="0.3">
      <c r="A70" s="57"/>
      <c r="B70" s="37" t="s">
        <v>1047</v>
      </c>
      <c r="C70" s="51" t="s">
        <v>79</v>
      </c>
      <c r="D70" s="29"/>
      <c r="E70" s="25" t="s">
        <v>11</v>
      </c>
      <c r="F70" s="25" t="str">
        <f t="shared" si="1"/>
        <v>Yes</v>
      </c>
      <c r="G70" s="25" t="s">
        <v>11</v>
      </c>
      <c r="H70" s="15" t="s">
        <v>2545</v>
      </c>
    </row>
    <row r="71" spans="1:8" ht="72" x14ac:dyDescent="0.3">
      <c r="A71" s="57"/>
      <c r="B71" s="37" t="s">
        <v>1048</v>
      </c>
      <c r="C71" s="51" t="s">
        <v>80</v>
      </c>
      <c r="D71" s="28"/>
      <c r="E71" s="25" t="s">
        <v>11</v>
      </c>
      <c r="F71" s="25" t="str">
        <f t="shared" si="1"/>
        <v>Yes</v>
      </c>
      <c r="G71" s="25" t="s">
        <v>11</v>
      </c>
      <c r="H71" s="15" t="s">
        <v>2545</v>
      </c>
    </row>
    <row r="72" spans="1:8" ht="72" x14ac:dyDescent="0.3">
      <c r="A72" s="57"/>
      <c r="B72" s="37" t="s">
        <v>1049</v>
      </c>
      <c r="C72" s="51" t="s">
        <v>81</v>
      </c>
      <c r="D72" s="28"/>
      <c r="E72" s="25" t="s">
        <v>11</v>
      </c>
      <c r="F72" s="25" t="str">
        <f t="shared" si="1"/>
        <v>Yes</v>
      </c>
      <c r="G72" s="25" t="s">
        <v>11</v>
      </c>
      <c r="H72" s="15" t="s">
        <v>2545</v>
      </c>
    </row>
    <row r="73" spans="1:8" ht="72" x14ac:dyDescent="0.3">
      <c r="A73" s="57"/>
      <c r="B73" s="37" t="s">
        <v>1050</v>
      </c>
      <c r="C73" s="51" t="s">
        <v>82</v>
      </c>
      <c r="D73" s="29"/>
      <c r="E73" s="25" t="s">
        <v>11</v>
      </c>
      <c r="F73" s="25" t="str">
        <f t="shared" si="1"/>
        <v>Yes</v>
      </c>
      <c r="G73" s="25" t="s">
        <v>11</v>
      </c>
      <c r="H73" s="15" t="s">
        <v>2545</v>
      </c>
    </row>
    <row r="74" spans="1:8" ht="72" x14ac:dyDescent="0.3">
      <c r="A74" s="57"/>
      <c r="B74" s="37" t="s">
        <v>1033</v>
      </c>
      <c r="C74" s="51" t="s">
        <v>83</v>
      </c>
      <c r="D74" s="28"/>
      <c r="E74" s="25" t="s">
        <v>11</v>
      </c>
      <c r="F74" s="25" t="str">
        <f t="shared" si="1"/>
        <v>Yes</v>
      </c>
      <c r="G74" s="25" t="s">
        <v>11</v>
      </c>
      <c r="H74" s="15" t="s">
        <v>2545</v>
      </c>
    </row>
    <row r="75" spans="1:8" ht="72" x14ac:dyDescent="0.3">
      <c r="A75" s="57"/>
      <c r="B75" s="37" t="s">
        <v>1051</v>
      </c>
      <c r="C75" s="51" t="s">
        <v>84</v>
      </c>
      <c r="D75" s="28"/>
      <c r="E75" s="25" t="s">
        <v>11</v>
      </c>
      <c r="F75" s="25" t="str">
        <f t="shared" si="1"/>
        <v>Yes</v>
      </c>
      <c r="G75" s="25" t="s">
        <v>11</v>
      </c>
      <c r="H75" s="15" t="s">
        <v>2545</v>
      </c>
    </row>
    <row r="76" spans="1:8" ht="72" x14ac:dyDescent="0.3">
      <c r="A76" s="57"/>
      <c r="B76" s="37" t="s">
        <v>1052</v>
      </c>
      <c r="C76" s="51" t="s">
        <v>85</v>
      </c>
      <c r="D76" s="28"/>
      <c r="E76" s="25" t="s">
        <v>11</v>
      </c>
      <c r="F76" s="25" t="str">
        <f t="shared" si="1"/>
        <v>Yes</v>
      </c>
      <c r="G76" s="25" t="s">
        <v>11</v>
      </c>
      <c r="H76" s="15" t="s">
        <v>2545</v>
      </c>
    </row>
    <row r="77" spans="1:8" ht="72" x14ac:dyDescent="0.3">
      <c r="A77" s="57"/>
      <c r="B77" s="37" t="s">
        <v>1053</v>
      </c>
      <c r="C77" s="51" t="s">
        <v>86</v>
      </c>
      <c r="D77" s="28"/>
      <c r="E77" s="25" t="s">
        <v>11</v>
      </c>
      <c r="F77" s="25" t="str">
        <f t="shared" si="1"/>
        <v>Yes</v>
      </c>
      <c r="G77" s="25" t="s">
        <v>11</v>
      </c>
      <c r="H77" s="15" t="s">
        <v>2545</v>
      </c>
    </row>
    <row r="78" spans="1:8" ht="72" x14ac:dyDescent="0.3">
      <c r="A78" s="57"/>
      <c r="B78" s="37" t="s">
        <v>1054</v>
      </c>
      <c r="C78" s="51" t="s">
        <v>87</v>
      </c>
      <c r="D78" s="28"/>
      <c r="E78" s="25" t="s">
        <v>11</v>
      </c>
      <c r="F78" s="25" t="str">
        <f t="shared" si="1"/>
        <v>Yes</v>
      </c>
      <c r="G78" s="25" t="s">
        <v>11</v>
      </c>
      <c r="H78" s="15" t="s">
        <v>2545</v>
      </c>
    </row>
    <row r="79" spans="1:8" ht="72" x14ac:dyDescent="0.3">
      <c r="A79" s="57"/>
      <c r="B79" s="37" t="s">
        <v>1055</v>
      </c>
      <c r="C79" s="51" t="s">
        <v>88</v>
      </c>
      <c r="D79" s="29"/>
      <c r="E79" s="25" t="s">
        <v>11</v>
      </c>
      <c r="F79" s="25" t="str">
        <f t="shared" si="1"/>
        <v>Yes</v>
      </c>
      <c r="G79" s="25" t="s">
        <v>11</v>
      </c>
      <c r="H79" s="15" t="s">
        <v>2545</v>
      </c>
    </row>
    <row r="80" spans="1:8" ht="72" x14ac:dyDescent="0.3">
      <c r="A80" s="57"/>
      <c r="B80" s="37" t="s">
        <v>1046</v>
      </c>
      <c r="C80" s="51" t="s">
        <v>89</v>
      </c>
      <c r="D80" s="28"/>
      <c r="E80" s="25" t="s">
        <v>11</v>
      </c>
      <c r="F80" s="25" t="str">
        <f t="shared" si="1"/>
        <v>Yes</v>
      </c>
      <c r="G80" s="25" t="s">
        <v>11</v>
      </c>
      <c r="H80" s="15" t="s">
        <v>2545</v>
      </c>
    </row>
    <row r="81" spans="1:8" ht="72" x14ac:dyDescent="0.3">
      <c r="A81" s="57"/>
      <c r="B81" s="37" t="s">
        <v>1056</v>
      </c>
      <c r="C81" s="51" t="s">
        <v>90</v>
      </c>
      <c r="D81" s="28"/>
      <c r="E81" s="25" t="s">
        <v>11</v>
      </c>
      <c r="F81" s="25" t="str">
        <f t="shared" si="1"/>
        <v>Yes</v>
      </c>
      <c r="G81" s="25" t="s">
        <v>11</v>
      </c>
      <c r="H81" s="15" t="s">
        <v>2545</v>
      </c>
    </row>
    <row r="82" spans="1:8" ht="72" x14ac:dyDescent="0.3">
      <c r="A82" s="57"/>
      <c r="B82" s="37" t="s">
        <v>1057</v>
      </c>
      <c r="C82" s="51" t="s">
        <v>91</v>
      </c>
      <c r="D82" s="28"/>
      <c r="E82" s="25" t="s">
        <v>11</v>
      </c>
      <c r="F82" s="25" t="str">
        <f t="shared" si="1"/>
        <v>Yes</v>
      </c>
      <c r="G82" s="25" t="s">
        <v>11</v>
      </c>
      <c r="H82" s="15" t="s">
        <v>2545</v>
      </c>
    </row>
    <row r="83" spans="1:8" ht="72" x14ac:dyDescent="0.3">
      <c r="A83" s="57"/>
      <c r="B83" s="37" t="s">
        <v>1058</v>
      </c>
      <c r="C83" s="51" t="s">
        <v>92</v>
      </c>
      <c r="D83" s="28"/>
      <c r="E83" s="25" t="s">
        <v>11</v>
      </c>
      <c r="F83" s="25" t="str">
        <f t="shared" si="1"/>
        <v>Yes</v>
      </c>
      <c r="G83" s="25" t="s">
        <v>11</v>
      </c>
      <c r="H83" s="15" t="s">
        <v>2545</v>
      </c>
    </row>
    <row r="84" spans="1:8" ht="72" x14ac:dyDescent="0.3">
      <c r="A84" s="57"/>
      <c r="B84" s="37" t="s">
        <v>1048</v>
      </c>
      <c r="C84" s="51" t="s">
        <v>93</v>
      </c>
      <c r="D84" s="28"/>
      <c r="E84" s="25" t="s">
        <v>11</v>
      </c>
      <c r="F84" s="25" t="str">
        <f t="shared" si="1"/>
        <v>Yes</v>
      </c>
      <c r="G84" s="25" t="s">
        <v>11</v>
      </c>
      <c r="H84" s="15" t="s">
        <v>2545</v>
      </c>
    </row>
    <row r="85" spans="1:8" ht="72" x14ac:dyDescent="0.3">
      <c r="A85" s="57"/>
      <c r="B85" s="37" t="s">
        <v>1059</v>
      </c>
      <c r="C85" s="51" t="s">
        <v>94</v>
      </c>
      <c r="D85" s="28"/>
      <c r="E85" s="25" t="s">
        <v>11</v>
      </c>
      <c r="F85" s="25" t="str">
        <f t="shared" si="1"/>
        <v>Yes</v>
      </c>
      <c r="G85" s="25" t="s">
        <v>11</v>
      </c>
      <c r="H85" s="15" t="s">
        <v>2545</v>
      </c>
    </row>
    <row r="86" spans="1:8" ht="72" x14ac:dyDescent="0.3">
      <c r="A86" s="57"/>
      <c r="B86" s="37" t="s">
        <v>1060</v>
      </c>
      <c r="C86" s="51" t="s">
        <v>95</v>
      </c>
      <c r="D86" s="28"/>
      <c r="E86" s="25" t="s">
        <v>11</v>
      </c>
      <c r="F86" s="25" t="str">
        <f t="shared" si="1"/>
        <v>Yes</v>
      </c>
      <c r="G86" s="25" t="s">
        <v>11</v>
      </c>
      <c r="H86" s="15" t="s">
        <v>2545</v>
      </c>
    </row>
    <row r="87" spans="1:8" ht="72" x14ac:dyDescent="0.3">
      <c r="A87" s="57"/>
      <c r="B87" s="37" t="s">
        <v>1061</v>
      </c>
      <c r="C87" s="51" t="s">
        <v>96</v>
      </c>
      <c r="D87" s="29"/>
      <c r="E87" s="25" t="s">
        <v>11</v>
      </c>
      <c r="F87" s="25" t="str">
        <f t="shared" si="1"/>
        <v>Yes</v>
      </c>
      <c r="G87" s="25" t="s">
        <v>11</v>
      </c>
      <c r="H87" s="15" t="s">
        <v>2545</v>
      </c>
    </row>
    <row r="88" spans="1:8" ht="72" x14ac:dyDescent="0.3">
      <c r="A88" s="57"/>
      <c r="B88" s="37" t="s">
        <v>1062</v>
      </c>
      <c r="C88" s="51" t="s">
        <v>97</v>
      </c>
      <c r="D88" s="29"/>
      <c r="E88" s="25" t="s">
        <v>11</v>
      </c>
      <c r="F88" s="25" t="str">
        <f t="shared" si="1"/>
        <v>Yes</v>
      </c>
      <c r="G88" s="25" t="s">
        <v>11</v>
      </c>
      <c r="H88" s="15" t="s">
        <v>2545</v>
      </c>
    </row>
    <row r="89" spans="1:8" ht="72" x14ac:dyDescent="0.3">
      <c r="A89" s="57"/>
      <c r="B89" s="37" t="s">
        <v>1063</v>
      </c>
      <c r="C89" s="51" t="s">
        <v>98</v>
      </c>
      <c r="D89" s="29"/>
      <c r="E89" s="25" t="s">
        <v>11</v>
      </c>
      <c r="F89" s="25" t="str">
        <f t="shared" si="1"/>
        <v>Yes</v>
      </c>
      <c r="G89" s="25" t="s">
        <v>11</v>
      </c>
      <c r="H89" s="15" t="s">
        <v>2545</v>
      </c>
    </row>
    <row r="90" spans="1:8" ht="72" x14ac:dyDescent="0.3">
      <c r="A90" s="57"/>
      <c r="B90" s="37" t="s">
        <v>1064</v>
      </c>
      <c r="C90" s="51" t="s">
        <v>99</v>
      </c>
      <c r="D90" s="29"/>
      <c r="E90" s="25" t="s">
        <v>11</v>
      </c>
      <c r="F90" s="25" t="str">
        <f t="shared" si="1"/>
        <v>Yes</v>
      </c>
      <c r="G90" s="25" t="s">
        <v>11</v>
      </c>
      <c r="H90" s="15" t="s">
        <v>2545</v>
      </c>
    </row>
    <row r="91" spans="1:8" ht="72" x14ac:dyDescent="0.3">
      <c r="A91" s="57"/>
      <c r="B91" s="37" t="s">
        <v>1065</v>
      </c>
      <c r="C91" s="51" t="s">
        <v>100</v>
      </c>
      <c r="D91" s="29"/>
      <c r="E91" s="25" t="s">
        <v>11</v>
      </c>
      <c r="F91" s="25" t="str">
        <f t="shared" si="1"/>
        <v>Yes</v>
      </c>
      <c r="G91" s="25" t="s">
        <v>11</v>
      </c>
      <c r="H91" s="15" t="s">
        <v>2545</v>
      </c>
    </row>
    <row r="92" spans="1:8" ht="72" x14ac:dyDescent="0.3">
      <c r="A92" s="57"/>
      <c r="B92" s="37" t="s">
        <v>1066</v>
      </c>
      <c r="C92" s="51" t="s">
        <v>101</v>
      </c>
      <c r="D92" s="29"/>
      <c r="E92" s="25" t="s">
        <v>11</v>
      </c>
      <c r="F92" s="25" t="str">
        <f t="shared" si="1"/>
        <v>Yes</v>
      </c>
      <c r="G92" s="25" t="s">
        <v>11</v>
      </c>
      <c r="H92" s="15" t="s">
        <v>2545</v>
      </c>
    </row>
    <row r="93" spans="1:8" ht="72" x14ac:dyDescent="0.3">
      <c r="A93" s="57"/>
      <c r="B93" s="37" t="s">
        <v>1067</v>
      </c>
      <c r="C93" s="51" t="s">
        <v>102</v>
      </c>
      <c r="D93" s="29"/>
      <c r="E93" s="25" t="s">
        <v>11</v>
      </c>
      <c r="F93" s="25" t="str">
        <f t="shared" si="1"/>
        <v>Yes</v>
      </c>
      <c r="G93" s="25" t="s">
        <v>11</v>
      </c>
      <c r="H93" s="15" t="s">
        <v>2545</v>
      </c>
    </row>
    <row r="94" spans="1:8" ht="72" x14ac:dyDescent="0.3">
      <c r="A94" s="57"/>
      <c r="B94" s="37" t="s">
        <v>1068</v>
      </c>
      <c r="C94" s="51" t="s">
        <v>103</v>
      </c>
      <c r="D94" s="29"/>
      <c r="E94" s="25" t="s">
        <v>11</v>
      </c>
      <c r="F94" s="25" t="str">
        <f t="shared" si="1"/>
        <v>Yes</v>
      </c>
      <c r="G94" s="25" t="s">
        <v>11</v>
      </c>
      <c r="H94" s="15" t="s">
        <v>2545</v>
      </c>
    </row>
    <row r="95" spans="1:8" ht="72" x14ac:dyDescent="0.3">
      <c r="A95" s="57"/>
      <c r="B95" s="37" t="s">
        <v>1069</v>
      </c>
      <c r="C95" s="51" t="s">
        <v>104</v>
      </c>
      <c r="D95" s="29"/>
      <c r="E95" s="25" t="s">
        <v>11</v>
      </c>
      <c r="F95" s="25" t="str">
        <f t="shared" si="1"/>
        <v>Yes</v>
      </c>
      <c r="G95" s="25" t="s">
        <v>11</v>
      </c>
      <c r="H95" s="15" t="s">
        <v>2545</v>
      </c>
    </row>
    <row r="96" spans="1:8" ht="72" x14ac:dyDescent="0.3">
      <c r="A96" s="57"/>
      <c r="B96" s="37" t="s">
        <v>1070</v>
      </c>
      <c r="C96" s="51" t="s">
        <v>105</v>
      </c>
      <c r="D96" s="29"/>
      <c r="E96" s="25" t="s">
        <v>11</v>
      </c>
      <c r="F96" s="25" t="str">
        <f t="shared" si="1"/>
        <v>Yes</v>
      </c>
      <c r="G96" s="25" t="s">
        <v>11</v>
      </c>
      <c r="H96" s="15" t="s">
        <v>2545</v>
      </c>
    </row>
    <row r="97" spans="1:8" ht="72" x14ac:dyDescent="0.3">
      <c r="A97" s="57"/>
      <c r="B97" s="37" t="s">
        <v>1071</v>
      </c>
      <c r="C97" s="51" t="s">
        <v>106</v>
      </c>
      <c r="D97" s="29"/>
      <c r="E97" s="25" t="s">
        <v>11</v>
      </c>
      <c r="F97" s="25" t="str">
        <f t="shared" si="1"/>
        <v>Yes</v>
      </c>
      <c r="G97" s="25" t="s">
        <v>11</v>
      </c>
      <c r="H97" s="15" t="s">
        <v>2545</v>
      </c>
    </row>
    <row r="98" spans="1:8" ht="72" x14ac:dyDescent="0.3">
      <c r="A98" s="57"/>
      <c r="B98" s="37" t="s">
        <v>1072</v>
      </c>
      <c r="C98" s="51" t="s">
        <v>107</v>
      </c>
      <c r="D98" s="29"/>
      <c r="E98" s="25" t="s">
        <v>11</v>
      </c>
      <c r="F98" s="25" t="str">
        <f t="shared" si="1"/>
        <v>Yes</v>
      </c>
      <c r="G98" s="25" t="s">
        <v>11</v>
      </c>
      <c r="H98" s="15" t="s">
        <v>2545</v>
      </c>
    </row>
    <row r="99" spans="1:8" ht="72" x14ac:dyDescent="0.3">
      <c r="A99" s="57"/>
      <c r="B99" s="37" t="s">
        <v>1073</v>
      </c>
      <c r="C99" s="51" t="s">
        <v>108</v>
      </c>
      <c r="D99" s="29"/>
      <c r="E99" s="25" t="s">
        <v>11</v>
      </c>
      <c r="F99" s="25" t="str">
        <f t="shared" si="1"/>
        <v>Yes</v>
      </c>
      <c r="G99" s="25" t="s">
        <v>11</v>
      </c>
      <c r="H99" s="15" t="s">
        <v>2545</v>
      </c>
    </row>
    <row r="100" spans="1:8" ht="72" x14ac:dyDescent="0.3">
      <c r="A100" s="57"/>
      <c r="B100" s="37" t="s">
        <v>1074</v>
      </c>
      <c r="C100" s="51" t="s">
        <v>109</v>
      </c>
      <c r="D100" s="29"/>
      <c r="E100" s="25" t="s">
        <v>11</v>
      </c>
      <c r="F100" s="25" t="str">
        <f t="shared" si="1"/>
        <v>Yes</v>
      </c>
      <c r="G100" s="25" t="s">
        <v>11</v>
      </c>
      <c r="H100" s="15" t="s">
        <v>2545</v>
      </c>
    </row>
    <row r="101" spans="1:8" ht="72" x14ac:dyDescent="0.3">
      <c r="A101" s="57"/>
      <c r="B101" s="37" t="s">
        <v>1075</v>
      </c>
      <c r="C101" s="51" t="s">
        <v>110</v>
      </c>
      <c r="D101" s="28"/>
      <c r="E101" s="25" t="s">
        <v>11</v>
      </c>
      <c r="F101" s="25" t="str">
        <f t="shared" si="1"/>
        <v>Yes</v>
      </c>
      <c r="G101" s="25" t="s">
        <v>11</v>
      </c>
      <c r="H101" s="15" t="s">
        <v>2545</v>
      </c>
    </row>
    <row r="102" spans="1:8" ht="72" x14ac:dyDescent="0.3">
      <c r="A102" s="57"/>
      <c r="B102" s="37" t="s">
        <v>1076</v>
      </c>
      <c r="C102" s="51" t="s">
        <v>111</v>
      </c>
      <c r="D102" s="29"/>
      <c r="E102" s="25" t="s">
        <v>11</v>
      </c>
      <c r="F102" s="25" t="str">
        <f t="shared" si="1"/>
        <v>Yes</v>
      </c>
      <c r="G102" s="25" t="s">
        <v>11</v>
      </c>
      <c r="H102" s="15" t="s">
        <v>2545</v>
      </c>
    </row>
    <row r="103" spans="1:8" ht="72" x14ac:dyDescent="0.3">
      <c r="A103" s="57"/>
      <c r="B103" s="37" t="s">
        <v>1077</v>
      </c>
      <c r="C103" s="51" t="s">
        <v>112</v>
      </c>
      <c r="D103" s="29"/>
      <c r="E103" s="25" t="s">
        <v>11</v>
      </c>
      <c r="F103" s="25" t="str">
        <f t="shared" si="1"/>
        <v>Yes</v>
      </c>
      <c r="G103" s="25" t="s">
        <v>11</v>
      </c>
      <c r="H103" s="15" t="s">
        <v>2545</v>
      </c>
    </row>
    <row r="104" spans="1:8" ht="72" x14ac:dyDescent="0.3">
      <c r="A104" s="57"/>
      <c r="B104" s="37" t="s">
        <v>1078</v>
      </c>
      <c r="C104" s="51" t="s">
        <v>113</v>
      </c>
      <c r="D104" s="29"/>
      <c r="E104" s="25" t="s">
        <v>11</v>
      </c>
      <c r="F104" s="25" t="str">
        <f t="shared" si="1"/>
        <v>Yes</v>
      </c>
      <c r="G104" s="25" t="s">
        <v>11</v>
      </c>
      <c r="H104" s="15" t="s">
        <v>2545</v>
      </c>
    </row>
    <row r="105" spans="1:8" ht="72" x14ac:dyDescent="0.3">
      <c r="A105" s="57"/>
      <c r="B105" s="37" t="s">
        <v>1079</v>
      </c>
      <c r="C105" s="51" t="s">
        <v>114</v>
      </c>
      <c r="D105" s="29"/>
      <c r="E105" s="25" t="s">
        <v>11</v>
      </c>
      <c r="F105" s="25" t="str">
        <f t="shared" si="1"/>
        <v>Yes</v>
      </c>
      <c r="G105" s="25" t="s">
        <v>11</v>
      </c>
      <c r="H105" s="15" t="s">
        <v>2545</v>
      </c>
    </row>
    <row r="106" spans="1:8" ht="72" x14ac:dyDescent="0.3">
      <c r="A106" s="57"/>
      <c r="B106" s="37" t="s">
        <v>1080</v>
      </c>
      <c r="C106" s="51" t="s">
        <v>115</v>
      </c>
      <c r="D106" s="29"/>
      <c r="E106" s="25" t="s">
        <v>11</v>
      </c>
      <c r="F106" s="25" t="str">
        <f t="shared" si="1"/>
        <v>Yes</v>
      </c>
      <c r="G106" s="25" t="s">
        <v>11</v>
      </c>
      <c r="H106" s="15" t="s">
        <v>2545</v>
      </c>
    </row>
    <row r="107" spans="1:8" ht="72" x14ac:dyDescent="0.3">
      <c r="A107" s="57"/>
      <c r="B107" s="37" t="s">
        <v>1081</v>
      </c>
      <c r="C107" s="51" t="s">
        <v>116</v>
      </c>
      <c r="D107" s="29"/>
      <c r="E107" s="25" t="s">
        <v>11</v>
      </c>
      <c r="F107" s="25" t="str">
        <f t="shared" si="1"/>
        <v>Yes</v>
      </c>
      <c r="G107" s="25" t="s">
        <v>11</v>
      </c>
      <c r="H107" s="15" t="s">
        <v>2545</v>
      </c>
    </row>
    <row r="108" spans="1:8" ht="72" x14ac:dyDescent="0.3">
      <c r="A108" s="57"/>
      <c r="B108" s="37" t="s">
        <v>1082</v>
      </c>
      <c r="C108" s="51" t="s">
        <v>117</v>
      </c>
      <c r="D108" s="28"/>
      <c r="E108" s="25" t="s">
        <v>11</v>
      </c>
      <c r="F108" s="25" t="str">
        <f t="shared" si="1"/>
        <v>Yes</v>
      </c>
      <c r="G108" s="25" t="s">
        <v>11</v>
      </c>
      <c r="H108" s="15" t="s">
        <v>2545</v>
      </c>
    </row>
    <row r="109" spans="1:8" ht="72" x14ac:dyDescent="0.3">
      <c r="A109" s="57"/>
      <c r="B109" s="37" t="s">
        <v>1083</v>
      </c>
      <c r="C109" s="51" t="s">
        <v>118</v>
      </c>
      <c r="D109" s="28"/>
      <c r="E109" s="25" t="s">
        <v>11</v>
      </c>
      <c r="F109" s="25" t="str">
        <f t="shared" si="1"/>
        <v>Yes</v>
      </c>
      <c r="G109" s="25" t="s">
        <v>11</v>
      </c>
      <c r="H109" s="15" t="s">
        <v>2545</v>
      </c>
    </row>
    <row r="110" spans="1:8" ht="72" x14ac:dyDescent="0.3">
      <c r="A110" s="57"/>
      <c r="B110" s="37" t="s">
        <v>1084</v>
      </c>
      <c r="C110" s="51" t="s">
        <v>119</v>
      </c>
      <c r="D110" s="29"/>
      <c r="E110" s="25" t="s">
        <v>11</v>
      </c>
      <c r="F110" s="25" t="str">
        <f t="shared" si="1"/>
        <v>Yes</v>
      </c>
      <c r="G110" s="25" t="s">
        <v>11</v>
      </c>
      <c r="H110" s="15" t="s">
        <v>2545</v>
      </c>
    </row>
    <row r="111" spans="1:8" ht="72" x14ac:dyDescent="0.3">
      <c r="A111" s="57"/>
      <c r="B111" s="37" t="s">
        <v>1085</v>
      </c>
      <c r="C111" s="51" t="s">
        <v>120</v>
      </c>
      <c r="D111" s="28"/>
      <c r="E111" s="25" t="s">
        <v>11</v>
      </c>
      <c r="F111" s="25" t="str">
        <f t="shared" si="1"/>
        <v>Yes</v>
      </c>
      <c r="G111" s="25" t="s">
        <v>11</v>
      </c>
      <c r="H111" s="15" t="s">
        <v>2545</v>
      </c>
    </row>
    <row r="112" spans="1:8" ht="72" x14ac:dyDescent="0.3">
      <c r="A112" s="57"/>
      <c r="B112" s="37" t="s">
        <v>1086</v>
      </c>
      <c r="C112" s="51" t="s">
        <v>121</v>
      </c>
      <c r="D112" s="28"/>
      <c r="E112" s="25" t="s">
        <v>11</v>
      </c>
      <c r="F112" s="25" t="str">
        <f t="shared" si="1"/>
        <v>Yes</v>
      </c>
      <c r="G112" s="25" t="s">
        <v>11</v>
      </c>
      <c r="H112" s="15" t="s">
        <v>2545</v>
      </c>
    </row>
    <row r="113" spans="1:8" ht="72" x14ac:dyDescent="0.3">
      <c r="A113" s="57"/>
      <c r="B113" s="37" t="s">
        <v>1087</v>
      </c>
      <c r="C113" s="51" t="s">
        <v>2325</v>
      </c>
      <c r="D113" s="29"/>
      <c r="E113" s="25" t="s">
        <v>2330</v>
      </c>
      <c r="F113" s="25" t="str">
        <f t="shared" si="1"/>
        <v>No</v>
      </c>
      <c r="G113" s="15" t="s">
        <v>2330</v>
      </c>
      <c r="H113" s="15" t="s">
        <v>2545</v>
      </c>
    </row>
    <row r="114" spans="1:8" ht="72" x14ac:dyDescent="0.3">
      <c r="A114" s="57"/>
      <c r="B114" s="37" t="s">
        <v>1088</v>
      </c>
      <c r="C114" s="51" t="s">
        <v>122</v>
      </c>
      <c r="D114" s="29"/>
      <c r="E114" s="25" t="s">
        <v>11</v>
      </c>
      <c r="F114" s="25" t="str">
        <f t="shared" si="1"/>
        <v>Yes</v>
      </c>
      <c r="G114" s="25" t="s">
        <v>11</v>
      </c>
      <c r="H114" s="15" t="s">
        <v>2545</v>
      </c>
    </row>
    <row r="115" spans="1:8" ht="72" x14ac:dyDescent="0.3">
      <c r="A115" s="57"/>
      <c r="B115" s="37" t="s">
        <v>1089</v>
      </c>
      <c r="C115" s="51" t="s">
        <v>123</v>
      </c>
      <c r="D115" s="29"/>
      <c r="E115" s="25" t="s">
        <v>11</v>
      </c>
      <c r="F115" s="25" t="str">
        <f t="shared" si="1"/>
        <v>Yes</v>
      </c>
      <c r="G115" s="25" t="s">
        <v>11</v>
      </c>
      <c r="H115" s="15" t="s">
        <v>2545</v>
      </c>
    </row>
    <row r="116" spans="1:8" ht="72" x14ac:dyDescent="0.3">
      <c r="A116" s="57"/>
      <c r="B116" s="37" t="s">
        <v>1090</v>
      </c>
      <c r="C116" s="51" t="s">
        <v>124</v>
      </c>
      <c r="D116" s="29"/>
      <c r="E116" s="25" t="s">
        <v>11</v>
      </c>
      <c r="F116" s="25" t="str">
        <f t="shared" si="1"/>
        <v>Yes</v>
      </c>
      <c r="G116" s="25" t="s">
        <v>11</v>
      </c>
      <c r="H116" s="15" t="s">
        <v>2545</v>
      </c>
    </row>
    <row r="117" spans="1:8" ht="72" x14ac:dyDescent="0.3">
      <c r="A117" s="57"/>
      <c r="B117" s="37" t="s">
        <v>1091</v>
      </c>
      <c r="C117" s="51" t="s">
        <v>125</v>
      </c>
      <c r="D117" s="28"/>
      <c r="E117" s="25" t="s">
        <v>11</v>
      </c>
      <c r="F117" s="25" t="str">
        <f t="shared" si="1"/>
        <v>Yes</v>
      </c>
      <c r="G117" s="25" t="s">
        <v>11</v>
      </c>
      <c r="H117" s="15" t="s">
        <v>2545</v>
      </c>
    </row>
    <row r="118" spans="1:8" ht="72" x14ac:dyDescent="0.3">
      <c r="A118" s="57"/>
      <c r="B118" s="37" t="s">
        <v>1092</v>
      </c>
      <c r="C118" s="51" t="s">
        <v>126</v>
      </c>
      <c r="D118" s="29"/>
      <c r="E118" s="25" t="s">
        <v>11</v>
      </c>
      <c r="F118" s="25" t="str">
        <f t="shared" si="1"/>
        <v>Yes</v>
      </c>
      <c r="G118" s="25" t="s">
        <v>11</v>
      </c>
      <c r="H118" s="15" t="s">
        <v>2545</v>
      </c>
    </row>
    <row r="119" spans="1:8" ht="72" x14ac:dyDescent="0.3">
      <c r="A119" s="57"/>
      <c r="B119" s="37" t="s">
        <v>1093</v>
      </c>
      <c r="C119" s="51" t="s">
        <v>127</v>
      </c>
      <c r="D119" s="29"/>
      <c r="E119" s="25" t="s">
        <v>11</v>
      </c>
      <c r="F119" s="25" t="str">
        <f t="shared" si="1"/>
        <v>Yes</v>
      </c>
      <c r="G119" s="25" t="s">
        <v>11</v>
      </c>
      <c r="H119" s="15" t="s">
        <v>2545</v>
      </c>
    </row>
    <row r="120" spans="1:8" ht="72" x14ac:dyDescent="0.3">
      <c r="A120" s="57"/>
      <c r="B120" s="37" t="s">
        <v>1094</v>
      </c>
      <c r="C120" s="51" t="s">
        <v>128</v>
      </c>
      <c r="D120" s="29"/>
      <c r="E120" s="25" t="s">
        <v>11</v>
      </c>
      <c r="F120" s="25" t="str">
        <f t="shared" si="1"/>
        <v>Yes</v>
      </c>
      <c r="G120" s="25" t="s">
        <v>11</v>
      </c>
      <c r="H120" s="15" t="s">
        <v>2545</v>
      </c>
    </row>
    <row r="121" spans="1:8" ht="72" x14ac:dyDescent="0.3">
      <c r="A121" s="57"/>
      <c r="B121" s="37" t="s">
        <v>1095</v>
      </c>
      <c r="C121" s="51" t="s">
        <v>129</v>
      </c>
      <c r="D121" s="29"/>
      <c r="E121" s="25" t="s">
        <v>11</v>
      </c>
      <c r="F121" s="25" t="str">
        <f t="shared" si="1"/>
        <v>Yes</v>
      </c>
      <c r="G121" s="25" t="s">
        <v>11</v>
      </c>
      <c r="H121" s="15" t="s">
        <v>2545</v>
      </c>
    </row>
    <row r="122" spans="1:8" ht="72" x14ac:dyDescent="0.3">
      <c r="A122" s="57"/>
      <c r="B122" s="37" t="s">
        <v>1096</v>
      </c>
      <c r="C122" s="51" t="s">
        <v>130</v>
      </c>
      <c r="D122" s="29"/>
      <c r="E122" s="25" t="s">
        <v>11</v>
      </c>
      <c r="F122" s="25" t="str">
        <f t="shared" si="1"/>
        <v>Yes</v>
      </c>
      <c r="G122" s="25" t="s">
        <v>11</v>
      </c>
      <c r="H122" s="15" t="s">
        <v>2545</v>
      </c>
    </row>
    <row r="123" spans="1:8" ht="72" x14ac:dyDescent="0.3">
      <c r="A123" s="57"/>
      <c r="B123" s="37" t="s">
        <v>1097</v>
      </c>
      <c r="C123" s="51" t="s">
        <v>131</v>
      </c>
      <c r="D123" s="29"/>
      <c r="E123" s="25" t="s">
        <v>11</v>
      </c>
      <c r="F123" s="25" t="str">
        <f t="shared" si="1"/>
        <v>Yes</v>
      </c>
      <c r="G123" s="25" t="s">
        <v>11</v>
      </c>
      <c r="H123" s="15" t="s">
        <v>2545</v>
      </c>
    </row>
    <row r="124" spans="1:8" ht="72" x14ac:dyDescent="0.3">
      <c r="A124" s="57"/>
      <c r="B124" s="37" t="s">
        <v>1098</v>
      </c>
      <c r="C124" s="51" t="s">
        <v>132</v>
      </c>
      <c r="D124" s="28"/>
      <c r="E124" s="25" t="s">
        <v>11</v>
      </c>
      <c r="F124" s="25" t="str">
        <f t="shared" si="1"/>
        <v>Yes</v>
      </c>
      <c r="G124" s="25" t="s">
        <v>11</v>
      </c>
      <c r="H124" s="15" t="s">
        <v>2545</v>
      </c>
    </row>
    <row r="125" spans="1:8" ht="72" x14ac:dyDescent="0.3">
      <c r="A125" s="57"/>
      <c r="B125" s="37" t="s">
        <v>1099</v>
      </c>
      <c r="C125" s="51" t="s">
        <v>133</v>
      </c>
      <c r="D125" s="28"/>
      <c r="E125" s="25" t="s">
        <v>11</v>
      </c>
      <c r="F125" s="25" t="str">
        <f t="shared" si="1"/>
        <v>Yes</v>
      </c>
      <c r="G125" s="25" t="s">
        <v>11</v>
      </c>
      <c r="H125" s="15" t="s">
        <v>2545</v>
      </c>
    </row>
    <row r="126" spans="1:8" ht="72" x14ac:dyDescent="0.3">
      <c r="A126" s="57"/>
      <c r="B126" s="37" t="s">
        <v>1100</v>
      </c>
      <c r="C126" s="51" t="s">
        <v>134</v>
      </c>
      <c r="D126" s="29"/>
      <c r="E126" s="25" t="s">
        <v>11</v>
      </c>
      <c r="F126" s="25" t="str">
        <f t="shared" si="1"/>
        <v>Yes</v>
      </c>
      <c r="G126" s="25" t="s">
        <v>11</v>
      </c>
      <c r="H126" s="15" t="s">
        <v>2545</v>
      </c>
    </row>
    <row r="127" spans="1:8" ht="72" x14ac:dyDescent="0.3">
      <c r="A127" s="57"/>
      <c r="B127" s="37" t="s">
        <v>1101</v>
      </c>
      <c r="C127" s="51" t="s">
        <v>135</v>
      </c>
      <c r="D127" s="29"/>
      <c r="E127" s="25" t="s">
        <v>11</v>
      </c>
      <c r="F127" s="25" t="str">
        <f t="shared" si="1"/>
        <v>Yes</v>
      </c>
      <c r="G127" s="25" t="s">
        <v>11</v>
      </c>
      <c r="H127" s="15" t="s">
        <v>2545</v>
      </c>
    </row>
    <row r="128" spans="1:8" ht="72" x14ac:dyDescent="0.3">
      <c r="A128" s="57"/>
      <c r="B128" s="37" t="s">
        <v>1102</v>
      </c>
      <c r="C128" s="51" t="s">
        <v>136</v>
      </c>
      <c r="D128" s="29"/>
      <c r="E128" s="25" t="s">
        <v>11</v>
      </c>
      <c r="F128" s="25" t="str">
        <f t="shared" si="1"/>
        <v>Yes</v>
      </c>
      <c r="G128" s="25" t="s">
        <v>11</v>
      </c>
      <c r="H128" s="15" t="s">
        <v>2545</v>
      </c>
    </row>
    <row r="129" spans="1:8" ht="72" x14ac:dyDescent="0.3">
      <c r="A129" s="58" t="s">
        <v>979</v>
      </c>
      <c r="B129" s="37" t="s">
        <v>1024</v>
      </c>
      <c r="C129" s="51" t="s">
        <v>137</v>
      </c>
      <c r="D129" s="29"/>
      <c r="E129" s="25" t="s">
        <v>11</v>
      </c>
      <c r="F129" s="25" t="str">
        <f t="shared" si="1"/>
        <v>Yes</v>
      </c>
      <c r="G129" s="25" t="s">
        <v>11</v>
      </c>
      <c r="H129" s="15" t="s">
        <v>2545</v>
      </c>
    </row>
    <row r="130" spans="1:8" ht="72" x14ac:dyDescent="0.3">
      <c r="A130" s="58"/>
      <c r="B130" s="37" t="s">
        <v>1025</v>
      </c>
      <c r="C130" s="51" t="s">
        <v>138</v>
      </c>
      <c r="D130" s="29"/>
      <c r="E130" s="25" t="s">
        <v>11</v>
      </c>
      <c r="F130" s="25" t="str">
        <f t="shared" si="1"/>
        <v>Yes</v>
      </c>
      <c r="G130" s="25" t="s">
        <v>11</v>
      </c>
      <c r="H130" s="15" t="s">
        <v>2545</v>
      </c>
    </row>
    <row r="131" spans="1:8" ht="72" x14ac:dyDescent="0.3">
      <c r="A131" s="58"/>
      <c r="B131" s="37" t="s">
        <v>1026</v>
      </c>
      <c r="C131" s="51" t="s">
        <v>139</v>
      </c>
      <c r="D131" s="29"/>
      <c r="E131" s="25" t="s">
        <v>11</v>
      </c>
      <c r="F131" s="25" t="str">
        <f t="shared" si="1"/>
        <v>Yes</v>
      </c>
      <c r="G131" s="25" t="s">
        <v>11</v>
      </c>
      <c r="H131" s="15" t="s">
        <v>2545</v>
      </c>
    </row>
    <row r="132" spans="1:8" ht="158.4" x14ac:dyDescent="0.3">
      <c r="A132" s="58"/>
      <c r="B132" s="37" t="s">
        <v>1103</v>
      </c>
      <c r="C132" s="51" t="s">
        <v>140</v>
      </c>
      <c r="D132" s="29"/>
      <c r="E132" s="25" t="s">
        <v>11</v>
      </c>
      <c r="F132" s="25" t="str">
        <f t="shared" si="1"/>
        <v>Yes</v>
      </c>
      <c r="G132" s="25" t="s">
        <v>11</v>
      </c>
      <c r="H132" s="62" t="s">
        <v>2569</v>
      </c>
    </row>
    <row r="133" spans="1:8" ht="43.2" x14ac:dyDescent="0.3">
      <c r="A133" s="58"/>
      <c r="B133" s="37" t="s">
        <v>1035</v>
      </c>
      <c r="C133" s="51" t="s">
        <v>141</v>
      </c>
      <c r="D133" s="29"/>
      <c r="E133" s="25" t="s">
        <v>11</v>
      </c>
      <c r="F133" s="25" t="str">
        <f t="shared" ref="F133:F196" si="2">IF(D133=E133,"Yes","No")</f>
        <v>Yes</v>
      </c>
      <c r="G133" s="25" t="s">
        <v>11</v>
      </c>
      <c r="H133" s="15" t="s">
        <v>2586</v>
      </c>
    </row>
    <row r="134" spans="1:8" ht="72" x14ac:dyDescent="0.3">
      <c r="A134" s="58"/>
      <c r="B134" s="37" t="s">
        <v>1037</v>
      </c>
      <c r="C134" s="51" t="s">
        <v>142</v>
      </c>
      <c r="D134" s="29"/>
      <c r="E134" s="25" t="s">
        <v>11</v>
      </c>
      <c r="F134" s="25" t="str">
        <f t="shared" si="2"/>
        <v>Yes</v>
      </c>
      <c r="G134" s="25" t="s">
        <v>11</v>
      </c>
      <c r="H134" s="15" t="s">
        <v>2545</v>
      </c>
    </row>
    <row r="135" spans="1:8" ht="72" x14ac:dyDescent="0.3">
      <c r="A135" s="58"/>
      <c r="B135" s="37" t="s">
        <v>1104</v>
      </c>
      <c r="C135" s="51" t="s">
        <v>143</v>
      </c>
      <c r="D135" s="29"/>
      <c r="E135" s="25" t="s">
        <v>11</v>
      </c>
      <c r="F135" s="25" t="str">
        <f t="shared" si="2"/>
        <v>Yes</v>
      </c>
      <c r="G135" s="25" t="s">
        <v>11</v>
      </c>
      <c r="H135" s="15" t="s">
        <v>2545</v>
      </c>
    </row>
    <row r="136" spans="1:8" ht="72" x14ac:dyDescent="0.3">
      <c r="A136" s="58"/>
      <c r="B136" s="37" t="s">
        <v>1043</v>
      </c>
      <c r="C136" s="51" t="s">
        <v>144</v>
      </c>
      <c r="D136" s="29"/>
      <c r="E136" s="25" t="s">
        <v>11</v>
      </c>
      <c r="F136" s="25" t="str">
        <f t="shared" si="2"/>
        <v>Yes</v>
      </c>
      <c r="G136" s="25" t="s">
        <v>11</v>
      </c>
      <c r="H136" s="15" t="s">
        <v>2545</v>
      </c>
    </row>
    <row r="137" spans="1:8" ht="201.6" x14ac:dyDescent="0.3">
      <c r="A137" s="58"/>
      <c r="B137" s="37" t="s">
        <v>1044</v>
      </c>
      <c r="C137" s="51" t="s">
        <v>145</v>
      </c>
      <c r="D137" s="29"/>
      <c r="E137" s="25" t="s">
        <v>11</v>
      </c>
      <c r="F137" s="25" t="str">
        <f t="shared" si="2"/>
        <v>Yes</v>
      </c>
      <c r="G137" s="25" t="s">
        <v>11</v>
      </c>
      <c r="H137" s="62" t="s">
        <v>2585</v>
      </c>
    </row>
    <row r="138" spans="1:8" ht="100.8" x14ac:dyDescent="0.3">
      <c r="A138" s="58"/>
      <c r="B138" s="37" t="s">
        <v>1105</v>
      </c>
      <c r="C138" s="51" t="s">
        <v>146</v>
      </c>
      <c r="D138" s="29"/>
      <c r="E138" s="25" t="s">
        <v>11</v>
      </c>
      <c r="F138" s="25" t="str">
        <f t="shared" si="2"/>
        <v>Yes</v>
      </c>
      <c r="G138" s="25" t="s">
        <v>11</v>
      </c>
      <c r="H138" s="62" t="s">
        <v>2557</v>
      </c>
    </row>
    <row r="139" spans="1:8" ht="72" x14ac:dyDescent="0.3">
      <c r="A139" s="58"/>
      <c r="B139" s="37" t="s">
        <v>1055</v>
      </c>
      <c r="C139" s="51" t="s">
        <v>147</v>
      </c>
      <c r="D139" s="29"/>
      <c r="E139" s="25" t="s">
        <v>11</v>
      </c>
      <c r="F139" s="25" t="str">
        <f t="shared" si="2"/>
        <v>Yes</v>
      </c>
      <c r="G139" s="25" t="s">
        <v>11</v>
      </c>
      <c r="H139" s="15" t="s">
        <v>2545</v>
      </c>
    </row>
    <row r="140" spans="1:8" ht="72" x14ac:dyDescent="0.3">
      <c r="A140" s="58"/>
      <c r="B140" s="37" t="s">
        <v>1106</v>
      </c>
      <c r="C140" s="51" t="s">
        <v>148</v>
      </c>
      <c r="D140" s="29"/>
      <c r="E140" s="25" t="s">
        <v>11</v>
      </c>
      <c r="F140" s="25" t="str">
        <f t="shared" si="2"/>
        <v>Yes</v>
      </c>
      <c r="G140" s="25" t="s">
        <v>11</v>
      </c>
      <c r="H140" s="15" t="s">
        <v>2545</v>
      </c>
    </row>
    <row r="141" spans="1:8" ht="72" x14ac:dyDescent="0.3">
      <c r="A141" s="58"/>
      <c r="B141" s="37" t="s">
        <v>1107</v>
      </c>
      <c r="C141" s="51" t="s">
        <v>149</v>
      </c>
      <c r="D141" s="29"/>
      <c r="E141" s="25" t="s">
        <v>11</v>
      </c>
      <c r="F141" s="25" t="str">
        <f t="shared" si="2"/>
        <v>Yes</v>
      </c>
      <c r="G141" s="25" t="s">
        <v>11</v>
      </c>
      <c r="H141" s="15" t="s">
        <v>2545</v>
      </c>
    </row>
    <row r="142" spans="1:8" ht="72" x14ac:dyDescent="0.3">
      <c r="A142" s="58"/>
      <c r="B142" s="37" t="s">
        <v>1062</v>
      </c>
      <c r="C142" s="51" t="s">
        <v>150</v>
      </c>
      <c r="D142" s="29"/>
      <c r="E142" s="25" t="s">
        <v>11</v>
      </c>
      <c r="F142" s="25" t="str">
        <f t="shared" si="2"/>
        <v>Yes</v>
      </c>
      <c r="G142" s="25" t="s">
        <v>11</v>
      </c>
      <c r="H142" s="15" t="s">
        <v>2545</v>
      </c>
    </row>
    <row r="143" spans="1:8" ht="72" x14ac:dyDescent="0.3">
      <c r="A143" s="58"/>
      <c r="B143" s="37" t="s">
        <v>1063</v>
      </c>
      <c r="C143" s="51" t="s">
        <v>151</v>
      </c>
      <c r="D143" s="38"/>
      <c r="E143" s="25" t="s">
        <v>11</v>
      </c>
      <c r="F143" s="25" t="str">
        <f t="shared" si="2"/>
        <v>Yes</v>
      </c>
      <c r="G143" s="25" t="s">
        <v>11</v>
      </c>
      <c r="H143" s="15" t="s">
        <v>2545</v>
      </c>
    </row>
    <row r="144" spans="1:8" ht="43.2" x14ac:dyDescent="0.3">
      <c r="A144" s="58"/>
      <c r="B144" s="37" t="s">
        <v>1108</v>
      </c>
      <c r="C144" s="51" t="s">
        <v>152</v>
      </c>
      <c r="D144" s="38"/>
      <c r="E144" s="25" t="s">
        <v>11</v>
      </c>
      <c r="F144" s="25" t="str">
        <f t="shared" si="2"/>
        <v>Yes</v>
      </c>
      <c r="G144" s="25" t="s">
        <v>11</v>
      </c>
      <c r="H144" s="15" t="s">
        <v>2549</v>
      </c>
    </row>
    <row r="145" spans="1:8" ht="72" x14ac:dyDescent="0.3">
      <c r="A145" s="58"/>
      <c r="B145" s="37" t="s">
        <v>1109</v>
      </c>
      <c r="C145" s="51" t="s">
        <v>153</v>
      </c>
      <c r="D145" s="38"/>
      <c r="E145" s="25" t="s">
        <v>11</v>
      </c>
      <c r="F145" s="25" t="str">
        <f t="shared" si="2"/>
        <v>Yes</v>
      </c>
      <c r="G145" s="25" t="s">
        <v>1531</v>
      </c>
      <c r="H145" s="15" t="s">
        <v>2545</v>
      </c>
    </row>
    <row r="146" spans="1:8" ht="72" x14ac:dyDescent="0.3">
      <c r="A146" s="58"/>
      <c r="B146" s="37" t="s">
        <v>1110</v>
      </c>
      <c r="C146" s="51" t="s">
        <v>154</v>
      </c>
      <c r="D146" s="38"/>
      <c r="E146" s="25" t="s">
        <v>11</v>
      </c>
      <c r="F146" s="25" t="str">
        <f t="shared" si="2"/>
        <v>Yes</v>
      </c>
      <c r="G146" s="25" t="s">
        <v>11</v>
      </c>
      <c r="H146" s="15" t="s">
        <v>2545</v>
      </c>
    </row>
    <row r="147" spans="1:8" ht="72" x14ac:dyDescent="0.3">
      <c r="A147" s="58"/>
      <c r="B147" s="37" t="s">
        <v>1111</v>
      </c>
      <c r="C147" s="51" t="s">
        <v>155</v>
      </c>
      <c r="D147" s="38"/>
      <c r="E147" s="25" t="s">
        <v>11</v>
      </c>
      <c r="F147" s="25" t="str">
        <f t="shared" si="2"/>
        <v>Yes</v>
      </c>
      <c r="G147" s="25" t="s">
        <v>11</v>
      </c>
      <c r="H147" s="15" t="s">
        <v>2545</v>
      </c>
    </row>
    <row r="148" spans="1:8" ht="72" x14ac:dyDescent="0.3">
      <c r="A148" s="58"/>
      <c r="B148" s="37" t="s">
        <v>1112</v>
      </c>
      <c r="C148" s="51" t="s">
        <v>156</v>
      </c>
      <c r="D148" s="38"/>
      <c r="E148" s="25" t="s">
        <v>11</v>
      </c>
      <c r="F148" s="25" t="str">
        <f t="shared" si="2"/>
        <v>Yes</v>
      </c>
      <c r="G148" s="25" t="s">
        <v>11</v>
      </c>
      <c r="H148" s="15" t="s">
        <v>2545</v>
      </c>
    </row>
    <row r="149" spans="1:8" ht="72" x14ac:dyDescent="0.3">
      <c r="A149" s="58"/>
      <c r="B149" s="37" t="s">
        <v>1068</v>
      </c>
      <c r="C149" s="51" t="s">
        <v>157</v>
      </c>
      <c r="D149" s="38"/>
      <c r="E149" s="25" t="s">
        <v>11</v>
      </c>
      <c r="F149" s="25" t="str">
        <f t="shared" si="2"/>
        <v>Yes</v>
      </c>
      <c r="G149" s="25" t="s">
        <v>11</v>
      </c>
      <c r="H149" s="15" t="s">
        <v>2545</v>
      </c>
    </row>
    <row r="150" spans="1:8" ht="72" x14ac:dyDescent="0.3">
      <c r="A150" s="58"/>
      <c r="B150" s="37" t="s">
        <v>1113</v>
      </c>
      <c r="C150" s="51" t="s">
        <v>158</v>
      </c>
      <c r="D150" s="38"/>
      <c r="E150" s="25" t="s">
        <v>11</v>
      </c>
      <c r="F150" s="25" t="str">
        <f t="shared" si="2"/>
        <v>Yes</v>
      </c>
      <c r="G150" s="25" t="s">
        <v>11</v>
      </c>
      <c r="H150" s="15" t="s">
        <v>2545</v>
      </c>
    </row>
    <row r="151" spans="1:8" ht="72" x14ac:dyDescent="0.3">
      <c r="A151" s="58"/>
      <c r="B151" s="37" t="s">
        <v>1114</v>
      </c>
      <c r="C151" s="51" t="s">
        <v>159</v>
      </c>
      <c r="D151" s="38"/>
      <c r="E151" s="25" t="s">
        <v>11</v>
      </c>
      <c r="F151" s="25" t="str">
        <f t="shared" si="2"/>
        <v>Yes</v>
      </c>
      <c r="G151" s="25" t="s">
        <v>11</v>
      </c>
      <c r="H151" s="15" t="s">
        <v>2545</v>
      </c>
    </row>
    <row r="152" spans="1:8" ht="72" x14ac:dyDescent="0.3">
      <c r="A152" s="58"/>
      <c r="B152" s="37" t="s">
        <v>1074</v>
      </c>
      <c r="C152" s="51" t="s">
        <v>160</v>
      </c>
      <c r="D152" s="38"/>
      <c r="E152" s="25" t="s">
        <v>11</v>
      </c>
      <c r="F152" s="25" t="str">
        <f t="shared" si="2"/>
        <v>Yes</v>
      </c>
      <c r="G152" s="25" t="s">
        <v>11</v>
      </c>
      <c r="H152" s="15" t="s">
        <v>2545</v>
      </c>
    </row>
    <row r="153" spans="1:8" ht="72" x14ac:dyDescent="0.3">
      <c r="A153" s="58"/>
      <c r="B153" s="37" t="s">
        <v>1115</v>
      </c>
      <c r="C153" s="51" t="s">
        <v>161</v>
      </c>
      <c r="D153" s="38"/>
      <c r="E153" s="25" t="s">
        <v>11</v>
      </c>
      <c r="F153" s="25" t="str">
        <f t="shared" si="2"/>
        <v>Yes</v>
      </c>
      <c r="G153" s="25" t="s">
        <v>11</v>
      </c>
      <c r="H153" s="15" t="s">
        <v>2545</v>
      </c>
    </row>
    <row r="154" spans="1:8" ht="72" x14ac:dyDescent="0.3">
      <c r="A154" s="58"/>
      <c r="B154" s="37" t="s">
        <v>1116</v>
      </c>
      <c r="C154" s="51" t="s">
        <v>162</v>
      </c>
      <c r="D154" s="38"/>
      <c r="E154" s="25" t="s">
        <v>11</v>
      </c>
      <c r="F154" s="25" t="str">
        <f t="shared" si="2"/>
        <v>Yes</v>
      </c>
      <c r="G154" s="25" t="s">
        <v>11</v>
      </c>
      <c r="H154" s="15" t="s">
        <v>2545</v>
      </c>
    </row>
    <row r="155" spans="1:8" ht="72" x14ac:dyDescent="0.3">
      <c r="A155" s="58"/>
      <c r="B155" s="37" t="s">
        <v>1117</v>
      </c>
      <c r="C155" s="51" t="s">
        <v>163</v>
      </c>
      <c r="D155" s="38"/>
      <c r="E155" s="25" t="s">
        <v>11</v>
      </c>
      <c r="F155" s="25" t="str">
        <f t="shared" si="2"/>
        <v>Yes</v>
      </c>
      <c r="G155" s="25" t="s">
        <v>11</v>
      </c>
      <c r="H155" s="15" t="s">
        <v>2545</v>
      </c>
    </row>
    <row r="156" spans="1:8" ht="72" x14ac:dyDescent="0.3">
      <c r="A156" s="58"/>
      <c r="B156" s="37" t="s">
        <v>1118</v>
      </c>
      <c r="C156" s="51" t="s">
        <v>164</v>
      </c>
      <c r="D156" s="38"/>
      <c r="E156" s="25" t="s">
        <v>11</v>
      </c>
      <c r="F156" s="25" t="str">
        <f t="shared" si="2"/>
        <v>Yes</v>
      </c>
      <c r="G156" s="25" t="s">
        <v>11</v>
      </c>
      <c r="H156" s="15" t="s">
        <v>2545</v>
      </c>
    </row>
    <row r="157" spans="1:8" ht="72" x14ac:dyDescent="0.3">
      <c r="A157" s="58"/>
      <c r="B157" s="37" t="s">
        <v>1119</v>
      </c>
      <c r="C157" s="51" t="s">
        <v>165</v>
      </c>
      <c r="D157" s="38"/>
      <c r="E157" s="25" t="s">
        <v>11</v>
      </c>
      <c r="F157" s="25" t="str">
        <f t="shared" si="2"/>
        <v>Yes</v>
      </c>
      <c r="G157" s="25" t="s">
        <v>11</v>
      </c>
      <c r="H157" s="15" t="s">
        <v>2545</v>
      </c>
    </row>
    <row r="158" spans="1:8" ht="72" x14ac:dyDescent="0.3">
      <c r="A158" s="58"/>
      <c r="B158" s="37" t="s">
        <v>1120</v>
      </c>
      <c r="C158" s="51" t="s">
        <v>166</v>
      </c>
      <c r="D158" s="38"/>
      <c r="E158" s="25" t="s">
        <v>11</v>
      </c>
      <c r="F158" s="25" t="str">
        <f t="shared" si="2"/>
        <v>Yes</v>
      </c>
      <c r="G158" s="25" t="s">
        <v>11</v>
      </c>
      <c r="H158" s="15" t="s">
        <v>2545</v>
      </c>
    </row>
    <row r="159" spans="1:8" ht="72" x14ac:dyDescent="0.3">
      <c r="A159" s="58"/>
      <c r="B159" s="37" t="s">
        <v>1121</v>
      </c>
      <c r="C159" s="51" t="s">
        <v>167</v>
      </c>
      <c r="D159" s="38"/>
      <c r="E159" s="25" t="s">
        <v>11</v>
      </c>
      <c r="F159" s="25" t="str">
        <f t="shared" si="2"/>
        <v>Yes</v>
      </c>
      <c r="G159" s="25" t="s">
        <v>11</v>
      </c>
      <c r="H159" s="15" t="s">
        <v>2545</v>
      </c>
    </row>
    <row r="160" spans="1:8" ht="72" x14ac:dyDescent="0.3">
      <c r="A160" s="58"/>
      <c r="B160" s="37" t="s">
        <v>1122</v>
      </c>
      <c r="C160" s="51" t="s">
        <v>168</v>
      </c>
      <c r="D160" s="38"/>
      <c r="E160" s="25" t="s">
        <v>11</v>
      </c>
      <c r="F160" s="25" t="str">
        <f t="shared" si="2"/>
        <v>Yes</v>
      </c>
      <c r="G160" s="25" t="s">
        <v>11</v>
      </c>
      <c r="H160" s="15" t="s">
        <v>2545</v>
      </c>
    </row>
    <row r="161" spans="1:8" ht="72" x14ac:dyDescent="0.3">
      <c r="A161" s="58"/>
      <c r="B161" s="37" t="s">
        <v>1123</v>
      </c>
      <c r="C161" s="51" t="s">
        <v>169</v>
      </c>
      <c r="D161" s="38"/>
      <c r="E161" s="25" t="s">
        <v>11</v>
      </c>
      <c r="F161" s="25" t="str">
        <f t="shared" si="2"/>
        <v>Yes</v>
      </c>
      <c r="G161" s="25" t="s">
        <v>11</v>
      </c>
      <c r="H161" s="15" t="s">
        <v>2545</v>
      </c>
    </row>
    <row r="162" spans="1:8" ht="72" x14ac:dyDescent="0.3">
      <c r="A162" s="58"/>
      <c r="B162" s="37" t="s">
        <v>1124</v>
      </c>
      <c r="C162" s="51" t="s">
        <v>170</v>
      </c>
      <c r="D162" s="38"/>
      <c r="E162" s="25" t="s">
        <v>11</v>
      </c>
      <c r="F162" s="25" t="str">
        <f t="shared" si="2"/>
        <v>Yes</v>
      </c>
      <c r="G162" s="25" t="s">
        <v>11</v>
      </c>
      <c r="H162" s="15" t="s">
        <v>2545</v>
      </c>
    </row>
    <row r="163" spans="1:8" ht="100.8" x14ac:dyDescent="0.3">
      <c r="A163" s="58"/>
      <c r="B163" s="37" t="s">
        <v>1125</v>
      </c>
      <c r="C163" s="51" t="s">
        <v>171</v>
      </c>
      <c r="D163" s="38"/>
      <c r="E163" s="25" t="s">
        <v>11</v>
      </c>
      <c r="F163" s="25" t="str">
        <f t="shared" si="2"/>
        <v>Yes</v>
      </c>
      <c r="G163" s="25" t="s">
        <v>11</v>
      </c>
      <c r="H163" s="15" t="s">
        <v>2547</v>
      </c>
    </row>
    <row r="164" spans="1:8" ht="72" x14ac:dyDescent="0.3">
      <c r="A164" s="58"/>
      <c r="B164" s="37" t="s">
        <v>1126</v>
      </c>
      <c r="C164" s="51" t="s">
        <v>172</v>
      </c>
      <c r="D164" s="38"/>
      <c r="E164" s="25" t="s">
        <v>11</v>
      </c>
      <c r="F164" s="25" t="str">
        <f t="shared" si="2"/>
        <v>Yes</v>
      </c>
      <c r="G164" s="25" t="s">
        <v>11</v>
      </c>
      <c r="H164" s="15" t="s">
        <v>2545</v>
      </c>
    </row>
    <row r="165" spans="1:8" ht="72" x14ac:dyDescent="0.3">
      <c r="A165" s="58"/>
      <c r="B165" s="37" t="s">
        <v>1127</v>
      </c>
      <c r="C165" s="51" t="s">
        <v>173</v>
      </c>
      <c r="D165" s="38"/>
      <c r="E165" s="25" t="s">
        <v>11</v>
      </c>
      <c r="F165" s="25" t="str">
        <f t="shared" si="2"/>
        <v>Yes</v>
      </c>
      <c r="G165" s="25" t="s">
        <v>11</v>
      </c>
      <c r="H165" s="15" t="s">
        <v>2545</v>
      </c>
    </row>
    <row r="166" spans="1:8" ht="72" x14ac:dyDescent="0.3">
      <c r="A166" s="58"/>
      <c r="B166" s="37" t="s">
        <v>1094</v>
      </c>
      <c r="C166" s="51" t="s">
        <v>174</v>
      </c>
      <c r="D166" s="38"/>
      <c r="E166" s="25" t="s">
        <v>11</v>
      </c>
      <c r="F166" s="25" t="str">
        <f t="shared" si="2"/>
        <v>Yes</v>
      </c>
      <c r="G166" s="25" t="s">
        <v>11</v>
      </c>
      <c r="H166" s="15" t="s">
        <v>2545</v>
      </c>
    </row>
    <row r="167" spans="1:8" ht="72" x14ac:dyDescent="0.3">
      <c r="A167" s="58"/>
      <c r="B167" s="37" t="s">
        <v>1128</v>
      </c>
      <c r="C167" s="51" t="s">
        <v>175</v>
      </c>
      <c r="D167" s="38"/>
      <c r="E167" s="25" t="s">
        <v>11</v>
      </c>
      <c r="F167" s="25" t="str">
        <f t="shared" si="2"/>
        <v>Yes</v>
      </c>
      <c r="G167" s="25" t="s">
        <v>11</v>
      </c>
      <c r="H167" s="15" t="s">
        <v>2545</v>
      </c>
    </row>
    <row r="168" spans="1:8" ht="72" x14ac:dyDescent="0.3">
      <c r="A168" s="58"/>
      <c r="B168" s="37" t="s">
        <v>1129</v>
      </c>
      <c r="C168" s="51" t="s">
        <v>176</v>
      </c>
      <c r="D168" s="38"/>
      <c r="E168" s="25" t="s">
        <v>11</v>
      </c>
      <c r="F168" s="25" t="str">
        <f t="shared" si="2"/>
        <v>Yes</v>
      </c>
      <c r="G168" s="25" t="s">
        <v>11</v>
      </c>
      <c r="H168" s="15" t="s">
        <v>2545</v>
      </c>
    </row>
    <row r="169" spans="1:8" ht="72" x14ac:dyDescent="0.3">
      <c r="A169" s="58"/>
      <c r="B169" s="37" t="s">
        <v>1130</v>
      </c>
      <c r="C169" s="51" t="s">
        <v>177</v>
      </c>
      <c r="D169" s="38"/>
      <c r="E169" s="25" t="s">
        <v>11</v>
      </c>
      <c r="F169" s="25" t="str">
        <f t="shared" si="2"/>
        <v>Yes</v>
      </c>
      <c r="G169" s="25" t="s">
        <v>11</v>
      </c>
      <c r="H169" s="15" t="s">
        <v>2545</v>
      </c>
    </row>
    <row r="170" spans="1:8" ht="72" x14ac:dyDescent="0.3">
      <c r="A170" s="58"/>
      <c r="B170" s="37" t="s">
        <v>1131</v>
      </c>
      <c r="C170" s="51" t="s">
        <v>178</v>
      </c>
      <c r="D170" s="38"/>
      <c r="E170" s="25" t="s">
        <v>11</v>
      </c>
      <c r="F170" s="25" t="str">
        <f t="shared" si="2"/>
        <v>Yes</v>
      </c>
      <c r="G170" s="25" t="s">
        <v>11</v>
      </c>
      <c r="H170" s="15" t="s">
        <v>2545</v>
      </c>
    </row>
    <row r="171" spans="1:8" ht="72" x14ac:dyDescent="0.3">
      <c r="A171" s="58"/>
      <c r="B171" s="37" t="s">
        <v>1132</v>
      </c>
      <c r="C171" s="51" t="s">
        <v>179</v>
      </c>
      <c r="D171" s="38"/>
      <c r="E171" s="25" t="s">
        <v>11</v>
      </c>
      <c r="F171" s="25" t="str">
        <f t="shared" si="2"/>
        <v>Yes</v>
      </c>
      <c r="G171" s="25" t="s">
        <v>11</v>
      </c>
      <c r="H171" s="15" t="s">
        <v>2545</v>
      </c>
    </row>
    <row r="172" spans="1:8" ht="72" x14ac:dyDescent="0.3">
      <c r="A172" s="58"/>
      <c r="B172" s="37" t="s">
        <v>1133</v>
      </c>
      <c r="C172" s="51" t="s">
        <v>180</v>
      </c>
      <c r="D172" s="38"/>
      <c r="E172" s="25" t="s">
        <v>11</v>
      </c>
      <c r="F172" s="25" t="str">
        <f t="shared" si="2"/>
        <v>Yes</v>
      </c>
      <c r="G172" s="25" t="s">
        <v>11</v>
      </c>
      <c r="H172" s="15" t="s">
        <v>2545</v>
      </c>
    </row>
    <row r="173" spans="1:8" ht="72" x14ac:dyDescent="0.3">
      <c r="A173" s="58"/>
      <c r="B173" s="37" t="s">
        <v>1134</v>
      </c>
      <c r="C173" s="51" t="s">
        <v>181</v>
      </c>
      <c r="D173" s="38"/>
      <c r="E173" s="25" t="s">
        <v>11</v>
      </c>
      <c r="F173" s="25" t="str">
        <f t="shared" si="2"/>
        <v>Yes</v>
      </c>
      <c r="G173" s="25" t="s">
        <v>11</v>
      </c>
      <c r="H173" s="15" t="s">
        <v>2545</v>
      </c>
    </row>
    <row r="174" spans="1:8" ht="72" x14ac:dyDescent="0.3">
      <c r="A174" s="58"/>
      <c r="B174" s="37" t="s">
        <v>1135</v>
      </c>
      <c r="C174" s="51" t="s">
        <v>182</v>
      </c>
      <c r="D174" s="38"/>
      <c r="E174" s="25" t="s">
        <v>11</v>
      </c>
      <c r="F174" s="25" t="str">
        <f t="shared" si="2"/>
        <v>Yes</v>
      </c>
      <c r="G174" s="25" t="s">
        <v>11</v>
      </c>
      <c r="H174" s="15" t="s">
        <v>2545</v>
      </c>
    </row>
    <row r="175" spans="1:8" ht="72" x14ac:dyDescent="0.3">
      <c r="A175" s="58"/>
      <c r="B175" s="37" t="s">
        <v>1136</v>
      </c>
      <c r="C175" s="51" t="s">
        <v>183</v>
      </c>
      <c r="D175" s="38"/>
      <c r="E175" s="25" t="s">
        <v>11</v>
      </c>
      <c r="F175" s="25" t="str">
        <f t="shared" si="2"/>
        <v>Yes</v>
      </c>
      <c r="G175" s="25" t="s">
        <v>11</v>
      </c>
      <c r="H175" s="15" t="s">
        <v>2545</v>
      </c>
    </row>
    <row r="176" spans="1:8" ht="72" x14ac:dyDescent="0.3">
      <c r="A176" s="58"/>
      <c r="B176" s="37" t="s">
        <v>1137</v>
      </c>
      <c r="C176" s="51" t="s">
        <v>184</v>
      </c>
      <c r="D176" s="38"/>
      <c r="E176" s="25" t="s">
        <v>11</v>
      </c>
      <c r="F176" s="25" t="str">
        <f t="shared" si="2"/>
        <v>Yes</v>
      </c>
      <c r="G176" s="25" t="s">
        <v>11</v>
      </c>
      <c r="H176" s="15" t="s">
        <v>2545</v>
      </c>
    </row>
    <row r="177" spans="1:8" ht="72" x14ac:dyDescent="0.3">
      <c r="A177" s="58"/>
      <c r="B177" s="25" t="s">
        <v>1138</v>
      </c>
      <c r="C177" s="51" t="s">
        <v>185</v>
      </c>
      <c r="D177" s="38"/>
      <c r="E177" s="25" t="s">
        <v>11</v>
      </c>
      <c r="F177" s="25" t="str">
        <f t="shared" si="2"/>
        <v>Yes</v>
      </c>
      <c r="G177" s="25" t="s">
        <v>11</v>
      </c>
      <c r="H177" s="15" t="s">
        <v>2545</v>
      </c>
    </row>
    <row r="178" spans="1:8" ht="72" x14ac:dyDescent="0.3">
      <c r="A178" s="58"/>
      <c r="B178" s="25" t="s">
        <v>1074</v>
      </c>
      <c r="C178" s="51" t="s">
        <v>186</v>
      </c>
      <c r="D178" s="38"/>
      <c r="E178" s="25" t="s">
        <v>11</v>
      </c>
      <c r="F178" s="25" t="str">
        <f t="shared" si="2"/>
        <v>Yes</v>
      </c>
      <c r="G178" s="25" t="s">
        <v>11</v>
      </c>
      <c r="H178" s="15" t="s">
        <v>2545</v>
      </c>
    </row>
    <row r="179" spans="1:8" ht="72" x14ac:dyDescent="0.3">
      <c r="A179" s="58"/>
      <c r="B179" s="25" t="s">
        <v>1139</v>
      </c>
      <c r="C179" s="51" t="s">
        <v>187</v>
      </c>
      <c r="D179" s="38"/>
      <c r="E179" s="25" t="s">
        <v>11</v>
      </c>
      <c r="F179" s="25" t="str">
        <f t="shared" si="2"/>
        <v>Yes</v>
      </c>
      <c r="G179" s="25" t="s">
        <v>11</v>
      </c>
      <c r="H179" s="15" t="s">
        <v>2545</v>
      </c>
    </row>
    <row r="180" spans="1:8" ht="72" x14ac:dyDescent="0.3">
      <c r="A180" s="58"/>
      <c r="B180" s="25" t="s">
        <v>1140</v>
      </c>
      <c r="C180" s="51" t="s">
        <v>188</v>
      </c>
      <c r="D180" s="38"/>
      <c r="E180" s="25" t="s">
        <v>11</v>
      </c>
      <c r="F180" s="25" t="str">
        <f t="shared" si="2"/>
        <v>Yes</v>
      </c>
      <c r="G180" s="25" t="s">
        <v>11</v>
      </c>
      <c r="H180" s="15" t="s">
        <v>2545</v>
      </c>
    </row>
    <row r="181" spans="1:8" ht="72" x14ac:dyDescent="0.3">
      <c r="A181" s="58"/>
      <c r="B181" s="25" t="s">
        <v>1141</v>
      </c>
      <c r="C181" s="51" t="s">
        <v>189</v>
      </c>
      <c r="D181" s="38"/>
      <c r="E181" s="25" t="s">
        <v>11</v>
      </c>
      <c r="F181" s="25" t="str">
        <f t="shared" si="2"/>
        <v>Yes</v>
      </c>
      <c r="G181" s="25" t="s">
        <v>11</v>
      </c>
      <c r="H181" s="15" t="s">
        <v>2545</v>
      </c>
    </row>
    <row r="182" spans="1:8" ht="72" x14ac:dyDescent="0.3">
      <c r="A182" s="58"/>
      <c r="B182" s="25" t="s">
        <v>1142</v>
      </c>
      <c r="C182" s="51" t="s">
        <v>190</v>
      </c>
      <c r="D182" s="38"/>
      <c r="E182" s="25" t="s">
        <v>11</v>
      </c>
      <c r="F182" s="25" t="str">
        <f t="shared" si="2"/>
        <v>Yes</v>
      </c>
      <c r="G182" s="25" t="s">
        <v>11</v>
      </c>
      <c r="H182" s="15" t="s">
        <v>2545</v>
      </c>
    </row>
    <row r="183" spans="1:8" ht="72" x14ac:dyDescent="0.3">
      <c r="A183" s="58"/>
      <c r="B183" s="25" t="s">
        <v>1143</v>
      </c>
      <c r="C183" s="51" t="s">
        <v>191</v>
      </c>
      <c r="D183" s="38"/>
      <c r="E183" s="25" t="s">
        <v>11</v>
      </c>
      <c r="F183" s="25" t="str">
        <f t="shared" si="2"/>
        <v>Yes</v>
      </c>
      <c r="G183" s="25" t="s">
        <v>11</v>
      </c>
      <c r="H183" s="15" t="s">
        <v>2545</v>
      </c>
    </row>
    <row r="184" spans="1:8" ht="72" x14ac:dyDescent="0.3">
      <c r="A184" s="58"/>
      <c r="B184" s="25" t="s">
        <v>1144</v>
      </c>
      <c r="C184" s="51" t="s">
        <v>192</v>
      </c>
      <c r="D184" s="38"/>
      <c r="E184" s="25" t="s">
        <v>11</v>
      </c>
      <c r="F184" s="25" t="str">
        <f t="shared" si="2"/>
        <v>Yes</v>
      </c>
      <c r="G184" s="25" t="s">
        <v>11</v>
      </c>
      <c r="H184" s="15" t="s">
        <v>2545</v>
      </c>
    </row>
    <row r="185" spans="1:8" ht="72" x14ac:dyDescent="0.3">
      <c r="A185" s="58"/>
      <c r="B185" s="25" t="s">
        <v>1145</v>
      </c>
      <c r="C185" s="51" t="s">
        <v>193</v>
      </c>
      <c r="D185" s="38"/>
      <c r="E185" s="25" t="s">
        <v>11</v>
      </c>
      <c r="F185" s="25" t="str">
        <f t="shared" si="2"/>
        <v>Yes</v>
      </c>
      <c r="G185" s="25" t="s">
        <v>11</v>
      </c>
      <c r="H185" s="15" t="s">
        <v>2545</v>
      </c>
    </row>
    <row r="186" spans="1:8" ht="72" x14ac:dyDescent="0.3">
      <c r="A186" s="58"/>
      <c r="B186" s="25" t="s">
        <v>1146</v>
      </c>
      <c r="C186" s="51" t="s">
        <v>194</v>
      </c>
      <c r="D186" s="38"/>
      <c r="E186" s="25" t="s">
        <v>11</v>
      </c>
      <c r="F186" s="25" t="str">
        <f t="shared" si="2"/>
        <v>Yes</v>
      </c>
      <c r="G186" s="25" t="s">
        <v>11</v>
      </c>
      <c r="H186" s="15" t="s">
        <v>2545</v>
      </c>
    </row>
    <row r="187" spans="1:8" ht="72" x14ac:dyDescent="0.3">
      <c r="A187" s="58"/>
      <c r="B187" s="25" t="s">
        <v>1147</v>
      </c>
      <c r="C187" s="51" t="s">
        <v>195</v>
      </c>
      <c r="D187" s="38"/>
      <c r="E187" s="25" t="s">
        <v>11</v>
      </c>
      <c r="F187" s="25" t="str">
        <f t="shared" si="2"/>
        <v>Yes</v>
      </c>
      <c r="G187" s="25" t="s">
        <v>11</v>
      </c>
      <c r="H187" s="15" t="s">
        <v>2545</v>
      </c>
    </row>
    <row r="188" spans="1:8" ht="72" x14ac:dyDescent="0.3">
      <c r="A188" s="58"/>
      <c r="B188" s="25" t="s">
        <v>1148</v>
      </c>
      <c r="C188" s="51" t="s">
        <v>196</v>
      </c>
      <c r="D188" s="38"/>
      <c r="E188" s="25" t="s">
        <v>11</v>
      </c>
      <c r="F188" s="25" t="str">
        <f t="shared" si="2"/>
        <v>Yes</v>
      </c>
      <c r="G188" s="25" t="s">
        <v>11</v>
      </c>
      <c r="H188" s="15" t="s">
        <v>2545</v>
      </c>
    </row>
    <row r="189" spans="1:8" ht="72" x14ac:dyDescent="0.3">
      <c r="A189" s="58"/>
      <c r="B189" s="25" t="s">
        <v>1102</v>
      </c>
      <c r="C189" s="51" t="s">
        <v>197</v>
      </c>
      <c r="D189" s="38"/>
      <c r="E189" s="25" t="s">
        <v>11</v>
      </c>
      <c r="F189" s="25" t="str">
        <f t="shared" si="2"/>
        <v>Yes</v>
      </c>
      <c r="G189" s="25" t="s">
        <v>11</v>
      </c>
      <c r="H189" s="15" t="s">
        <v>2545</v>
      </c>
    </row>
    <row r="190" spans="1:8" ht="72" x14ac:dyDescent="0.3">
      <c r="A190" s="59" t="s">
        <v>980</v>
      </c>
      <c r="B190" s="37" t="s">
        <v>1024</v>
      </c>
      <c r="C190" s="51" t="s">
        <v>198</v>
      </c>
      <c r="D190" s="38"/>
      <c r="E190" s="25" t="s">
        <v>11</v>
      </c>
      <c r="F190" s="25" t="str">
        <f t="shared" si="2"/>
        <v>Yes</v>
      </c>
      <c r="G190" s="25" t="s">
        <v>11</v>
      </c>
      <c r="H190" s="15" t="s">
        <v>2545</v>
      </c>
    </row>
    <row r="191" spans="1:8" ht="72" x14ac:dyDescent="0.3">
      <c r="A191" s="59"/>
      <c r="B191" s="37" t="s">
        <v>1025</v>
      </c>
      <c r="C191" s="51" t="s">
        <v>199</v>
      </c>
      <c r="D191" s="38"/>
      <c r="E191" s="25" t="s">
        <v>11</v>
      </c>
      <c r="F191" s="25" t="str">
        <f t="shared" si="2"/>
        <v>Yes</v>
      </c>
      <c r="G191" s="25" t="s">
        <v>11</v>
      </c>
      <c r="H191" s="15" t="s">
        <v>2545</v>
      </c>
    </row>
    <row r="192" spans="1:8" ht="72" x14ac:dyDescent="0.3">
      <c r="A192" s="59"/>
      <c r="B192" s="37" t="s">
        <v>1026</v>
      </c>
      <c r="C192" s="51" t="s">
        <v>200</v>
      </c>
      <c r="D192" s="38"/>
      <c r="E192" s="25" t="s">
        <v>11</v>
      </c>
      <c r="F192" s="25" t="str">
        <f t="shared" si="2"/>
        <v>Yes</v>
      </c>
      <c r="G192" s="25" t="s">
        <v>11</v>
      </c>
      <c r="H192" s="15" t="s">
        <v>2545</v>
      </c>
    </row>
    <row r="193" spans="1:8" ht="72" x14ac:dyDescent="0.3">
      <c r="A193" s="59"/>
      <c r="B193" s="37" t="s">
        <v>1116</v>
      </c>
      <c r="C193" s="51" t="s">
        <v>2326</v>
      </c>
      <c r="D193" s="38"/>
      <c r="E193" s="25" t="s">
        <v>2330</v>
      </c>
      <c r="F193" s="25" t="str">
        <f t="shared" si="2"/>
        <v>No</v>
      </c>
      <c r="G193" s="15" t="s">
        <v>2330</v>
      </c>
      <c r="H193" s="15" t="s">
        <v>2545</v>
      </c>
    </row>
    <row r="194" spans="1:8" ht="72" x14ac:dyDescent="0.3">
      <c r="A194" s="59"/>
      <c r="B194" s="37" t="s">
        <v>1149</v>
      </c>
      <c r="C194" s="51" t="s">
        <v>201</v>
      </c>
      <c r="D194" s="38"/>
      <c r="E194" s="25" t="s">
        <v>11</v>
      </c>
      <c r="F194" s="25" t="str">
        <f t="shared" si="2"/>
        <v>Yes</v>
      </c>
      <c r="G194" s="25" t="s">
        <v>11</v>
      </c>
      <c r="H194" s="15" t="s">
        <v>2545</v>
      </c>
    </row>
    <row r="195" spans="1:8" ht="72" x14ac:dyDescent="0.3">
      <c r="A195" s="59"/>
      <c r="B195" s="37" t="s">
        <v>1150</v>
      </c>
      <c r="C195" s="51" t="s">
        <v>202</v>
      </c>
      <c r="D195" s="38"/>
      <c r="E195" s="25" t="s">
        <v>11</v>
      </c>
      <c r="F195" s="25" t="str">
        <f t="shared" si="2"/>
        <v>Yes</v>
      </c>
      <c r="G195" s="25" t="s">
        <v>11</v>
      </c>
      <c r="H195" s="15" t="s">
        <v>2545</v>
      </c>
    </row>
    <row r="196" spans="1:8" ht="72" x14ac:dyDescent="0.3">
      <c r="A196" s="59"/>
      <c r="B196" s="37" t="s">
        <v>1151</v>
      </c>
      <c r="C196" s="51" t="s">
        <v>203</v>
      </c>
      <c r="D196" s="38"/>
      <c r="E196" s="25" t="s">
        <v>11</v>
      </c>
      <c r="F196" s="25" t="str">
        <f t="shared" si="2"/>
        <v>Yes</v>
      </c>
      <c r="G196" s="25" t="s">
        <v>11</v>
      </c>
      <c r="H196" s="15" t="s">
        <v>2545</v>
      </c>
    </row>
    <row r="197" spans="1:8" ht="72" x14ac:dyDescent="0.3">
      <c r="A197" s="59"/>
      <c r="B197" s="37" t="s">
        <v>1152</v>
      </c>
      <c r="C197" s="51" t="s">
        <v>204</v>
      </c>
      <c r="D197" s="38"/>
      <c r="E197" s="25" t="s">
        <v>11</v>
      </c>
      <c r="F197" s="25" t="str">
        <f t="shared" ref="F197:F260" si="3">IF(D197=E197,"Yes","No")</f>
        <v>Yes</v>
      </c>
      <c r="G197" s="25" t="s">
        <v>11</v>
      </c>
      <c r="H197" s="15" t="s">
        <v>2545</v>
      </c>
    </row>
    <row r="198" spans="1:8" ht="72" x14ac:dyDescent="0.3">
      <c r="A198" s="59"/>
      <c r="B198" s="37" t="s">
        <v>1153</v>
      </c>
      <c r="C198" s="51" t="s">
        <v>205</v>
      </c>
      <c r="D198" s="38"/>
      <c r="E198" s="25" t="s">
        <v>11</v>
      </c>
      <c r="F198" s="25" t="str">
        <f t="shared" si="3"/>
        <v>Yes</v>
      </c>
      <c r="G198" s="25" t="s">
        <v>11</v>
      </c>
      <c r="H198" s="15" t="s">
        <v>2545</v>
      </c>
    </row>
    <row r="199" spans="1:8" ht="72" x14ac:dyDescent="0.3">
      <c r="A199" s="59"/>
      <c r="B199" s="37" t="s">
        <v>1154</v>
      </c>
      <c r="C199" s="51" t="s">
        <v>206</v>
      </c>
      <c r="D199" s="38"/>
      <c r="E199" s="25" t="s">
        <v>11</v>
      </c>
      <c r="F199" s="25" t="str">
        <f t="shared" si="3"/>
        <v>Yes</v>
      </c>
      <c r="G199" s="25" t="s">
        <v>11</v>
      </c>
      <c r="H199" s="15" t="s">
        <v>2545</v>
      </c>
    </row>
    <row r="200" spans="1:8" ht="72" x14ac:dyDescent="0.3">
      <c r="A200" s="59"/>
      <c r="B200" s="37" t="s">
        <v>1909</v>
      </c>
      <c r="C200" s="51" t="s">
        <v>207</v>
      </c>
      <c r="D200" s="38"/>
      <c r="E200" s="25" t="s">
        <v>11</v>
      </c>
      <c r="F200" s="25" t="str">
        <f t="shared" si="3"/>
        <v>Yes</v>
      </c>
      <c r="G200" s="25" t="s">
        <v>11</v>
      </c>
      <c r="H200" s="15" t="s">
        <v>2545</v>
      </c>
    </row>
    <row r="201" spans="1:8" ht="72" x14ac:dyDescent="0.3">
      <c r="A201" s="59"/>
      <c r="B201" s="37" t="s">
        <v>1156</v>
      </c>
      <c r="C201" s="51" t="s">
        <v>208</v>
      </c>
      <c r="D201" s="38"/>
      <c r="E201" s="25" t="s">
        <v>11</v>
      </c>
      <c r="F201" s="25" t="str">
        <f t="shared" si="3"/>
        <v>Yes</v>
      </c>
      <c r="G201" s="25" t="s">
        <v>11</v>
      </c>
      <c r="H201" s="15" t="s">
        <v>2545</v>
      </c>
    </row>
    <row r="202" spans="1:8" ht="72" x14ac:dyDescent="0.3">
      <c r="A202" s="59"/>
      <c r="B202" s="37" t="s">
        <v>1157</v>
      </c>
      <c r="C202" s="51" t="s">
        <v>209</v>
      </c>
      <c r="D202" s="38"/>
      <c r="E202" s="25" t="s">
        <v>11</v>
      </c>
      <c r="F202" s="25" t="str">
        <f t="shared" si="3"/>
        <v>Yes</v>
      </c>
      <c r="G202" s="25" t="s">
        <v>11</v>
      </c>
      <c r="H202" s="15" t="s">
        <v>2545</v>
      </c>
    </row>
    <row r="203" spans="1:8" ht="72" x14ac:dyDescent="0.3">
      <c r="A203" s="59"/>
      <c r="B203" s="37" t="s">
        <v>1037</v>
      </c>
      <c r="C203" s="51" t="s">
        <v>210</v>
      </c>
      <c r="D203" s="38"/>
      <c r="E203" s="25" t="s">
        <v>11</v>
      </c>
      <c r="F203" s="25" t="str">
        <f t="shared" si="3"/>
        <v>Yes</v>
      </c>
      <c r="G203" s="25" t="s">
        <v>11</v>
      </c>
      <c r="H203" s="15" t="s">
        <v>2545</v>
      </c>
    </row>
    <row r="204" spans="1:8" ht="72" x14ac:dyDescent="0.3">
      <c r="A204" s="59"/>
      <c r="B204" s="37" t="s">
        <v>1115</v>
      </c>
      <c r="C204" s="51" t="s">
        <v>211</v>
      </c>
      <c r="D204" s="29"/>
      <c r="E204" s="25" t="s">
        <v>11</v>
      </c>
      <c r="F204" s="25" t="str">
        <f t="shared" si="3"/>
        <v>Yes</v>
      </c>
      <c r="G204" s="25" t="s">
        <v>11</v>
      </c>
      <c r="H204" s="15" t="s">
        <v>2545</v>
      </c>
    </row>
    <row r="205" spans="1:8" ht="72" x14ac:dyDescent="0.3">
      <c r="A205" s="59"/>
      <c r="B205" s="37" t="s">
        <v>1043</v>
      </c>
      <c r="C205" s="51" t="s">
        <v>212</v>
      </c>
      <c r="D205" s="29"/>
      <c r="E205" s="25" t="s">
        <v>11</v>
      </c>
      <c r="F205" s="25" t="str">
        <f t="shared" si="3"/>
        <v>Yes</v>
      </c>
      <c r="G205" s="25" t="s">
        <v>11</v>
      </c>
      <c r="H205" s="15" t="s">
        <v>2545</v>
      </c>
    </row>
    <row r="206" spans="1:8" ht="201.6" x14ac:dyDescent="0.3">
      <c r="A206" s="59"/>
      <c r="B206" s="37" t="s">
        <v>1044</v>
      </c>
      <c r="C206" s="51" t="s">
        <v>213</v>
      </c>
      <c r="D206" s="29"/>
      <c r="E206" s="25" t="s">
        <v>11</v>
      </c>
      <c r="F206" s="25" t="str">
        <f t="shared" si="3"/>
        <v>Yes</v>
      </c>
      <c r="G206" s="25" t="s">
        <v>11</v>
      </c>
      <c r="H206" s="62" t="s">
        <v>2585</v>
      </c>
    </row>
    <row r="207" spans="1:8" ht="72" x14ac:dyDescent="0.3">
      <c r="A207" s="59"/>
      <c r="B207" s="37" t="s">
        <v>1158</v>
      </c>
      <c r="C207" s="51" t="s">
        <v>214</v>
      </c>
      <c r="D207" s="29"/>
      <c r="E207" s="25" t="s">
        <v>11</v>
      </c>
      <c r="F207" s="25" t="str">
        <f t="shared" si="3"/>
        <v>Yes</v>
      </c>
      <c r="G207" s="25" t="s">
        <v>11</v>
      </c>
      <c r="H207" s="15" t="s">
        <v>2545</v>
      </c>
    </row>
    <row r="208" spans="1:8" ht="72" x14ac:dyDescent="0.3">
      <c r="A208" s="59"/>
      <c r="B208" s="37" t="s">
        <v>1159</v>
      </c>
      <c r="C208" s="51" t="s">
        <v>215</v>
      </c>
      <c r="D208" s="29"/>
      <c r="E208" s="25" t="s">
        <v>11</v>
      </c>
      <c r="F208" s="25" t="str">
        <f t="shared" si="3"/>
        <v>Yes</v>
      </c>
      <c r="G208" s="25" t="s">
        <v>11</v>
      </c>
      <c r="H208" s="15" t="s">
        <v>2545</v>
      </c>
    </row>
    <row r="209" spans="1:8" ht="72" x14ac:dyDescent="0.3">
      <c r="A209" s="59"/>
      <c r="B209" s="37" t="s">
        <v>1160</v>
      </c>
      <c r="C209" s="51" t="s">
        <v>216</v>
      </c>
      <c r="D209" s="29"/>
      <c r="E209" s="25" t="s">
        <v>11</v>
      </c>
      <c r="F209" s="25" t="str">
        <f t="shared" si="3"/>
        <v>Yes</v>
      </c>
      <c r="G209" s="25" t="s">
        <v>11</v>
      </c>
      <c r="H209" s="15" t="s">
        <v>2545</v>
      </c>
    </row>
    <row r="210" spans="1:8" ht="72" x14ac:dyDescent="0.3">
      <c r="A210" s="59"/>
      <c r="B210" s="37" t="s">
        <v>1161</v>
      </c>
      <c r="C210" s="51" t="s">
        <v>2327</v>
      </c>
      <c r="D210" s="29"/>
      <c r="E210" s="25" t="s">
        <v>2330</v>
      </c>
      <c r="F210" s="25" t="str">
        <f t="shared" si="3"/>
        <v>No</v>
      </c>
      <c r="G210" s="15" t="s">
        <v>2330</v>
      </c>
      <c r="H210" s="15" t="s">
        <v>2545</v>
      </c>
    </row>
    <row r="211" spans="1:8" ht="72" x14ac:dyDescent="0.3">
      <c r="A211" s="59"/>
      <c r="B211" s="37" t="s">
        <v>1162</v>
      </c>
      <c r="C211" s="51" t="s">
        <v>217</v>
      </c>
      <c r="D211" s="29"/>
      <c r="E211" s="25" t="s">
        <v>11</v>
      </c>
      <c r="F211" s="25" t="str">
        <f t="shared" si="3"/>
        <v>Yes</v>
      </c>
      <c r="G211" s="25" t="s">
        <v>11</v>
      </c>
      <c r="H211" s="15" t="s">
        <v>2545</v>
      </c>
    </row>
    <row r="212" spans="1:8" ht="72" x14ac:dyDescent="0.3">
      <c r="A212" s="59"/>
      <c r="B212" s="37" t="s">
        <v>1163</v>
      </c>
      <c r="C212" s="51" t="s">
        <v>218</v>
      </c>
      <c r="D212" s="29"/>
      <c r="E212" s="25" t="s">
        <v>11</v>
      </c>
      <c r="F212" s="25" t="str">
        <f t="shared" si="3"/>
        <v>Yes</v>
      </c>
      <c r="G212" s="25" t="s">
        <v>11</v>
      </c>
      <c r="H212" s="15" t="s">
        <v>2545</v>
      </c>
    </row>
    <row r="213" spans="1:8" ht="72" x14ac:dyDescent="0.3">
      <c r="A213" s="59"/>
      <c r="B213" s="37" t="s">
        <v>1164</v>
      </c>
      <c r="C213" s="51" t="s">
        <v>219</v>
      </c>
      <c r="D213" s="29"/>
      <c r="E213" s="25" t="s">
        <v>11</v>
      </c>
      <c r="F213" s="25" t="str">
        <f t="shared" si="3"/>
        <v>Yes</v>
      </c>
      <c r="G213" s="25" t="s">
        <v>11</v>
      </c>
      <c r="H213" s="15" t="s">
        <v>2545</v>
      </c>
    </row>
    <row r="214" spans="1:8" ht="72" x14ac:dyDescent="0.3">
      <c r="A214" s="59"/>
      <c r="B214" s="37" t="s">
        <v>1165</v>
      </c>
      <c r="C214" s="51" t="s">
        <v>220</v>
      </c>
      <c r="D214" s="29"/>
      <c r="E214" s="25" t="s">
        <v>11</v>
      </c>
      <c r="F214" s="25" t="str">
        <f t="shared" si="3"/>
        <v>Yes</v>
      </c>
      <c r="G214" s="25" t="s">
        <v>11</v>
      </c>
      <c r="H214" s="15" t="s">
        <v>2545</v>
      </c>
    </row>
    <row r="215" spans="1:8" ht="72" x14ac:dyDescent="0.3">
      <c r="A215" s="59"/>
      <c r="B215" s="37" t="s">
        <v>1055</v>
      </c>
      <c r="C215" s="51" t="s">
        <v>221</v>
      </c>
      <c r="D215" s="29"/>
      <c r="E215" s="25" t="s">
        <v>11</v>
      </c>
      <c r="F215" s="25" t="str">
        <f t="shared" si="3"/>
        <v>Yes</v>
      </c>
      <c r="G215" s="25" t="s">
        <v>11</v>
      </c>
      <c r="H215" s="15" t="s">
        <v>2545</v>
      </c>
    </row>
    <row r="216" spans="1:8" ht="72" x14ac:dyDescent="0.3">
      <c r="A216" s="59"/>
      <c r="B216" s="37" t="s">
        <v>1166</v>
      </c>
      <c r="C216" s="51" t="s">
        <v>222</v>
      </c>
      <c r="D216" s="29"/>
      <c r="E216" s="25" t="s">
        <v>11</v>
      </c>
      <c r="F216" s="25" t="str">
        <f t="shared" si="3"/>
        <v>Yes</v>
      </c>
      <c r="G216" s="25" t="s">
        <v>11</v>
      </c>
      <c r="H216" s="15" t="s">
        <v>2545</v>
      </c>
    </row>
    <row r="217" spans="1:8" ht="72" x14ac:dyDescent="0.3">
      <c r="A217" s="59"/>
      <c r="B217" s="37" t="s">
        <v>1167</v>
      </c>
      <c r="C217" s="51" t="s">
        <v>223</v>
      </c>
      <c r="D217" s="29"/>
      <c r="E217" s="25" t="s">
        <v>11</v>
      </c>
      <c r="F217" s="25" t="str">
        <f t="shared" si="3"/>
        <v>Yes</v>
      </c>
      <c r="G217" s="25" t="s">
        <v>11</v>
      </c>
      <c r="H217" s="15" t="s">
        <v>2545</v>
      </c>
    </row>
    <row r="218" spans="1:8" ht="72" x14ac:dyDescent="0.3">
      <c r="A218" s="59"/>
      <c r="B218" s="37" t="s">
        <v>1168</v>
      </c>
      <c r="C218" s="51" t="s">
        <v>224</v>
      </c>
      <c r="D218" s="29"/>
      <c r="E218" s="25" t="s">
        <v>11</v>
      </c>
      <c r="F218" s="25" t="str">
        <f t="shared" si="3"/>
        <v>Yes</v>
      </c>
      <c r="G218" s="25" t="s">
        <v>11</v>
      </c>
      <c r="H218" s="15" t="s">
        <v>2545</v>
      </c>
    </row>
    <row r="219" spans="1:8" ht="72" x14ac:dyDescent="0.3">
      <c r="A219" s="59"/>
      <c r="B219" s="37" t="s">
        <v>1169</v>
      </c>
      <c r="C219" s="51" t="s">
        <v>225</v>
      </c>
      <c r="D219" s="29"/>
      <c r="E219" s="25" t="s">
        <v>11</v>
      </c>
      <c r="F219" s="25" t="str">
        <f t="shared" si="3"/>
        <v>Yes</v>
      </c>
      <c r="G219" s="25" t="s">
        <v>11</v>
      </c>
      <c r="H219" s="15" t="s">
        <v>2545</v>
      </c>
    </row>
    <row r="220" spans="1:8" ht="72" x14ac:dyDescent="0.3">
      <c r="A220" s="59"/>
      <c r="B220" s="37" t="s">
        <v>1170</v>
      </c>
      <c r="C220" s="51" t="s">
        <v>226</v>
      </c>
      <c r="D220" s="29"/>
      <c r="E220" s="25" t="s">
        <v>11</v>
      </c>
      <c r="F220" s="25" t="str">
        <f t="shared" si="3"/>
        <v>Yes</v>
      </c>
      <c r="G220" s="25" t="s">
        <v>11</v>
      </c>
      <c r="H220" s="15" t="s">
        <v>2545</v>
      </c>
    </row>
    <row r="221" spans="1:8" ht="72" x14ac:dyDescent="0.3">
      <c r="A221" s="59"/>
      <c r="B221" s="37" t="s">
        <v>1171</v>
      </c>
      <c r="C221" s="51" t="s">
        <v>227</v>
      </c>
      <c r="D221" s="29"/>
      <c r="E221" s="25" t="s">
        <v>11</v>
      </c>
      <c r="F221" s="25" t="str">
        <f t="shared" si="3"/>
        <v>Yes</v>
      </c>
      <c r="G221" s="25" t="s">
        <v>11</v>
      </c>
      <c r="H221" s="15" t="s">
        <v>2545</v>
      </c>
    </row>
    <row r="222" spans="1:8" ht="72" x14ac:dyDescent="0.3">
      <c r="A222" s="59"/>
      <c r="B222" s="37" t="s">
        <v>1172</v>
      </c>
      <c r="C222" s="51" t="s">
        <v>228</v>
      </c>
      <c r="D222" s="29"/>
      <c r="E222" s="25" t="s">
        <v>11</v>
      </c>
      <c r="F222" s="25" t="str">
        <f t="shared" si="3"/>
        <v>Yes</v>
      </c>
      <c r="G222" s="25" t="s">
        <v>11</v>
      </c>
      <c r="H222" s="15" t="s">
        <v>2545</v>
      </c>
    </row>
    <row r="223" spans="1:8" ht="72" x14ac:dyDescent="0.3">
      <c r="A223" s="59"/>
      <c r="B223" s="37" t="s">
        <v>1165</v>
      </c>
      <c r="C223" s="51" t="s">
        <v>229</v>
      </c>
      <c r="D223" s="29"/>
      <c r="E223" s="25" t="s">
        <v>11</v>
      </c>
      <c r="F223" s="25" t="str">
        <f t="shared" si="3"/>
        <v>Yes</v>
      </c>
      <c r="G223" s="25" t="s">
        <v>11</v>
      </c>
      <c r="H223" s="15" t="s">
        <v>2545</v>
      </c>
    </row>
    <row r="224" spans="1:8" ht="72" x14ac:dyDescent="0.3">
      <c r="A224" s="59"/>
      <c r="B224" s="37" t="s">
        <v>1173</v>
      </c>
      <c r="C224" s="51" t="s">
        <v>230</v>
      </c>
      <c r="D224" s="29"/>
      <c r="E224" s="25" t="s">
        <v>11</v>
      </c>
      <c r="F224" s="25" t="str">
        <f t="shared" si="3"/>
        <v>Yes</v>
      </c>
      <c r="G224" s="25" t="s">
        <v>11</v>
      </c>
      <c r="H224" s="15" t="s">
        <v>2545</v>
      </c>
    </row>
    <row r="225" spans="1:8" ht="72" x14ac:dyDescent="0.3">
      <c r="A225" s="59"/>
      <c r="B225" s="37" t="s">
        <v>1174</v>
      </c>
      <c r="C225" s="51" t="s">
        <v>231</v>
      </c>
      <c r="D225" s="29"/>
      <c r="E225" s="25" t="s">
        <v>11</v>
      </c>
      <c r="F225" s="25" t="str">
        <f t="shared" si="3"/>
        <v>Yes</v>
      </c>
      <c r="G225" s="25" t="s">
        <v>11</v>
      </c>
      <c r="H225" s="15" t="s">
        <v>2545</v>
      </c>
    </row>
    <row r="226" spans="1:8" ht="72" x14ac:dyDescent="0.3">
      <c r="A226" s="59"/>
      <c r="B226" s="37" t="s">
        <v>1063</v>
      </c>
      <c r="C226" s="51" t="s">
        <v>232</v>
      </c>
      <c r="D226" s="29"/>
      <c r="E226" s="25" t="s">
        <v>11</v>
      </c>
      <c r="F226" s="25" t="str">
        <f t="shared" si="3"/>
        <v>Yes</v>
      </c>
      <c r="G226" s="25" t="s">
        <v>11</v>
      </c>
      <c r="H226" s="15" t="s">
        <v>2545</v>
      </c>
    </row>
    <row r="227" spans="1:8" ht="72" x14ac:dyDescent="0.3">
      <c r="A227" s="59"/>
      <c r="B227" s="37" t="s">
        <v>1175</v>
      </c>
      <c r="C227" s="51" t="s">
        <v>233</v>
      </c>
      <c r="D227" s="29"/>
      <c r="E227" s="25" t="s">
        <v>11</v>
      </c>
      <c r="F227" s="25" t="str">
        <f t="shared" si="3"/>
        <v>Yes</v>
      </c>
      <c r="G227" s="25" t="s">
        <v>11</v>
      </c>
      <c r="H227" s="15" t="s">
        <v>2545</v>
      </c>
    </row>
    <row r="228" spans="1:8" ht="72" x14ac:dyDescent="0.3">
      <c r="A228" s="59"/>
      <c r="B228" s="37" t="s">
        <v>1065</v>
      </c>
      <c r="C228" s="51" t="s">
        <v>234</v>
      </c>
      <c r="D228" s="29"/>
      <c r="E228" s="25" t="s">
        <v>11</v>
      </c>
      <c r="F228" s="25" t="str">
        <f t="shared" si="3"/>
        <v>Yes</v>
      </c>
      <c r="G228" s="25" t="s">
        <v>11</v>
      </c>
      <c r="H228" s="15" t="s">
        <v>2545</v>
      </c>
    </row>
    <row r="229" spans="1:8" ht="72" x14ac:dyDescent="0.3">
      <c r="A229" s="59"/>
      <c r="B229" s="37" t="s">
        <v>1066</v>
      </c>
      <c r="C229" s="51" t="s">
        <v>235</v>
      </c>
      <c r="D229" s="29"/>
      <c r="E229" s="25" t="s">
        <v>11</v>
      </c>
      <c r="F229" s="25" t="str">
        <f t="shared" si="3"/>
        <v>Yes</v>
      </c>
      <c r="G229" s="25" t="s">
        <v>11</v>
      </c>
      <c r="H229" s="15" t="s">
        <v>2545</v>
      </c>
    </row>
    <row r="230" spans="1:8" ht="72" x14ac:dyDescent="0.3">
      <c r="A230" s="59"/>
      <c r="B230" s="37" t="s">
        <v>1112</v>
      </c>
      <c r="C230" s="51" t="s">
        <v>236</v>
      </c>
      <c r="D230" s="29"/>
      <c r="E230" s="25" t="s">
        <v>11</v>
      </c>
      <c r="F230" s="25" t="str">
        <f t="shared" si="3"/>
        <v>Yes</v>
      </c>
      <c r="G230" s="25" t="s">
        <v>11</v>
      </c>
      <c r="H230" s="15" t="s">
        <v>2545</v>
      </c>
    </row>
    <row r="231" spans="1:8" ht="72" x14ac:dyDescent="0.3">
      <c r="A231" s="59"/>
      <c r="B231" s="37" t="s">
        <v>1176</v>
      </c>
      <c r="C231" s="51" t="s">
        <v>237</v>
      </c>
      <c r="D231" s="29"/>
      <c r="E231" s="25" t="s">
        <v>11</v>
      </c>
      <c r="F231" s="25" t="str">
        <f t="shared" si="3"/>
        <v>Yes</v>
      </c>
      <c r="G231" s="25" t="s">
        <v>11</v>
      </c>
      <c r="H231" s="15" t="s">
        <v>2545</v>
      </c>
    </row>
    <row r="232" spans="1:8" ht="72" x14ac:dyDescent="0.3">
      <c r="A232" s="59"/>
      <c r="B232" s="37" t="s">
        <v>1068</v>
      </c>
      <c r="C232" s="51" t="s">
        <v>238</v>
      </c>
      <c r="D232" s="29"/>
      <c r="E232" s="25" t="s">
        <v>11</v>
      </c>
      <c r="F232" s="25" t="str">
        <f t="shared" si="3"/>
        <v>Yes</v>
      </c>
      <c r="G232" s="25" t="s">
        <v>11</v>
      </c>
      <c r="H232" s="15" t="s">
        <v>2545</v>
      </c>
    </row>
    <row r="233" spans="1:8" ht="72" x14ac:dyDescent="0.3">
      <c r="A233" s="59"/>
      <c r="B233" s="37" t="s">
        <v>1177</v>
      </c>
      <c r="C233" s="51" t="s">
        <v>239</v>
      </c>
      <c r="D233" s="29"/>
      <c r="E233" s="25" t="s">
        <v>11</v>
      </c>
      <c r="F233" s="25" t="str">
        <f t="shared" si="3"/>
        <v>Yes</v>
      </c>
      <c r="G233" s="25" t="s">
        <v>11</v>
      </c>
      <c r="H233" s="15" t="s">
        <v>2545</v>
      </c>
    </row>
    <row r="234" spans="1:8" ht="72" x14ac:dyDescent="0.3">
      <c r="A234" s="59"/>
      <c r="B234" s="37" t="s">
        <v>1178</v>
      </c>
      <c r="C234" s="51" t="s">
        <v>240</v>
      </c>
      <c r="D234" s="29"/>
      <c r="E234" s="25" t="s">
        <v>11</v>
      </c>
      <c r="F234" s="25" t="str">
        <f t="shared" si="3"/>
        <v>Yes</v>
      </c>
      <c r="G234" s="25" t="s">
        <v>11</v>
      </c>
      <c r="H234" s="15" t="s">
        <v>2545</v>
      </c>
    </row>
    <row r="235" spans="1:8" ht="72" x14ac:dyDescent="0.3">
      <c r="A235" s="59"/>
      <c r="B235" s="37" t="s">
        <v>1119</v>
      </c>
      <c r="C235" s="51" t="s">
        <v>241</v>
      </c>
      <c r="D235" s="29"/>
      <c r="E235" s="25" t="s">
        <v>11</v>
      </c>
      <c r="F235" s="25" t="str">
        <f t="shared" si="3"/>
        <v>Yes</v>
      </c>
      <c r="G235" s="25" t="s">
        <v>11</v>
      </c>
      <c r="H235" s="15" t="s">
        <v>2545</v>
      </c>
    </row>
    <row r="236" spans="1:8" ht="72" x14ac:dyDescent="0.3">
      <c r="A236" s="59"/>
      <c r="B236" s="37" t="s">
        <v>1179</v>
      </c>
      <c r="C236" s="51" t="s">
        <v>242</v>
      </c>
      <c r="D236" s="29"/>
      <c r="E236" s="25" t="s">
        <v>11</v>
      </c>
      <c r="F236" s="25" t="str">
        <f t="shared" si="3"/>
        <v>Yes</v>
      </c>
      <c r="G236" s="25" t="s">
        <v>11</v>
      </c>
      <c r="H236" s="15" t="s">
        <v>2545</v>
      </c>
    </row>
    <row r="237" spans="1:8" ht="72" x14ac:dyDescent="0.3">
      <c r="A237" s="59"/>
      <c r="B237" s="37" t="s">
        <v>1180</v>
      </c>
      <c r="C237" s="51" t="s">
        <v>243</v>
      </c>
      <c r="D237" s="29"/>
      <c r="E237" s="25" t="s">
        <v>11</v>
      </c>
      <c r="F237" s="25" t="str">
        <f t="shared" si="3"/>
        <v>Yes</v>
      </c>
      <c r="G237" s="25" t="s">
        <v>11</v>
      </c>
      <c r="H237" s="15" t="s">
        <v>2545</v>
      </c>
    </row>
    <row r="238" spans="1:8" ht="72" x14ac:dyDescent="0.3">
      <c r="A238" s="59"/>
      <c r="B238" s="37" t="s">
        <v>1181</v>
      </c>
      <c r="C238" s="51" t="s">
        <v>244</v>
      </c>
      <c r="D238" s="29"/>
      <c r="E238" s="25" t="s">
        <v>11</v>
      </c>
      <c r="F238" s="25" t="str">
        <f t="shared" si="3"/>
        <v>Yes</v>
      </c>
      <c r="G238" s="25" t="s">
        <v>11</v>
      </c>
      <c r="H238" s="15" t="s">
        <v>2545</v>
      </c>
    </row>
    <row r="239" spans="1:8" ht="72" x14ac:dyDescent="0.3">
      <c r="A239" s="59"/>
      <c r="B239" s="37" t="s">
        <v>1182</v>
      </c>
      <c r="C239" s="51" t="s">
        <v>245</v>
      </c>
      <c r="D239" s="29"/>
      <c r="E239" s="25" t="s">
        <v>11</v>
      </c>
      <c r="F239" s="25" t="str">
        <f t="shared" si="3"/>
        <v>Yes</v>
      </c>
      <c r="G239" s="25" t="s">
        <v>11</v>
      </c>
      <c r="H239" s="15" t="s">
        <v>2545</v>
      </c>
    </row>
    <row r="240" spans="1:8" ht="72" x14ac:dyDescent="0.3">
      <c r="A240" s="59"/>
      <c r="B240" s="37" t="s">
        <v>1183</v>
      </c>
      <c r="C240" s="51" t="s">
        <v>246</v>
      </c>
      <c r="D240" s="29"/>
      <c r="E240" s="25" t="s">
        <v>11</v>
      </c>
      <c r="F240" s="25" t="str">
        <f t="shared" si="3"/>
        <v>Yes</v>
      </c>
      <c r="G240" s="25" t="s">
        <v>11</v>
      </c>
      <c r="H240" s="15" t="s">
        <v>2545</v>
      </c>
    </row>
    <row r="241" spans="1:8" ht="72" x14ac:dyDescent="0.3">
      <c r="A241" s="59"/>
      <c r="B241" s="37" t="s">
        <v>1127</v>
      </c>
      <c r="C241" s="51" t="s">
        <v>247</v>
      </c>
      <c r="D241" s="29"/>
      <c r="E241" s="25" t="s">
        <v>11</v>
      </c>
      <c r="F241" s="25" t="str">
        <f t="shared" si="3"/>
        <v>Yes</v>
      </c>
      <c r="G241" s="25" t="s">
        <v>11</v>
      </c>
      <c r="H241" s="15" t="s">
        <v>2545</v>
      </c>
    </row>
    <row r="242" spans="1:8" ht="72" x14ac:dyDescent="0.3">
      <c r="A242" s="59"/>
      <c r="B242" s="37" t="s">
        <v>1128</v>
      </c>
      <c r="C242" s="51" t="s">
        <v>248</v>
      </c>
      <c r="D242" s="29"/>
      <c r="E242" s="25" t="s">
        <v>11</v>
      </c>
      <c r="F242" s="25" t="str">
        <f t="shared" si="3"/>
        <v>Yes</v>
      </c>
      <c r="G242" s="25" t="s">
        <v>11</v>
      </c>
      <c r="H242" s="15" t="s">
        <v>2545</v>
      </c>
    </row>
    <row r="243" spans="1:8" ht="72" x14ac:dyDescent="0.3">
      <c r="A243" s="59"/>
      <c r="B243" s="37" t="s">
        <v>1184</v>
      </c>
      <c r="C243" s="51" t="s">
        <v>249</v>
      </c>
      <c r="D243" s="29"/>
      <c r="E243" s="25" t="s">
        <v>11</v>
      </c>
      <c r="F243" s="25" t="str">
        <f t="shared" si="3"/>
        <v>Yes</v>
      </c>
      <c r="G243" s="25" t="s">
        <v>11</v>
      </c>
      <c r="H243" s="15" t="s">
        <v>2545</v>
      </c>
    </row>
    <row r="244" spans="1:8" ht="72" x14ac:dyDescent="0.3">
      <c r="A244" s="59"/>
      <c r="B244" s="37" t="s">
        <v>1185</v>
      </c>
      <c r="C244" s="51" t="s">
        <v>250</v>
      </c>
      <c r="D244" s="29"/>
      <c r="E244" s="25" t="s">
        <v>11</v>
      </c>
      <c r="F244" s="25" t="str">
        <f t="shared" si="3"/>
        <v>Yes</v>
      </c>
      <c r="G244" s="25" t="s">
        <v>11</v>
      </c>
      <c r="H244" s="15" t="s">
        <v>2545</v>
      </c>
    </row>
    <row r="245" spans="1:8" ht="72" x14ac:dyDescent="0.3">
      <c r="A245" s="59"/>
      <c r="B245" s="37" t="s">
        <v>1186</v>
      </c>
      <c r="C245" s="51" t="s">
        <v>251</v>
      </c>
      <c r="D245" s="29"/>
      <c r="E245" s="25" t="s">
        <v>11</v>
      </c>
      <c r="F245" s="25" t="str">
        <f t="shared" si="3"/>
        <v>Yes</v>
      </c>
      <c r="G245" s="25" t="s">
        <v>11</v>
      </c>
      <c r="H245" s="15" t="s">
        <v>2545</v>
      </c>
    </row>
    <row r="246" spans="1:8" ht="72" x14ac:dyDescent="0.3">
      <c r="A246" s="59"/>
      <c r="B246" s="37" t="s">
        <v>1187</v>
      </c>
      <c r="C246" s="51" t="s">
        <v>252</v>
      </c>
      <c r="D246" s="29"/>
      <c r="E246" s="25" t="s">
        <v>11</v>
      </c>
      <c r="F246" s="25" t="str">
        <f t="shared" si="3"/>
        <v>Yes</v>
      </c>
      <c r="G246" s="25" t="s">
        <v>11</v>
      </c>
      <c r="H246" s="15" t="s">
        <v>2545</v>
      </c>
    </row>
    <row r="247" spans="1:8" ht="72" x14ac:dyDescent="0.3">
      <c r="A247" s="59"/>
      <c r="B247" s="37" t="s">
        <v>1188</v>
      </c>
      <c r="C247" s="51" t="s">
        <v>253</v>
      </c>
      <c r="D247" s="29"/>
      <c r="E247" s="25" t="s">
        <v>11</v>
      </c>
      <c r="F247" s="25" t="str">
        <f t="shared" si="3"/>
        <v>Yes</v>
      </c>
      <c r="G247" s="25" t="s">
        <v>11</v>
      </c>
      <c r="H247" s="15" t="s">
        <v>2545</v>
      </c>
    </row>
    <row r="248" spans="1:8" ht="72" x14ac:dyDescent="0.3">
      <c r="A248" s="59"/>
      <c r="B248" s="37" t="s">
        <v>1133</v>
      </c>
      <c r="C248" s="51" t="s">
        <v>254</v>
      </c>
      <c r="D248" s="29"/>
      <c r="E248" s="25" t="s">
        <v>11</v>
      </c>
      <c r="F248" s="25" t="str">
        <f t="shared" si="3"/>
        <v>Yes</v>
      </c>
      <c r="G248" s="25" t="s">
        <v>11</v>
      </c>
      <c r="H248" s="15" t="s">
        <v>2545</v>
      </c>
    </row>
    <row r="249" spans="1:8" ht="72" x14ac:dyDescent="0.3">
      <c r="A249" s="59"/>
      <c r="B249" s="37" t="s">
        <v>1189</v>
      </c>
      <c r="C249" s="51" t="s">
        <v>255</v>
      </c>
      <c r="D249" s="29"/>
      <c r="E249" s="25" t="s">
        <v>11</v>
      </c>
      <c r="F249" s="25" t="str">
        <f t="shared" si="3"/>
        <v>Yes</v>
      </c>
      <c r="G249" s="25" t="s">
        <v>11</v>
      </c>
      <c r="H249" s="15" t="s">
        <v>2545</v>
      </c>
    </row>
    <row r="250" spans="1:8" ht="72" x14ac:dyDescent="0.3">
      <c r="A250" s="59"/>
      <c r="B250" s="37" t="s">
        <v>1190</v>
      </c>
      <c r="C250" s="51" t="s">
        <v>256</v>
      </c>
      <c r="D250" s="29"/>
      <c r="E250" s="25" t="s">
        <v>11</v>
      </c>
      <c r="F250" s="25" t="str">
        <f t="shared" si="3"/>
        <v>Yes</v>
      </c>
      <c r="G250" s="25" t="s">
        <v>11</v>
      </c>
      <c r="H250" s="15" t="s">
        <v>2545</v>
      </c>
    </row>
    <row r="251" spans="1:8" ht="72" x14ac:dyDescent="0.3">
      <c r="A251" s="59"/>
      <c r="B251" s="37" t="s">
        <v>1191</v>
      </c>
      <c r="C251" s="51" t="s">
        <v>257</v>
      </c>
      <c r="D251" s="29"/>
      <c r="E251" s="25" t="s">
        <v>11</v>
      </c>
      <c r="F251" s="25" t="str">
        <f t="shared" si="3"/>
        <v>Yes</v>
      </c>
      <c r="G251" s="25" t="s">
        <v>11</v>
      </c>
      <c r="H251" s="15" t="s">
        <v>2545</v>
      </c>
    </row>
    <row r="252" spans="1:8" ht="72" x14ac:dyDescent="0.3">
      <c r="A252" s="59"/>
      <c r="B252" s="37" t="s">
        <v>1192</v>
      </c>
      <c r="C252" s="51" t="s">
        <v>258</v>
      </c>
      <c r="D252" s="29"/>
      <c r="E252" s="25" t="s">
        <v>11</v>
      </c>
      <c r="F252" s="25" t="str">
        <f t="shared" si="3"/>
        <v>Yes</v>
      </c>
      <c r="G252" s="25" t="s">
        <v>11</v>
      </c>
      <c r="H252" s="15" t="s">
        <v>2545</v>
      </c>
    </row>
    <row r="253" spans="1:8" ht="72" x14ac:dyDescent="0.3">
      <c r="A253" s="59"/>
      <c r="B253" s="37" t="s">
        <v>1193</v>
      </c>
      <c r="C253" s="51" t="s">
        <v>259</v>
      </c>
      <c r="D253" s="29"/>
      <c r="E253" s="25" t="s">
        <v>11</v>
      </c>
      <c r="F253" s="25" t="str">
        <f t="shared" si="3"/>
        <v>Yes</v>
      </c>
      <c r="G253" s="25" t="s">
        <v>11</v>
      </c>
      <c r="H253" s="15" t="s">
        <v>2545</v>
      </c>
    </row>
    <row r="254" spans="1:8" ht="72" x14ac:dyDescent="0.3">
      <c r="A254" s="59"/>
      <c r="B254" s="37" t="s">
        <v>1194</v>
      </c>
      <c r="C254" s="51" t="s">
        <v>260</v>
      </c>
      <c r="D254" s="29"/>
      <c r="E254" s="25" t="s">
        <v>11</v>
      </c>
      <c r="F254" s="25" t="str">
        <f t="shared" si="3"/>
        <v>Yes</v>
      </c>
      <c r="G254" s="25" t="s">
        <v>11</v>
      </c>
      <c r="H254" s="15" t="s">
        <v>2545</v>
      </c>
    </row>
    <row r="255" spans="1:8" ht="72" x14ac:dyDescent="0.3">
      <c r="A255" s="59"/>
      <c r="B255" s="37" t="s">
        <v>1195</v>
      </c>
      <c r="C255" s="51" t="s">
        <v>261</v>
      </c>
      <c r="D255" s="29"/>
      <c r="E255" s="25" t="s">
        <v>11</v>
      </c>
      <c r="F255" s="25" t="str">
        <f t="shared" si="3"/>
        <v>Yes</v>
      </c>
      <c r="G255" s="25" t="s">
        <v>11</v>
      </c>
      <c r="H255" s="15" t="s">
        <v>2545</v>
      </c>
    </row>
    <row r="256" spans="1:8" ht="72" x14ac:dyDescent="0.3">
      <c r="A256" s="59"/>
      <c r="B256" s="37" t="s">
        <v>1196</v>
      </c>
      <c r="C256" s="51" t="s">
        <v>262</v>
      </c>
      <c r="D256" s="29"/>
      <c r="E256" s="25" t="s">
        <v>11</v>
      </c>
      <c r="F256" s="25" t="str">
        <f t="shared" si="3"/>
        <v>Yes</v>
      </c>
      <c r="G256" s="25" t="s">
        <v>11</v>
      </c>
      <c r="H256" s="15" t="s">
        <v>2545</v>
      </c>
    </row>
    <row r="257" spans="1:8" ht="72" x14ac:dyDescent="0.3">
      <c r="A257" s="59"/>
      <c r="B257" s="37" t="s">
        <v>1197</v>
      </c>
      <c r="C257" s="51" t="s">
        <v>263</v>
      </c>
      <c r="D257" s="29"/>
      <c r="E257" s="25" t="s">
        <v>11</v>
      </c>
      <c r="F257" s="25" t="str">
        <f t="shared" si="3"/>
        <v>Yes</v>
      </c>
      <c r="G257" s="25" t="s">
        <v>11</v>
      </c>
      <c r="H257" s="15" t="s">
        <v>2545</v>
      </c>
    </row>
    <row r="258" spans="1:8" ht="72" x14ac:dyDescent="0.3">
      <c r="A258" s="59"/>
      <c r="B258" s="37" t="s">
        <v>1198</v>
      </c>
      <c r="C258" s="51" t="s">
        <v>264</v>
      </c>
      <c r="D258" s="29"/>
      <c r="E258" s="25" t="s">
        <v>11</v>
      </c>
      <c r="F258" s="25" t="str">
        <f t="shared" si="3"/>
        <v>Yes</v>
      </c>
      <c r="G258" s="25" t="s">
        <v>11</v>
      </c>
      <c r="H258" s="15" t="s">
        <v>2545</v>
      </c>
    </row>
    <row r="259" spans="1:8" ht="72" x14ac:dyDescent="0.3">
      <c r="A259" s="59"/>
      <c r="B259" s="37" t="s">
        <v>1079</v>
      </c>
      <c r="C259" s="51" t="s">
        <v>265</v>
      </c>
      <c r="D259" s="29"/>
      <c r="E259" s="25" t="s">
        <v>11</v>
      </c>
      <c r="F259" s="25" t="str">
        <f t="shared" si="3"/>
        <v>Yes</v>
      </c>
      <c r="G259" s="25" t="s">
        <v>11</v>
      </c>
      <c r="H259" s="15" t="s">
        <v>2545</v>
      </c>
    </row>
    <row r="260" spans="1:8" ht="72" x14ac:dyDescent="0.3">
      <c r="A260" s="59"/>
      <c r="B260" s="37" t="s">
        <v>1080</v>
      </c>
      <c r="C260" s="51" t="s">
        <v>266</v>
      </c>
      <c r="D260" s="29"/>
      <c r="E260" s="25" t="s">
        <v>11</v>
      </c>
      <c r="F260" s="25" t="str">
        <f t="shared" si="3"/>
        <v>Yes</v>
      </c>
      <c r="G260" s="25" t="s">
        <v>11</v>
      </c>
      <c r="H260" s="15" t="s">
        <v>2545</v>
      </c>
    </row>
    <row r="261" spans="1:8" ht="72" x14ac:dyDescent="0.3">
      <c r="A261" s="59"/>
      <c r="B261" s="37" t="s">
        <v>1199</v>
      </c>
      <c r="C261" s="51" t="s">
        <v>267</v>
      </c>
      <c r="D261" s="29"/>
      <c r="E261" s="25" t="s">
        <v>11</v>
      </c>
      <c r="F261" s="25" t="str">
        <f t="shared" ref="F261:F324" si="4">IF(D261=E261,"Yes","No")</f>
        <v>Yes</v>
      </c>
      <c r="G261" s="25" t="s">
        <v>11</v>
      </c>
      <c r="H261" s="15" t="s">
        <v>2545</v>
      </c>
    </row>
    <row r="262" spans="1:8" ht="72" x14ac:dyDescent="0.3">
      <c r="A262" s="59"/>
      <c r="B262" s="37" t="s">
        <v>1200</v>
      </c>
      <c r="C262" s="51" t="s">
        <v>268</v>
      </c>
      <c r="D262" s="29"/>
      <c r="E262" s="25" t="s">
        <v>11</v>
      </c>
      <c r="F262" s="25" t="str">
        <f t="shared" si="4"/>
        <v>Yes</v>
      </c>
      <c r="G262" s="25" t="s">
        <v>11</v>
      </c>
      <c r="H262" s="15" t="s">
        <v>2545</v>
      </c>
    </row>
    <row r="263" spans="1:8" ht="72" x14ac:dyDescent="0.3">
      <c r="A263" s="59"/>
      <c r="B263" s="37" t="s">
        <v>1201</v>
      </c>
      <c r="C263" s="51" t="s">
        <v>269</v>
      </c>
      <c r="D263" s="29"/>
      <c r="E263" s="25" t="s">
        <v>11</v>
      </c>
      <c r="F263" s="25" t="str">
        <f t="shared" si="4"/>
        <v>Yes</v>
      </c>
      <c r="G263" s="25" t="s">
        <v>11</v>
      </c>
      <c r="H263" s="15" t="s">
        <v>2545</v>
      </c>
    </row>
    <row r="264" spans="1:8" ht="72" x14ac:dyDescent="0.3">
      <c r="A264" s="59"/>
      <c r="B264" s="37" t="s">
        <v>1135</v>
      </c>
      <c r="C264" s="51" t="s">
        <v>270</v>
      </c>
      <c r="D264" s="29"/>
      <c r="E264" s="25" t="s">
        <v>11</v>
      </c>
      <c r="F264" s="25" t="str">
        <f t="shared" si="4"/>
        <v>Yes</v>
      </c>
      <c r="G264" s="25" t="s">
        <v>11</v>
      </c>
      <c r="H264" s="15" t="s">
        <v>2545</v>
      </c>
    </row>
    <row r="265" spans="1:8" ht="72" x14ac:dyDescent="0.3">
      <c r="A265" s="59"/>
      <c r="B265" s="37" t="s">
        <v>1202</v>
      </c>
      <c r="C265" s="51" t="s">
        <v>271</v>
      </c>
      <c r="D265" s="29"/>
      <c r="E265" s="25" t="s">
        <v>11</v>
      </c>
      <c r="F265" s="25" t="str">
        <f t="shared" si="4"/>
        <v>Yes</v>
      </c>
      <c r="G265" s="25" t="s">
        <v>11</v>
      </c>
      <c r="H265" s="15" t="s">
        <v>2545</v>
      </c>
    </row>
    <row r="266" spans="1:8" ht="72" x14ac:dyDescent="0.3">
      <c r="A266" s="59"/>
      <c r="B266" s="37" t="s">
        <v>1203</v>
      </c>
      <c r="C266" s="51" t="s">
        <v>272</v>
      </c>
      <c r="D266" s="29"/>
      <c r="E266" s="25" t="s">
        <v>11</v>
      </c>
      <c r="F266" s="25" t="str">
        <f t="shared" si="4"/>
        <v>Yes</v>
      </c>
      <c r="G266" s="25" t="s">
        <v>11</v>
      </c>
      <c r="H266" s="15" t="s">
        <v>2545</v>
      </c>
    </row>
    <row r="267" spans="1:8" ht="72" x14ac:dyDescent="0.3">
      <c r="A267" s="59"/>
      <c r="B267" s="37" t="s">
        <v>1204</v>
      </c>
      <c r="C267" s="51" t="s">
        <v>273</v>
      </c>
      <c r="D267" s="29"/>
      <c r="E267" s="25" t="s">
        <v>11</v>
      </c>
      <c r="F267" s="25" t="str">
        <f t="shared" si="4"/>
        <v>Yes</v>
      </c>
      <c r="G267" s="25" t="s">
        <v>11</v>
      </c>
      <c r="H267" s="15" t="s">
        <v>2545</v>
      </c>
    </row>
    <row r="268" spans="1:8" ht="72" x14ac:dyDescent="0.3">
      <c r="A268" s="59"/>
      <c r="B268" s="37" t="s">
        <v>1205</v>
      </c>
      <c r="C268" s="51" t="s">
        <v>274</v>
      </c>
      <c r="D268" s="29"/>
      <c r="E268" s="25" t="s">
        <v>11</v>
      </c>
      <c r="F268" s="25" t="str">
        <f t="shared" si="4"/>
        <v>Yes</v>
      </c>
      <c r="G268" s="25" t="s">
        <v>11</v>
      </c>
      <c r="H268" s="15" t="s">
        <v>2545</v>
      </c>
    </row>
    <row r="269" spans="1:8" ht="72" x14ac:dyDescent="0.3">
      <c r="A269" s="59"/>
      <c r="B269" s="37" t="s">
        <v>1206</v>
      </c>
      <c r="C269" s="51" t="s">
        <v>275</v>
      </c>
      <c r="D269" s="29"/>
      <c r="E269" s="25" t="s">
        <v>11</v>
      </c>
      <c r="F269" s="25" t="str">
        <f t="shared" si="4"/>
        <v>Yes</v>
      </c>
      <c r="G269" s="25" t="s">
        <v>11</v>
      </c>
      <c r="H269" s="15" t="s">
        <v>2545</v>
      </c>
    </row>
    <row r="270" spans="1:8" ht="72" x14ac:dyDescent="0.3">
      <c r="A270" s="59"/>
      <c r="B270" s="37" t="s">
        <v>1207</v>
      </c>
      <c r="C270" s="51" t="s">
        <v>276</v>
      </c>
      <c r="D270" s="29"/>
      <c r="E270" s="25" t="s">
        <v>11</v>
      </c>
      <c r="F270" s="25" t="str">
        <f t="shared" si="4"/>
        <v>Yes</v>
      </c>
      <c r="G270" s="25" t="s">
        <v>11</v>
      </c>
      <c r="H270" s="15" t="s">
        <v>2545</v>
      </c>
    </row>
    <row r="271" spans="1:8" ht="72" x14ac:dyDescent="0.3">
      <c r="A271" s="59"/>
      <c r="B271" s="37" t="s">
        <v>1208</v>
      </c>
      <c r="C271" s="51" t="s">
        <v>277</v>
      </c>
      <c r="D271" s="29"/>
      <c r="E271" s="25" t="s">
        <v>11</v>
      </c>
      <c r="F271" s="25" t="str">
        <f t="shared" si="4"/>
        <v>Yes</v>
      </c>
      <c r="G271" s="25" t="s">
        <v>11</v>
      </c>
      <c r="H271" s="15" t="s">
        <v>2545</v>
      </c>
    </row>
    <row r="272" spans="1:8" ht="72" x14ac:dyDescent="0.3">
      <c r="A272" s="59"/>
      <c r="B272" s="37" t="s">
        <v>1209</v>
      </c>
      <c r="C272" s="51" t="s">
        <v>278</v>
      </c>
      <c r="D272" s="29"/>
      <c r="E272" s="25" t="s">
        <v>11</v>
      </c>
      <c r="F272" s="25" t="str">
        <f t="shared" si="4"/>
        <v>Yes</v>
      </c>
      <c r="G272" s="25" t="s">
        <v>11</v>
      </c>
      <c r="H272" s="15" t="s">
        <v>2545</v>
      </c>
    </row>
    <row r="273" spans="1:8" ht="72" x14ac:dyDescent="0.3">
      <c r="A273" s="59"/>
      <c r="B273" s="37" t="s">
        <v>1210</v>
      </c>
      <c r="C273" s="51" t="s">
        <v>279</v>
      </c>
      <c r="D273" s="29"/>
      <c r="E273" s="25" t="s">
        <v>11</v>
      </c>
      <c r="F273" s="25" t="str">
        <f t="shared" si="4"/>
        <v>Yes</v>
      </c>
      <c r="G273" s="25" t="s">
        <v>11</v>
      </c>
      <c r="H273" s="15" t="s">
        <v>2545</v>
      </c>
    </row>
    <row r="274" spans="1:8" ht="72" x14ac:dyDescent="0.3">
      <c r="A274" s="59"/>
      <c r="B274" s="37" t="s">
        <v>1211</v>
      </c>
      <c r="C274" s="51" t="s">
        <v>280</v>
      </c>
      <c r="D274" s="29"/>
      <c r="E274" s="25" t="s">
        <v>11</v>
      </c>
      <c r="F274" s="25" t="str">
        <f t="shared" si="4"/>
        <v>Yes</v>
      </c>
      <c r="G274" s="25" t="s">
        <v>11</v>
      </c>
      <c r="H274" s="15" t="s">
        <v>2545</v>
      </c>
    </row>
    <row r="275" spans="1:8" ht="72" x14ac:dyDescent="0.3">
      <c r="A275" s="59"/>
      <c r="B275" s="37" t="s">
        <v>1138</v>
      </c>
      <c r="C275" s="51" t="s">
        <v>281</v>
      </c>
      <c r="D275" s="29"/>
      <c r="E275" s="25" t="s">
        <v>11</v>
      </c>
      <c r="F275" s="25" t="str">
        <f t="shared" si="4"/>
        <v>Yes</v>
      </c>
      <c r="G275" s="25" t="s">
        <v>11</v>
      </c>
      <c r="H275" s="15" t="s">
        <v>2545</v>
      </c>
    </row>
    <row r="276" spans="1:8" ht="72" x14ac:dyDescent="0.3">
      <c r="A276" s="59"/>
      <c r="B276" s="37" t="s">
        <v>1212</v>
      </c>
      <c r="C276" s="51" t="s">
        <v>282</v>
      </c>
      <c r="D276" s="29"/>
      <c r="E276" s="25" t="s">
        <v>11</v>
      </c>
      <c r="F276" s="25" t="str">
        <f t="shared" si="4"/>
        <v>Yes</v>
      </c>
      <c r="G276" s="25" t="s">
        <v>11</v>
      </c>
      <c r="H276" s="15" t="s">
        <v>2545</v>
      </c>
    </row>
    <row r="277" spans="1:8" ht="72" x14ac:dyDescent="0.3">
      <c r="A277" s="59"/>
      <c r="B277" s="37" t="s">
        <v>1213</v>
      </c>
      <c r="C277" s="51" t="s">
        <v>283</v>
      </c>
      <c r="D277" s="29"/>
      <c r="E277" s="25" t="s">
        <v>11</v>
      </c>
      <c r="F277" s="25" t="str">
        <f t="shared" si="4"/>
        <v>Yes</v>
      </c>
      <c r="G277" s="25" t="s">
        <v>11</v>
      </c>
      <c r="H277" s="15" t="s">
        <v>2545</v>
      </c>
    </row>
    <row r="278" spans="1:8" ht="72" x14ac:dyDescent="0.3">
      <c r="A278" s="59"/>
      <c r="B278" s="37" t="s">
        <v>1214</v>
      </c>
      <c r="C278" s="51" t="s">
        <v>284</v>
      </c>
      <c r="D278" s="29"/>
      <c r="E278" s="25" t="s">
        <v>11</v>
      </c>
      <c r="F278" s="25" t="str">
        <f t="shared" si="4"/>
        <v>Yes</v>
      </c>
      <c r="G278" s="25" t="s">
        <v>11</v>
      </c>
      <c r="H278" s="15" t="s">
        <v>2545</v>
      </c>
    </row>
    <row r="279" spans="1:8" ht="72" x14ac:dyDescent="0.3">
      <c r="A279" s="59"/>
      <c r="B279" s="37" t="s">
        <v>1215</v>
      </c>
      <c r="C279" s="51" t="s">
        <v>285</v>
      </c>
      <c r="D279" s="29"/>
      <c r="E279" s="25" t="s">
        <v>11</v>
      </c>
      <c r="F279" s="25" t="str">
        <f t="shared" si="4"/>
        <v>Yes</v>
      </c>
      <c r="G279" s="25" t="s">
        <v>11</v>
      </c>
      <c r="H279" s="15" t="s">
        <v>2545</v>
      </c>
    </row>
    <row r="280" spans="1:8" ht="72" x14ac:dyDescent="0.3">
      <c r="A280" s="59"/>
      <c r="B280" s="37" t="s">
        <v>1216</v>
      </c>
      <c r="C280" s="51" t="s">
        <v>286</v>
      </c>
      <c r="D280" s="29"/>
      <c r="E280" s="25" t="s">
        <v>11</v>
      </c>
      <c r="F280" s="25" t="str">
        <f t="shared" si="4"/>
        <v>Yes</v>
      </c>
      <c r="G280" s="25" t="s">
        <v>11</v>
      </c>
      <c r="H280" s="15" t="s">
        <v>2545</v>
      </c>
    </row>
    <row r="281" spans="1:8" ht="72" x14ac:dyDescent="0.3">
      <c r="A281" s="59"/>
      <c r="B281" s="37" t="s">
        <v>1217</v>
      </c>
      <c r="C281" s="51" t="s">
        <v>287</v>
      </c>
      <c r="D281" s="29"/>
      <c r="E281" s="25" t="s">
        <v>11</v>
      </c>
      <c r="F281" s="25" t="str">
        <f t="shared" si="4"/>
        <v>Yes</v>
      </c>
      <c r="G281" s="25" t="s">
        <v>11</v>
      </c>
      <c r="H281" s="15" t="s">
        <v>2545</v>
      </c>
    </row>
    <row r="282" spans="1:8" ht="72" x14ac:dyDescent="0.3">
      <c r="A282" s="59"/>
      <c r="B282" s="37" t="s">
        <v>1218</v>
      </c>
      <c r="C282" s="51" t="s">
        <v>288</v>
      </c>
      <c r="D282" s="29"/>
      <c r="E282" s="25" t="s">
        <v>11</v>
      </c>
      <c r="F282" s="25" t="str">
        <f t="shared" si="4"/>
        <v>Yes</v>
      </c>
      <c r="G282" s="25" t="s">
        <v>11</v>
      </c>
      <c r="H282" s="15" t="s">
        <v>2545</v>
      </c>
    </row>
    <row r="283" spans="1:8" ht="72" x14ac:dyDescent="0.3">
      <c r="A283" s="59"/>
      <c r="B283" s="37" t="s">
        <v>1219</v>
      </c>
      <c r="C283" s="51" t="s">
        <v>289</v>
      </c>
      <c r="D283" s="29"/>
      <c r="E283" s="25" t="s">
        <v>11</v>
      </c>
      <c r="F283" s="25" t="str">
        <f t="shared" si="4"/>
        <v>Yes</v>
      </c>
      <c r="G283" s="25" t="s">
        <v>11</v>
      </c>
      <c r="H283" s="15" t="s">
        <v>2545</v>
      </c>
    </row>
    <row r="284" spans="1:8" ht="72" x14ac:dyDescent="0.3">
      <c r="A284" s="59"/>
      <c r="B284" s="37" t="s">
        <v>1098</v>
      </c>
      <c r="C284" s="51" t="s">
        <v>290</v>
      </c>
      <c r="D284" s="29"/>
      <c r="E284" s="25" t="s">
        <v>11</v>
      </c>
      <c r="F284" s="25" t="str">
        <f t="shared" si="4"/>
        <v>Yes</v>
      </c>
      <c r="G284" s="25" t="s">
        <v>11</v>
      </c>
      <c r="H284" s="15" t="s">
        <v>2545</v>
      </c>
    </row>
    <row r="285" spans="1:8" ht="72" x14ac:dyDescent="0.3">
      <c r="A285" s="59"/>
      <c r="B285" s="37" t="s">
        <v>1220</v>
      </c>
      <c r="C285" s="51" t="s">
        <v>291</v>
      </c>
      <c r="D285" s="29"/>
      <c r="E285" s="25" t="s">
        <v>11</v>
      </c>
      <c r="F285" s="25" t="str">
        <f t="shared" si="4"/>
        <v>Yes</v>
      </c>
      <c r="G285" s="25" t="s">
        <v>11</v>
      </c>
      <c r="H285" s="15" t="s">
        <v>2545</v>
      </c>
    </row>
    <row r="286" spans="1:8" ht="72" x14ac:dyDescent="0.3">
      <c r="A286" s="59"/>
      <c r="B286" s="37" t="s">
        <v>1221</v>
      </c>
      <c r="C286" s="51" t="s">
        <v>292</v>
      </c>
      <c r="D286" s="29"/>
      <c r="E286" s="25" t="s">
        <v>11</v>
      </c>
      <c r="F286" s="25" t="str">
        <f t="shared" si="4"/>
        <v>Yes</v>
      </c>
      <c r="G286" s="25" t="s">
        <v>11</v>
      </c>
      <c r="H286" s="15" t="s">
        <v>2545</v>
      </c>
    </row>
    <row r="287" spans="1:8" ht="72" x14ac:dyDescent="0.3">
      <c r="A287" s="59"/>
      <c r="B287" s="37" t="s">
        <v>1140</v>
      </c>
      <c r="C287" s="51" t="s">
        <v>293</v>
      </c>
      <c r="D287" s="29"/>
      <c r="E287" s="25" t="s">
        <v>11</v>
      </c>
      <c r="F287" s="25" t="str">
        <f t="shared" si="4"/>
        <v>Yes</v>
      </c>
      <c r="G287" s="25" t="s">
        <v>11</v>
      </c>
      <c r="H287" s="15" t="s">
        <v>2545</v>
      </c>
    </row>
    <row r="288" spans="1:8" ht="72" x14ac:dyDescent="0.3">
      <c r="A288" s="59"/>
      <c r="B288" s="37" t="s">
        <v>1222</v>
      </c>
      <c r="C288" s="51" t="s">
        <v>294</v>
      </c>
      <c r="D288" s="29"/>
      <c r="E288" s="25" t="s">
        <v>11</v>
      </c>
      <c r="F288" s="25" t="str">
        <f t="shared" si="4"/>
        <v>Yes</v>
      </c>
      <c r="G288" s="25" t="s">
        <v>11</v>
      </c>
      <c r="H288" s="15" t="s">
        <v>2545</v>
      </c>
    </row>
    <row r="289" spans="1:8" ht="72" x14ac:dyDescent="0.3">
      <c r="A289" s="59"/>
      <c r="B289" s="37" t="s">
        <v>1223</v>
      </c>
      <c r="C289" s="51" t="s">
        <v>295</v>
      </c>
      <c r="D289" s="29"/>
      <c r="E289" s="25" t="s">
        <v>11</v>
      </c>
      <c r="F289" s="25" t="str">
        <f t="shared" si="4"/>
        <v>Yes</v>
      </c>
      <c r="G289" s="25" t="s">
        <v>11</v>
      </c>
      <c r="H289" s="15" t="s">
        <v>2545</v>
      </c>
    </row>
    <row r="290" spans="1:8" ht="72" x14ac:dyDescent="0.3">
      <c r="A290" s="59"/>
      <c r="B290" s="37" t="s">
        <v>1224</v>
      </c>
      <c r="C290" s="51" t="s">
        <v>296</v>
      </c>
      <c r="D290" s="29"/>
      <c r="E290" s="25" t="s">
        <v>11</v>
      </c>
      <c r="F290" s="25" t="str">
        <f t="shared" si="4"/>
        <v>Yes</v>
      </c>
      <c r="G290" s="25" t="s">
        <v>11</v>
      </c>
      <c r="H290" s="15" t="s">
        <v>2545</v>
      </c>
    </row>
    <row r="291" spans="1:8" ht="72" x14ac:dyDescent="0.3">
      <c r="A291" s="59"/>
      <c r="B291" s="37" t="s">
        <v>1225</v>
      </c>
      <c r="C291" s="51" t="s">
        <v>297</v>
      </c>
      <c r="D291" s="29"/>
      <c r="E291" s="25" t="s">
        <v>11</v>
      </c>
      <c r="F291" s="25" t="str">
        <f t="shared" si="4"/>
        <v>Yes</v>
      </c>
      <c r="G291" s="25" t="s">
        <v>11</v>
      </c>
      <c r="H291" s="15" t="s">
        <v>2545</v>
      </c>
    </row>
    <row r="292" spans="1:8" ht="72" x14ac:dyDescent="0.3">
      <c r="A292" s="59"/>
      <c r="B292" s="37" t="s">
        <v>1141</v>
      </c>
      <c r="C292" s="51" t="s">
        <v>298</v>
      </c>
      <c r="D292" s="29"/>
      <c r="E292" s="25" t="s">
        <v>11</v>
      </c>
      <c r="F292" s="25" t="str">
        <f t="shared" si="4"/>
        <v>Yes</v>
      </c>
      <c r="G292" s="25" t="s">
        <v>11</v>
      </c>
      <c r="H292" s="15" t="s">
        <v>2545</v>
      </c>
    </row>
    <row r="293" spans="1:8" ht="72" x14ac:dyDescent="0.3">
      <c r="A293" s="59"/>
      <c r="B293" s="37" t="s">
        <v>1226</v>
      </c>
      <c r="C293" s="51" t="s">
        <v>299</v>
      </c>
      <c r="D293" s="29"/>
      <c r="E293" s="25" t="s">
        <v>11</v>
      </c>
      <c r="F293" s="25" t="str">
        <f t="shared" si="4"/>
        <v>Yes</v>
      </c>
      <c r="G293" s="25" t="s">
        <v>11</v>
      </c>
      <c r="H293" s="15" t="s">
        <v>2545</v>
      </c>
    </row>
    <row r="294" spans="1:8" ht="72" x14ac:dyDescent="0.3">
      <c r="A294" s="59"/>
      <c r="B294" s="37" t="s">
        <v>1227</v>
      </c>
      <c r="C294" s="51" t="s">
        <v>300</v>
      </c>
      <c r="D294" s="29"/>
      <c r="E294" s="25" t="s">
        <v>11</v>
      </c>
      <c r="F294" s="25" t="str">
        <f t="shared" si="4"/>
        <v>Yes</v>
      </c>
      <c r="G294" s="25" t="s">
        <v>11</v>
      </c>
      <c r="H294" s="15" t="s">
        <v>2545</v>
      </c>
    </row>
    <row r="295" spans="1:8" ht="72" x14ac:dyDescent="0.3">
      <c r="A295" s="59"/>
      <c r="B295" s="37" t="s">
        <v>1228</v>
      </c>
      <c r="C295" s="51" t="s">
        <v>301</v>
      </c>
      <c r="D295" s="29"/>
      <c r="E295" s="25" t="s">
        <v>11</v>
      </c>
      <c r="F295" s="25" t="str">
        <f t="shared" si="4"/>
        <v>Yes</v>
      </c>
      <c r="G295" s="25" t="s">
        <v>11</v>
      </c>
      <c r="H295" s="15" t="s">
        <v>2545</v>
      </c>
    </row>
    <row r="296" spans="1:8" ht="72" x14ac:dyDescent="0.3">
      <c r="A296" s="59"/>
      <c r="B296" s="37" t="s">
        <v>1229</v>
      </c>
      <c r="C296" s="51" t="s">
        <v>302</v>
      </c>
      <c r="D296" s="29"/>
      <c r="E296" s="25" t="s">
        <v>11</v>
      </c>
      <c r="F296" s="25" t="str">
        <f t="shared" si="4"/>
        <v>Yes</v>
      </c>
      <c r="G296" s="25" t="s">
        <v>11</v>
      </c>
      <c r="H296" s="15" t="s">
        <v>2545</v>
      </c>
    </row>
    <row r="297" spans="1:8" ht="72" x14ac:dyDescent="0.3">
      <c r="A297" s="59"/>
      <c r="B297" s="37" t="s">
        <v>1230</v>
      </c>
      <c r="C297" s="51" t="s">
        <v>303</v>
      </c>
      <c r="D297" s="29"/>
      <c r="E297" s="25" t="s">
        <v>11</v>
      </c>
      <c r="F297" s="25" t="str">
        <f t="shared" si="4"/>
        <v>Yes</v>
      </c>
      <c r="G297" s="25" t="s">
        <v>11</v>
      </c>
      <c r="H297" s="15" t="s">
        <v>2545</v>
      </c>
    </row>
    <row r="298" spans="1:8" ht="72" x14ac:dyDescent="0.3">
      <c r="A298" s="59"/>
      <c r="B298" s="37" t="s">
        <v>1231</v>
      </c>
      <c r="C298" s="51" t="s">
        <v>304</v>
      </c>
      <c r="D298" s="29"/>
      <c r="E298" s="25" t="s">
        <v>11</v>
      </c>
      <c r="F298" s="25" t="str">
        <f t="shared" si="4"/>
        <v>Yes</v>
      </c>
      <c r="G298" s="25" t="s">
        <v>11</v>
      </c>
      <c r="H298" s="15" t="s">
        <v>2545</v>
      </c>
    </row>
    <row r="299" spans="1:8" ht="72" x14ac:dyDescent="0.3">
      <c r="A299" s="59"/>
      <c r="B299" s="37" t="s">
        <v>1232</v>
      </c>
      <c r="C299" s="51" t="s">
        <v>305</v>
      </c>
      <c r="D299" s="29"/>
      <c r="E299" s="25" t="s">
        <v>11</v>
      </c>
      <c r="F299" s="25" t="str">
        <f t="shared" si="4"/>
        <v>Yes</v>
      </c>
      <c r="G299" s="25" t="s">
        <v>11</v>
      </c>
      <c r="H299" s="15" t="s">
        <v>2545</v>
      </c>
    </row>
    <row r="300" spans="1:8" ht="72" x14ac:dyDescent="0.3">
      <c r="A300" s="59"/>
      <c r="B300" s="37" t="s">
        <v>1233</v>
      </c>
      <c r="C300" s="51" t="s">
        <v>306</v>
      </c>
      <c r="D300" s="29"/>
      <c r="E300" s="25" t="s">
        <v>11</v>
      </c>
      <c r="F300" s="25" t="str">
        <f t="shared" si="4"/>
        <v>Yes</v>
      </c>
      <c r="G300" s="25" t="s">
        <v>11</v>
      </c>
      <c r="H300" s="15" t="s">
        <v>2545</v>
      </c>
    </row>
    <row r="301" spans="1:8" ht="72" x14ac:dyDescent="0.3">
      <c r="A301" s="59"/>
      <c r="B301" s="37" t="s">
        <v>1234</v>
      </c>
      <c r="C301" s="51" t="s">
        <v>307</v>
      </c>
      <c r="D301" s="29"/>
      <c r="E301" s="25" t="s">
        <v>11</v>
      </c>
      <c r="F301" s="25" t="str">
        <f t="shared" si="4"/>
        <v>Yes</v>
      </c>
      <c r="G301" s="25" t="s">
        <v>11</v>
      </c>
      <c r="H301" s="15" t="s">
        <v>2545</v>
      </c>
    </row>
    <row r="302" spans="1:8" ht="72" x14ac:dyDescent="0.3">
      <c r="A302" s="59"/>
      <c r="B302" s="37" t="s">
        <v>1235</v>
      </c>
      <c r="C302" s="51" t="s">
        <v>308</v>
      </c>
      <c r="D302" s="29"/>
      <c r="E302" s="25" t="s">
        <v>11</v>
      </c>
      <c r="F302" s="25" t="str">
        <f t="shared" si="4"/>
        <v>Yes</v>
      </c>
      <c r="G302" s="25" t="s">
        <v>11</v>
      </c>
      <c r="H302" s="15" t="s">
        <v>2545</v>
      </c>
    </row>
    <row r="303" spans="1:8" ht="72" x14ac:dyDescent="0.3">
      <c r="A303" s="59"/>
      <c r="B303" s="37" t="s">
        <v>1236</v>
      </c>
      <c r="C303" s="51" t="s">
        <v>309</v>
      </c>
      <c r="D303" s="29"/>
      <c r="E303" s="25" t="s">
        <v>11</v>
      </c>
      <c r="F303" s="25" t="str">
        <f t="shared" si="4"/>
        <v>Yes</v>
      </c>
      <c r="G303" s="25" t="s">
        <v>11</v>
      </c>
      <c r="H303" s="15" t="s">
        <v>2545</v>
      </c>
    </row>
    <row r="304" spans="1:8" ht="72" x14ac:dyDescent="0.3">
      <c r="A304" s="59"/>
      <c r="B304" s="37" t="s">
        <v>1237</v>
      </c>
      <c r="C304" s="51" t="s">
        <v>310</v>
      </c>
      <c r="D304" s="29"/>
      <c r="E304" s="25" t="s">
        <v>11</v>
      </c>
      <c r="F304" s="25" t="str">
        <f t="shared" si="4"/>
        <v>Yes</v>
      </c>
      <c r="G304" s="25" t="s">
        <v>11</v>
      </c>
      <c r="H304" s="15" t="s">
        <v>2545</v>
      </c>
    </row>
    <row r="305" spans="1:8" ht="72" x14ac:dyDescent="0.3">
      <c r="A305" s="59"/>
      <c r="B305" s="37" t="s">
        <v>1238</v>
      </c>
      <c r="C305" s="51" t="s">
        <v>311</v>
      </c>
      <c r="D305" s="29"/>
      <c r="E305" s="25" t="s">
        <v>11</v>
      </c>
      <c r="F305" s="25" t="str">
        <f t="shared" si="4"/>
        <v>Yes</v>
      </c>
      <c r="G305" s="25" t="s">
        <v>11</v>
      </c>
      <c r="H305" s="15" t="s">
        <v>2545</v>
      </c>
    </row>
    <row r="306" spans="1:8" ht="72" x14ac:dyDescent="0.3">
      <c r="A306" s="59"/>
      <c r="B306" s="37" t="s">
        <v>1239</v>
      </c>
      <c r="C306" s="51" t="s">
        <v>312</v>
      </c>
      <c r="D306" s="29"/>
      <c r="E306" s="25" t="s">
        <v>11</v>
      </c>
      <c r="F306" s="25" t="str">
        <f t="shared" si="4"/>
        <v>Yes</v>
      </c>
      <c r="G306" s="25" t="s">
        <v>11</v>
      </c>
      <c r="H306" s="15" t="s">
        <v>2545</v>
      </c>
    </row>
    <row r="307" spans="1:8" ht="72" x14ac:dyDescent="0.3">
      <c r="A307" s="59"/>
      <c r="B307" s="37" t="s">
        <v>1240</v>
      </c>
      <c r="C307" s="51" t="s">
        <v>313</v>
      </c>
      <c r="D307" s="29"/>
      <c r="E307" s="25" t="s">
        <v>11</v>
      </c>
      <c r="F307" s="25" t="str">
        <f t="shared" si="4"/>
        <v>Yes</v>
      </c>
      <c r="G307" s="25" t="s">
        <v>11</v>
      </c>
      <c r="H307" s="15" t="s">
        <v>2545</v>
      </c>
    </row>
    <row r="308" spans="1:8" ht="72" x14ac:dyDescent="0.3">
      <c r="A308" s="59"/>
      <c r="B308" s="37" t="s">
        <v>1241</v>
      </c>
      <c r="C308" s="51" t="s">
        <v>314</v>
      </c>
      <c r="D308" s="29"/>
      <c r="E308" s="25" t="s">
        <v>11</v>
      </c>
      <c r="F308" s="25" t="str">
        <f t="shared" si="4"/>
        <v>Yes</v>
      </c>
      <c r="G308" s="25" t="s">
        <v>11</v>
      </c>
      <c r="H308" s="15" t="s">
        <v>2545</v>
      </c>
    </row>
    <row r="309" spans="1:8" ht="72" x14ac:dyDescent="0.3">
      <c r="A309" s="59"/>
      <c r="B309" s="37" t="s">
        <v>1102</v>
      </c>
      <c r="C309" s="51" t="s">
        <v>315</v>
      </c>
      <c r="D309" s="29"/>
      <c r="E309" s="25" t="s">
        <v>11</v>
      </c>
      <c r="F309" s="25" t="str">
        <f t="shared" si="4"/>
        <v>Yes</v>
      </c>
      <c r="G309" s="25" t="s">
        <v>11</v>
      </c>
      <c r="H309" s="15" t="s">
        <v>2545</v>
      </c>
    </row>
    <row r="310" spans="1:8" ht="43.2" x14ac:dyDescent="0.3">
      <c r="A310" s="60" t="s">
        <v>987</v>
      </c>
      <c r="B310" s="23" t="s">
        <v>1242</v>
      </c>
      <c r="C310" s="51" t="s">
        <v>316</v>
      </c>
      <c r="D310" s="29" t="s">
        <v>11</v>
      </c>
      <c r="E310" s="25" t="s">
        <v>2330</v>
      </c>
      <c r="F310" s="25" t="str">
        <f t="shared" si="4"/>
        <v>No</v>
      </c>
      <c r="G310" s="15" t="s">
        <v>2330</v>
      </c>
      <c r="H310" s="15" t="s">
        <v>2525</v>
      </c>
    </row>
    <row r="311" spans="1:8" x14ac:dyDescent="0.3">
      <c r="A311" s="60" t="s">
        <v>987</v>
      </c>
      <c r="B311" s="23" t="s">
        <v>1243</v>
      </c>
      <c r="C311" s="51" t="s">
        <v>317</v>
      </c>
      <c r="D311" s="29" t="s">
        <v>11</v>
      </c>
      <c r="E311" s="25" t="s">
        <v>2330</v>
      </c>
      <c r="F311" s="25" t="str">
        <f t="shared" si="4"/>
        <v>No</v>
      </c>
      <c r="G311" s="15" t="s">
        <v>2330</v>
      </c>
      <c r="H311" s="15" t="s">
        <v>990</v>
      </c>
    </row>
    <row r="312" spans="1:8" x14ac:dyDescent="0.3">
      <c r="A312" s="60" t="s">
        <v>987</v>
      </c>
      <c r="B312" s="23" t="s">
        <v>1910</v>
      </c>
      <c r="C312" s="51" t="s">
        <v>318</v>
      </c>
      <c r="D312" s="29" t="s">
        <v>11</v>
      </c>
      <c r="E312" s="25" t="s">
        <v>2330</v>
      </c>
      <c r="F312" s="25" t="str">
        <f t="shared" si="4"/>
        <v>No</v>
      </c>
      <c r="G312" s="15" t="s">
        <v>2330</v>
      </c>
      <c r="H312" s="15" t="s">
        <v>2526</v>
      </c>
    </row>
    <row r="313" spans="1:8" ht="43.2" x14ac:dyDescent="0.3">
      <c r="A313" s="60" t="s">
        <v>987</v>
      </c>
      <c r="B313" s="23" t="s">
        <v>1247</v>
      </c>
      <c r="C313" s="51" t="s">
        <v>319</v>
      </c>
      <c r="D313" s="39" t="s">
        <v>11</v>
      </c>
      <c r="E313" s="25" t="s">
        <v>2330</v>
      </c>
      <c r="F313" s="25" t="str">
        <f t="shared" si="4"/>
        <v>No</v>
      </c>
      <c r="G313" s="15" t="s">
        <v>2330</v>
      </c>
      <c r="H313" s="15" t="s">
        <v>2527</v>
      </c>
    </row>
    <row r="314" spans="1:8" ht="86.4" x14ac:dyDescent="0.3">
      <c r="A314" s="60" t="s">
        <v>987</v>
      </c>
      <c r="B314" s="23" t="s">
        <v>1911</v>
      </c>
      <c r="C314" s="51" t="s">
        <v>320</v>
      </c>
      <c r="D314" s="39" t="s">
        <v>11</v>
      </c>
      <c r="E314" s="25" t="s">
        <v>2330</v>
      </c>
      <c r="F314" s="25" t="str">
        <f t="shared" si="4"/>
        <v>No</v>
      </c>
      <c r="G314" s="15" t="s">
        <v>2330</v>
      </c>
      <c r="H314" s="15" t="s">
        <v>2528</v>
      </c>
    </row>
    <row r="315" spans="1:8" ht="43.2" x14ac:dyDescent="0.3">
      <c r="A315" s="60" t="s">
        <v>987</v>
      </c>
      <c r="B315" s="23" t="s">
        <v>1025</v>
      </c>
      <c r="C315" s="51" t="s">
        <v>321</v>
      </c>
      <c r="D315" s="39" t="s">
        <v>11</v>
      </c>
      <c r="E315" s="25" t="s">
        <v>2330</v>
      </c>
      <c r="F315" s="25" t="str">
        <f t="shared" si="4"/>
        <v>No</v>
      </c>
      <c r="G315" s="15" t="s">
        <v>2330</v>
      </c>
      <c r="H315" s="15" t="s">
        <v>2529</v>
      </c>
    </row>
    <row r="316" spans="1:8" ht="57.6" x14ac:dyDescent="0.3">
      <c r="A316" s="60" t="s">
        <v>987</v>
      </c>
      <c r="B316" s="23" t="s">
        <v>1912</v>
      </c>
      <c r="C316" s="51" t="s">
        <v>322</v>
      </c>
      <c r="D316" s="39" t="s">
        <v>11</v>
      </c>
      <c r="E316" s="25" t="s">
        <v>2330</v>
      </c>
      <c r="F316" s="25" t="str">
        <f t="shared" si="4"/>
        <v>No</v>
      </c>
      <c r="G316" s="15" t="s">
        <v>2330</v>
      </c>
      <c r="H316" s="15" t="s">
        <v>2555</v>
      </c>
    </row>
    <row r="317" spans="1:8" ht="43.2" x14ac:dyDescent="0.3">
      <c r="A317" s="60" t="s">
        <v>987</v>
      </c>
      <c r="B317" s="23" t="s">
        <v>1108</v>
      </c>
      <c r="C317" s="51" t="s">
        <v>323</v>
      </c>
      <c r="D317" s="39" t="s">
        <v>11</v>
      </c>
      <c r="E317" s="25" t="s">
        <v>2330</v>
      </c>
      <c r="F317" s="25" t="str">
        <f t="shared" si="4"/>
        <v>No</v>
      </c>
      <c r="G317" s="15" t="s">
        <v>2330</v>
      </c>
      <c r="H317" s="15" t="s">
        <v>2549</v>
      </c>
    </row>
    <row r="318" spans="1:8" ht="86.4" x14ac:dyDescent="0.3">
      <c r="A318" s="60" t="s">
        <v>987</v>
      </c>
      <c r="B318" s="23" t="s">
        <v>1913</v>
      </c>
      <c r="C318" s="51" t="s">
        <v>324</v>
      </c>
      <c r="D318" s="39" t="s">
        <v>11</v>
      </c>
      <c r="E318" s="25" t="s">
        <v>2330</v>
      </c>
      <c r="F318" s="25" t="str">
        <f t="shared" si="4"/>
        <v>No</v>
      </c>
      <c r="G318" s="15" t="s">
        <v>2330</v>
      </c>
      <c r="H318" s="15" t="s">
        <v>2530</v>
      </c>
    </row>
    <row r="319" spans="1:8" ht="57.6" x14ac:dyDescent="0.3">
      <c r="A319" s="60" t="s">
        <v>987</v>
      </c>
      <c r="B319" s="23" t="s">
        <v>1254</v>
      </c>
      <c r="C319" s="51" t="s">
        <v>325</v>
      </c>
      <c r="D319" s="39" t="s">
        <v>11</v>
      </c>
      <c r="E319" s="25" t="s">
        <v>2330</v>
      </c>
      <c r="F319" s="25" t="str">
        <f t="shared" si="4"/>
        <v>No</v>
      </c>
      <c r="G319" s="15" t="s">
        <v>2330</v>
      </c>
      <c r="H319" s="15" t="s">
        <v>2548</v>
      </c>
    </row>
    <row r="320" spans="1:8" ht="72" x14ac:dyDescent="0.3">
      <c r="A320" s="60" t="s">
        <v>987</v>
      </c>
      <c r="B320" s="23" t="s">
        <v>1914</v>
      </c>
      <c r="C320" s="51" t="s">
        <v>326</v>
      </c>
      <c r="D320" s="39" t="s">
        <v>11</v>
      </c>
      <c r="E320" s="25" t="s">
        <v>2330</v>
      </c>
      <c r="F320" s="25" t="str">
        <f t="shared" si="4"/>
        <v>No</v>
      </c>
      <c r="G320" s="15" t="s">
        <v>2330</v>
      </c>
      <c r="H320" s="15" t="s">
        <v>2546</v>
      </c>
    </row>
    <row r="321" spans="1:8" ht="100.8" x14ac:dyDescent="0.3">
      <c r="A321" s="60" t="s">
        <v>987</v>
      </c>
      <c r="B321" s="23" t="s">
        <v>1125</v>
      </c>
      <c r="C321" s="51" t="s">
        <v>327</v>
      </c>
      <c r="D321" s="39" t="s">
        <v>11</v>
      </c>
      <c r="E321" s="25" t="s">
        <v>2330</v>
      </c>
      <c r="F321" s="25" t="str">
        <f t="shared" si="4"/>
        <v>No</v>
      </c>
      <c r="G321" s="15" t="s">
        <v>2330</v>
      </c>
      <c r="H321" s="15" t="s">
        <v>2547</v>
      </c>
    </row>
    <row r="322" spans="1:8" ht="43.2" x14ac:dyDescent="0.3">
      <c r="A322" s="60" t="s">
        <v>987</v>
      </c>
      <c r="B322" s="23" t="s">
        <v>1069</v>
      </c>
      <c r="C322" s="51" t="s">
        <v>328</v>
      </c>
      <c r="D322" s="39" t="s">
        <v>11</v>
      </c>
      <c r="E322" s="25" t="s">
        <v>2330</v>
      </c>
      <c r="F322" s="25" t="str">
        <f t="shared" si="4"/>
        <v>No</v>
      </c>
      <c r="G322" s="15" t="s">
        <v>2330</v>
      </c>
      <c r="H322" s="15" t="s">
        <v>2550</v>
      </c>
    </row>
    <row r="323" spans="1:8" ht="43.2" x14ac:dyDescent="0.3">
      <c r="A323" s="60" t="s">
        <v>987</v>
      </c>
      <c r="B323" s="23" t="s">
        <v>1915</v>
      </c>
      <c r="C323" s="51" t="s">
        <v>329</v>
      </c>
      <c r="D323" s="39" t="s">
        <v>11</v>
      </c>
      <c r="E323" s="25" t="s">
        <v>2330</v>
      </c>
      <c r="F323" s="25" t="str">
        <f t="shared" si="4"/>
        <v>No</v>
      </c>
      <c r="G323" s="15" t="s">
        <v>2330</v>
      </c>
      <c r="H323" s="15" t="s">
        <v>2550</v>
      </c>
    </row>
    <row r="324" spans="1:8" ht="43.2" x14ac:dyDescent="0.3">
      <c r="A324" s="60" t="s">
        <v>987</v>
      </c>
      <c r="B324" s="23" t="s">
        <v>1916</v>
      </c>
      <c r="C324" s="51" t="s">
        <v>330</v>
      </c>
      <c r="D324" s="39" t="s">
        <v>11</v>
      </c>
      <c r="E324" s="25" t="s">
        <v>2330</v>
      </c>
      <c r="F324" s="25" t="str">
        <f t="shared" si="4"/>
        <v>No</v>
      </c>
      <c r="G324" s="15" t="s">
        <v>2330</v>
      </c>
      <c r="H324" s="15" t="s">
        <v>2550</v>
      </c>
    </row>
    <row r="325" spans="1:8" ht="43.2" x14ac:dyDescent="0.3">
      <c r="A325" s="60" t="s">
        <v>987</v>
      </c>
      <c r="B325" s="23" t="s">
        <v>1251</v>
      </c>
      <c r="C325" s="51" t="s">
        <v>331</v>
      </c>
      <c r="D325" s="39" t="s">
        <v>11</v>
      </c>
      <c r="E325" s="25" t="s">
        <v>2330</v>
      </c>
      <c r="F325" s="25" t="str">
        <f t="shared" ref="F325:F388" si="5">IF(D325=E325,"Yes","No")</f>
        <v>No</v>
      </c>
      <c r="G325" s="15" t="s">
        <v>2330</v>
      </c>
      <c r="H325" s="15" t="s">
        <v>2550</v>
      </c>
    </row>
    <row r="326" spans="1:8" ht="201.6" x14ac:dyDescent="0.3">
      <c r="A326" s="60" t="s">
        <v>987</v>
      </c>
      <c r="B326" s="23" t="s">
        <v>1917</v>
      </c>
      <c r="C326" s="51" t="s">
        <v>332</v>
      </c>
      <c r="D326" s="39" t="s">
        <v>11</v>
      </c>
      <c r="E326" s="25" t="s">
        <v>2330</v>
      </c>
      <c r="F326" s="25" t="str">
        <f t="shared" si="5"/>
        <v>No</v>
      </c>
      <c r="G326" s="15" t="s">
        <v>2330</v>
      </c>
      <c r="H326" s="62" t="s">
        <v>2585</v>
      </c>
    </row>
    <row r="327" spans="1:8" ht="43.2" x14ac:dyDescent="0.3">
      <c r="A327" s="60" t="s">
        <v>987</v>
      </c>
      <c r="B327" s="23" t="s">
        <v>1063</v>
      </c>
      <c r="C327" s="51" t="s">
        <v>333</v>
      </c>
      <c r="D327" s="39" t="s">
        <v>11</v>
      </c>
      <c r="E327" s="25" t="s">
        <v>2330</v>
      </c>
      <c r="F327" s="25" t="str">
        <f t="shared" si="5"/>
        <v>No</v>
      </c>
      <c r="G327" s="15" t="s">
        <v>2330</v>
      </c>
      <c r="H327" s="15" t="s">
        <v>2550</v>
      </c>
    </row>
    <row r="328" spans="1:8" ht="43.2" x14ac:dyDescent="0.3">
      <c r="A328" s="60" t="s">
        <v>987</v>
      </c>
      <c r="B328" s="23" t="s">
        <v>1035</v>
      </c>
      <c r="C328" s="51" t="s">
        <v>334</v>
      </c>
      <c r="D328" s="39" t="s">
        <v>11</v>
      </c>
      <c r="E328" s="25" t="s">
        <v>2330</v>
      </c>
      <c r="F328" s="25" t="str">
        <f t="shared" si="5"/>
        <v>No</v>
      </c>
      <c r="G328" s="15" t="s">
        <v>2330</v>
      </c>
      <c r="H328" s="15" t="s">
        <v>2586</v>
      </c>
    </row>
    <row r="329" spans="1:8" ht="43.2" x14ac:dyDescent="0.3">
      <c r="A329" s="60" t="s">
        <v>987</v>
      </c>
      <c r="B329" s="23" t="s">
        <v>1918</v>
      </c>
      <c r="C329" s="51" t="s">
        <v>335</v>
      </c>
      <c r="D329" s="29" t="s">
        <v>11</v>
      </c>
      <c r="E329" s="25" t="s">
        <v>2330</v>
      </c>
      <c r="F329" s="25" t="str">
        <f t="shared" si="5"/>
        <v>No</v>
      </c>
      <c r="G329" s="15" t="s">
        <v>2330</v>
      </c>
      <c r="H329" s="15" t="s">
        <v>2550</v>
      </c>
    </row>
    <row r="330" spans="1:8" ht="43.2" x14ac:dyDescent="0.3">
      <c r="A330" s="60" t="s">
        <v>987</v>
      </c>
      <c r="B330" s="23" t="s">
        <v>1919</v>
      </c>
      <c r="C330" s="51" t="s">
        <v>336</v>
      </c>
      <c r="D330" s="29" t="s">
        <v>11</v>
      </c>
      <c r="E330" s="25" t="s">
        <v>2330</v>
      </c>
      <c r="F330" s="25" t="str">
        <f t="shared" si="5"/>
        <v>No</v>
      </c>
      <c r="G330" s="15" t="s">
        <v>2330</v>
      </c>
      <c r="H330" s="15" t="s">
        <v>2550</v>
      </c>
    </row>
    <row r="331" spans="1:8" ht="43.2" hidden="1" x14ac:dyDescent="0.3">
      <c r="A331" s="60" t="s">
        <v>2515</v>
      </c>
      <c r="B331" s="23" t="s">
        <v>1242</v>
      </c>
      <c r="C331" s="51" t="s">
        <v>337</v>
      </c>
      <c r="D331" s="29" t="s">
        <v>2005</v>
      </c>
      <c r="E331" s="25" t="s">
        <v>2330</v>
      </c>
      <c r="F331" s="25" t="str">
        <f t="shared" si="5"/>
        <v>No</v>
      </c>
      <c r="G331" s="15" t="s">
        <v>2330</v>
      </c>
      <c r="H331" s="15" t="s">
        <v>2525</v>
      </c>
    </row>
    <row r="332" spans="1:8" hidden="1" x14ac:dyDescent="0.3">
      <c r="A332" s="60" t="s">
        <v>2515</v>
      </c>
      <c r="B332" s="23" t="s">
        <v>1243</v>
      </c>
      <c r="C332" s="51" t="s">
        <v>338</v>
      </c>
      <c r="D332" s="29" t="s">
        <v>2006</v>
      </c>
      <c r="E332" s="25" t="s">
        <v>2330</v>
      </c>
      <c r="F332" s="25" t="str">
        <f t="shared" si="5"/>
        <v>No</v>
      </c>
      <c r="G332" s="15" t="s">
        <v>2330</v>
      </c>
      <c r="H332" s="15" t="s">
        <v>990</v>
      </c>
    </row>
    <row r="333" spans="1:8" hidden="1" x14ac:dyDescent="0.3">
      <c r="A333" s="60" t="s">
        <v>2515</v>
      </c>
      <c r="B333" s="23" t="s">
        <v>1002</v>
      </c>
      <c r="C333" s="51" t="s">
        <v>339</v>
      </c>
      <c r="D333" s="29" t="s">
        <v>2007</v>
      </c>
      <c r="E333" s="25" t="s">
        <v>2330</v>
      </c>
      <c r="F333" s="25" t="str">
        <f t="shared" si="5"/>
        <v>No</v>
      </c>
      <c r="G333" s="15" t="s">
        <v>2330</v>
      </c>
      <c r="H333" s="15" t="s">
        <v>2565</v>
      </c>
    </row>
    <row r="334" spans="1:8" ht="28.8" hidden="1" x14ac:dyDescent="0.3">
      <c r="A334" s="60" t="s">
        <v>2515</v>
      </c>
      <c r="B334" s="23" t="s">
        <v>1003</v>
      </c>
      <c r="C334" s="51" t="s">
        <v>340</v>
      </c>
      <c r="D334" s="29" t="s">
        <v>2008</v>
      </c>
      <c r="E334" s="25" t="s">
        <v>2330</v>
      </c>
      <c r="F334" s="25" t="str">
        <f t="shared" si="5"/>
        <v>No</v>
      </c>
      <c r="G334" s="15" t="s">
        <v>2330</v>
      </c>
      <c r="H334" s="15" t="s">
        <v>2551</v>
      </c>
    </row>
    <row r="335" spans="1:8" ht="28.8" hidden="1" x14ac:dyDescent="0.3">
      <c r="A335" s="60" t="s">
        <v>2515</v>
      </c>
      <c r="B335" s="23" t="s">
        <v>1004</v>
      </c>
      <c r="C335" s="51" t="s">
        <v>341</v>
      </c>
      <c r="D335" s="29" t="s">
        <v>2009</v>
      </c>
      <c r="E335" s="25" t="s">
        <v>2330</v>
      </c>
      <c r="F335" s="25" t="str">
        <f t="shared" si="5"/>
        <v>No</v>
      </c>
      <c r="G335" s="15" t="s">
        <v>2330</v>
      </c>
      <c r="H335" s="15" t="s">
        <v>2552</v>
      </c>
    </row>
    <row r="336" spans="1:8" ht="28.8" hidden="1" x14ac:dyDescent="0.3">
      <c r="A336" s="60" t="s">
        <v>2515</v>
      </c>
      <c r="B336" s="23" t="s">
        <v>1005</v>
      </c>
      <c r="C336" s="51" t="s">
        <v>342</v>
      </c>
      <c r="D336" s="29" t="s">
        <v>2010</v>
      </c>
      <c r="E336" s="25" t="s">
        <v>2330</v>
      </c>
      <c r="F336" s="25" t="str">
        <f t="shared" si="5"/>
        <v>No</v>
      </c>
      <c r="G336" s="15" t="s">
        <v>2330</v>
      </c>
      <c r="H336" s="15" t="s">
        <v>2553</v>
      </c>
    </row>
    <row r="337" spans="1:8" ht="28.8" hidden="1" x14ac:dyDescent="0.3">
      <c r="A337" s="60" t="s">
        <v>2515</v>
      </c>
      <c r="B337" s="23" t="s">
        <v>1920</v>
      </c>
      <c r="C337" s="51" t="s">
        <v>343</v>
      </c>
      <c r="D337" s="39" t="s">
        <v>2011</v>
      </c>
      <c r="E337" s="25" t="s">
        <v>2330</v>
      </c>
      <c r="F337" s="25" t="str">
        <f t="shared" si="5"/>
        <v>No</v>
      </c>
      <c r="G337" s="15" t="s">
        <v>2330</v>
      </c>
      <c r="H337" s="15" t="s">
        <v>2554</v>
      </c>
    </row>
    <row r="338" spans="1:8" ht="57.6" hidden="1" x14ac:dyDescent="0.3">
      <c r="A338" s="60" t="s">
        <v>2515</v>
      </c>
      <c r="B338" s="23" t="s">
        <v>1912</v>
      </c>
      <c r="C338" s="51" t="s">
        <v>344</v>
      </c>
      <c r="D338" s="39" t="s">
        <v>2012</v>
      </c>
      <c r="E338" s="25" t="s">
        <v>2330</v>
      </c>
      <c r="F338" s="25" t="str">
        <f t="shared" si="5"/>
        <v>No</v>
      </c>
      <c r="G338" s="15" t="s">
        <v>2330</v>
      </c>
      <c r="H338" s="15" t="s">
        <v>2555</v>
      </c>
    </row>
    <row r="339" spans="1:8" ht="43.2" hidden="1" x14ac:dyDescent="0.3">
      <c r="A339" s="60" t="s">
        <v>2515</v>
      </c>
      <c r="B339" s="23" t="s">
        <v>1247</v>
      </c>
      <c r="C339" s="51" t="s">
        <v>345</v>
      </c>
      <c r="D339" s="39" t="s">
        <v>2013</v>
      </c>
      <c r="E339" s="25" t="s">
        <v>2330</v>
      </c>
      <c r="F339" s="25" t="str">
        <f t="shared" si="5"/>
        <v>No</v>
      </c>
      <c r="G339" s="15" t="s">
        <v>2330</v>
      </c>
      <c r="H339" s="15" t="s">
        <v>2527</v>
      </c>
    </row>
    <row r="340" spans="1:8" ht="43.2" hidden="1" x14ac:dyDescent="0.3">
      <c r="A340" s="60" t="s">
        <v>2515</v>
      </c>
      <c r="B340" s="23" t="s">
        <v>1921</v>
      </c>
      <c r="C340" s="51" t="s">
        <v>346</v>
      </c>
      <c r="D340" s="39" t="s">
        <v>2014</v>
      </c>
      <c r="E340" s="25" t="s">
        <v>2330</v>
      </c>
      <c r="F340" s="25" t="str">
        <f t="shared" si="5"/>
        <v>No</v>
      </c>
      <c r="G340" s="15" t="s">
        <v>2330</v>
      </c>
      <c r="H340" s="15" t="s">
        <v>2556</v>
      </c>
    </row>
    <row r="341" spans="1:8" ht="100.8" hidden="1" x14ac:dyDescent="0.3">
      <c r="A341" s="60" t="s">
        <v>2515</v>
      </c>
      <c r="B341" s="23" t="s">
        <v>1105</v>
      </c>
      <c r="C341" s="51" t="s">
        <v>347</v>
      </c>
      <c r="D341" s="39" t="s">
        <v>2015</v>
      </c>
      <c r="E341" s="25" t="s">
        <v>2330</v>
      </c>
      <c r="F341" s="25" t="str">
        <f t="shared" si="5"/>
        <v>No</v>
      </c>
      <c r="G341" s="15" t="s">
        <v>2330</v>
      </c>
      <c r="H341" s="62" t="s">
        <v>2557</v>
      </c>
    </row>
    <row r="342" spans="1:8" ht="201.6" hidden="1" x14ac:dyDescent="0.3">
      <c r="A342" s="60" t="s">
        <v>2515</v>
      </c>
      <c r="B342" s="23" t="s">
        <v>1044</v>
      </c>
      <c r="C342" s="51" t="s">
        <v>348</v>
      </c>
      <c r="D342" s="39" t="s">
        <v>2016</v>
      </c>
      <c r="E342" s="25" t="s">
        <v>2330</v>
      </c>
      <c r="F342" s="25" t="str">
        <f t="shared" si="5"/>
        <v>No</v>
      </c>
      <c r="G342" s="15" t="s">
        <v>2330</v>
      </c>
      <c r="H342" s="62" t="s">
        <v>2585</v>
      </c>
    </row>
    <row r="343" spans="1:8" ht="28.8" hidden="1" x14ac:dyDescent="0.3">
      <c r="A343" s="60" t="s">
        <v>2515</v>
      </c>
      <c r="B343" s="23" t="s">
        <v>1251</v>
      </c>
      <c r="C343" s="51" t="s">
        <v>349</v>
      </c>
      <c r="D343" s="39" t="s">
        <v>2017</v>
      </c>
      <c r="E343" s="25" t="s">
        <v>2330</v>
      </c>
      <c r="F343" s="25" t="str">
        <f t="shared" si="5"/>
        <v>No</v>
      </c>
      <c r="G343" s="15" t="s">
        <v>2330</v>
      </c>
      <c r="H343" s="15" t="s">
        <v>2559</v>
      </c>
    </row>
    <row r="344" spans="1:8" ht="28.8" hidden="1" x14ac:dyDescent="0.3">
      <c r="A344" s="60" t="s">
        <v>2515</v>
      </c>
      <c r="B344" s="23" t="s">
        <v>1922</v>
      </c>
      <c r="C344" s="51" t="s">
        <v>350</v>
      </c>
      <c r="D344" s="39" t="s">
        <v>2018</v>
      </c>
      <c r="E344" s="25" t="s">
        <v>2330</v>
      </c>
      <c r="F344" s="25" t="str">
        <f t="shared" si="5"/>
        <v>No</v>
      </c>
      <c r="G344" s="15" t="s">
        <v>2330</v>
      </c>
      <c r="H344" s="15" t="s">
        <v>2559</v>
      </c>
    </row>
    <row r="345" spans="1:8" ht="43.2" hidden="1" x14ac:dyDescent="0.3">
      <c r="A345" s="60" t="s">
        <v>2515</v>
      </c>
      <c r="B345" s="23" t="s">
        <v>1108</v>
      </c>
      <c r="C345" s="51" t="s">
        <v>351</v>
      </c>
      <c r="D345" s="39" t="s">
        <v>2019</v>
      </c>
      <c r="E345" s="25" t="s">
        <v>2330</v>
      </c>
      <c r="F345" s="25" t="str">
        <f t="shared" si="5"/>
        <v>No</v>
      </c>
      <c r="G345" s="15" t="s">
        <v>2330</v>
      </c>
      <c r="H345" s="15" t="s">
        <v>2549</v>
      </c>
    </row>
    <row r="346" spans="1:8" ht="86.4" hidden="1" x14ac:dyDescent="0.3">
      <c r="A346" s="60" t="s">
        <v>2515</v>
      </c>
      <c r="B346" s="23" t="s">
        <v>1923</v>
      </c>
      <c r="C346" s="51" t="s">
        <v>352</v>
      </c>
      <c r="D346" s="39" t="s">
        <v>2020</v>
      </c>
      <c r="E346" s="25" t="s">
        <v>2330</v>
      </c>
      <c r="F346" s="25" t="str">
        <f t="shared" si="5"/>
        <v>No</v>
      </c>
      <c r="G346" s="15" t="s">
        <v>2330</v>
      </c>
      <c r="H346" s="15" t="s">
        <v>2530</v>
      </c>
    </row>
    <row r="347" spans="1:8" ht="28.8" hidden="1" x14ac:dyDescent="0.3">
      <c r="A347" s="60" t="s">
        <v>2515</v>
      </c>
      <c r="B347" s="23" t="s">
        <v>1074</v>
      </c>
      <c r="C347" s="51" t="s">
        <v>353</v>
      </c>
      <c r="D347" s="39" t="s">
        <v>2021</v>
      </c>
      <c r="E347" s="25" t="s">
        <v>2330</v>
      </c>
      <c r="F347" s="25" t="str">
        <f t="shared" si="5"/>
        <v>No</v>
      </c>
      <c r="G347" s="15" t="s">
        <v>2330</v>
      </c>
      <c r="H347" s="15" t="s">
        <v>2560</v>
      </c>
    </row>
    <row r="348" spans="1:8" ht="28.8" hidden="1" x14ac:dyDescent="0.3">
      <c r="A348" s="60" t="s">
        <v>2515</v>
      </c>
      <c r="B348" s="23" t="s">
        <v>1067</v>
      </c>
      <c r="C348" s="51" t="s">
        <v>354</v>
      </c>
      <c r="D348" s="39" t="s">
        <v>2022</v>
      </c>
      <c r="E348" s="25" t="s">
        <v>2330</v>
      </c>
      <c r="F348" s="25" t="str">
        <f t="shared" si="5"/>
        <v>No</v>
      </c>
      <c r="G348" s="15" t="s">
        <v>2330</v>
      </c>
      <c r="H348" s="15" t="s">
        <v>2561</v>
      </c>
    </row>
    <row r="349" spans="1:8" ht="28.8" hidden="1" x14ac:dyDescent="0.3">
      <c r="A349" s="60" t="s">
        <v>2515</v>
      </c>
      <c r="B349" s="23" t="s">
        <v>1069</v>
      </c>
      <c r="C349" s="51" t="s">
        <v>355</v>
      </c>
      <c r="D349" s="39" t="s">
        <v>2023</v>
      </c>
      <c r="E349" s="25" t="s">
        <v>2330</v>
      </c>
      <c r="F349" s="25" t="str">
        <f t="shared" si="5"/>
        <v>No</v>
      </c>
      <c r="G349" s="15" t="s">
        <v>2330</v>
      </c>
      <c r="H349" s="15" t="s">
        <v>2562</v>
      </c>
    </row>
    <row r="350" spans="1:8" ht="57.6" hidden="1" x14ac:dyDescent="0.3">
      <c r="A350" s="60" t="s">
        <v>2515</v>
      </c>
      <c r="B350" s="23" t="s">
        <v>1254</v>
      </c>
      <c r="C350" s="51" t="s">
        <v>356</v>
      </c>
      <c r="D350" s="39" t="s">
        <v>2024</v>
      </c>
      <c r="E350" s="25" t="s">
        <v>2330</v>
      </c>
      <c r="F350" s="25" t="str">
        <f t="shared" si="5"/>
        <v>No</v>
      </c>
      <c r="G350" s="15" t="s">
        <v>2330</v>
      </c>
      <c r="H350" s="15" t="s">
        <v>2548</v>
      </c>
    </row>
    <row r="351" spans="1:8" ht="72" hidden="1" x14ac:dyDescent="0.3">
      <c r="A351" s="60" t="s">
        <v>2515</v>
      </c>
      <c r="B351" s="23" t="s">
        <v>1924</v>
      </c>
      <c r="C351" s="51" t="s">
        <v>357</v>
      </c>
      <c r="D351" s="39" t="s">
        <v>2025</v>
      </c>
      <c r="E351" s="25" t="s">
        <v>2330</v>
      </c>
      <c r="F351" s="25" t="str">
        <f t="shared" si="5"/>
        <v>No</v>
      </c>
      <c r="G351" s="15" t="s">
        <v>2330</v>
      </c>
      <c r="H351" s="15" t="s">
        <v>2546</v>
      </c>
    </row>
    <row r="352" spans="1:8" hidden="1" x14ac:dyDescent="0.3">
      <c r="A352" s="60" t="s">
        <v>2515</v>
      </c>
      <c r="B352" s="23" t="s">
        <v>1006</v>
      </c>
      <c r="C352" s="51" t="s">
        <v>358</v>
      </c>
      <c r="D352" s="29" t="s">
        <v>2026</v>
      </c>
      <c r="E352" s="25" t="s">
        <v>2330</v>
      </c>
      <c r="F352" s="25" t="str">
        <f t="shared" si="5"/>
        <v>No</v>
      </c>
      <c r="G352" s="15" t="s">
        <v>2330</v>
      </c>
      <c r="H352" s="15" t="s">
        <v>2536</v>
      </c>
    </row>
    <row r="353" spans="1:8" hidden="1" x14ac:dyDescent="0.3">
      <c r="A353" s="60" t="s">
        <v>2515</v>
      </c>
      <c r="B353" s="23" t="s">
        <v>1007</v>
      </c>
      <c r="C353" s="51" t="s">
        <v>359</v>
      </c>
      <c r="D353" s="29" t="s">
        <v>2027</v>
      </c>
      <c r="E353" s="25" t="s">
        <v>2330</v>
      </c>
      <c r="F353" s="25" t="str">
        <f t="shared" si="5"/>
        <v>No</v>
      </c>
      <c r="G353" s="15" t="s">
        <v>2330</v>
      </c>
      <c r="H353" s="15" t="s">
        <v>2536</v>
      </c>
    </row>
    <row r="354" spans="1:8" hidden="1" x14ac:dyDescent="0.3">
      <c r="A354" s="60" t="s">
        <v>2515</v>
      </c>
      <c r="B354" s="23" t="s">
        <v>1008</v>
      </c>
      <c r="C354" s="51" t="s">
        <v>360</v>
      </c>
      <c r="D354" s="29" t="s">
        <v>2028</v>
      </c>
      <c r="E354" s="25" t="s">
        <v>2330</v>
      </c>
      <c r="F354" s="25" t="str">
        <f t="shared" si="5"/>
        <v>No</v>
      </c>
      <c r="G354" s="15" t="s">
        <v>2330</v>
      </c>
      <c r="H354" s="15" t="s">
        <v>2563</v>
      </c>
    </row>
    <row r="355" spans="1:8" hidden="1" x14ac:dyDescent="0.3">
      <c r="A355" s="60" t="s">
        <v>2515</v>
      </c>
      <c r="B355" s="23" t="s">
        <v>1009</v>
      </c>
      <c r="C355" s="51" t="s">
        <v>361</v>
      </c>
      <c r="D355" s="29" t="s">
        <v>2029</v>
      </c>
      <c r="E355" s="25" t="s">
        <v>2330</v>
      </c>
      <c r="F355" s="25" t="str">
        <f t="shared" si="5"/>
        <v>No</v>
      </c>
      <c r="G355" s="15" t="s">
        <v>2330</v>
      </c>
      <c r="H355" s="15" t="s">
        <v>2564</v>
      </c>
    </row>
    <row r="356" spans="1:8" ht="43.2" x14ac:dyDescent="0.3">
      <c r="A356" s="60" t="s">
        <v>981</v>
      </c>
      <c r="B356" s="23" t="s">
        <v>1242</v>
      </c>
      <c r="C356" s="51" t="s">
        <v>362</v>
      </c>
      <c r="D356" s="29" t="s">
        <v>2030</v>
      </c>
      <c r="E356" s="25" t="s">
        <v>2336</v>
      </c>
      <c r="F356" s="25" t="str">
        <f t="shared" si="5"/>
        <v>No</v>
      </c>
      <c r="G356" s="15" t="s">
        <v>1723</v>
      </c>
      <c r="H356" s="15" t="s">
        <v>2525</v>
      </c>
    </row>
    <row r="357" spans="1:8" x14ac:dyDescent="0.3">
      <c r="A357" s="60" t="s">
        <v>981</v>
      </c>
      <c r="B357" s="23" t="s">
        <v>1243</v>
      </c>
      <c r="C357" s="51" t="s">
        <v>363</v>
      </c>
      <c r="D357" s="29" t="s">
        <v>2031</v>
      </c>
      <c r="E357" s="25" t="s">
        <v>2337</v>
      </c>
      <c r="F357" s="25" t="str">
        <f t="shared" si="5"/>
        <v>No</v>
      </c>
      <c r="G357" s="15" t="s">
        <v>1724</v>
      </c>
      <c r="H357" s="15" t="s">
        <v>990</v>
      </c>
    </row>
    <row r="358" spans="1:8" x14ac:dyDescent="0.3">
      <c r="A358" s="60" t="s">
        <v>981</v>
      </c>
      <c r="B358" s="23" t="s">
        <v>1002</v>
      </c>
      <c r="C358" s="51" t="s">
        <v>364</v>
      </c>
      <c r="D358" s="29" t="s">
        <v>2032</v>
      </c>
      <c r="E358" s="25" t="s">
        <v>2338</v>
      </c>
      <c r="F358" s="25" t="str">
        <f t="shared" si="5"/>
        <v>No</v>
      </c>
      <c r="G358" s="15" t="s">
        <v>1847</v>
      </c>
      <c r="H358" s="15" t="s">
        <v>2565</v>
      </c>
    </row>
    <row r="359" spans="1:8" ht="28.8" x14ac:dyDescent="0.3">
      <c r="A359" s="60" t="s">
        <v>981</v>
      </c>
      <c r="B359" s="23" t="s">
        <v>1003</v>
      </c>
      <c r="C359" s="51" t="s">
        <v>365</v>
      </c>
      <c r="D359" s="29" t="s">
        <v>2033</v>
      </c>
      <c r="E359" s="25" t="s">
        <v>2339</v>
      </c>
      <c r="F359" s="25" t="str">
        <f t="shared" si="5"/>
        <v>No</v>
      </c>
      <c r="G359" s="15" t="s">
        <v>1848</v>
      </c>
      <c r="H359" s="15" t="s">
        <v>2551</v>
      </c>
    </row>
    <row r="360" spans="1:8" ht="28.8" x14ac:dyDescent="0.3">
      <c r="A360" s="60" t="s">
        <v>981</v>
      </c>
      <c r="B360" s="23" t="s">
        <v>1004</v>
      </c>
      <c r="C360" s="51" t="s">
        <v>366</v>
      </c>
      <c r="D360" s="29" t="s">
        <v>2034</v>
      </c>
      <c r="E360" s="25" t="s">
        <v>2340</v>
      </c>
      <c r="F360" s="25" t="str">
        <f t="shared" si="5"/>
        <v>No</v>
      </c>
      <c r="G360" s="15" t="s">
        <v>1849</v>
      </c>
      <c r="H360" s="15" t="s">
        <v>2566</v>
      </c>
    </row>
    <row r="361" spans="1:8" ht="28.8" x14ac:dyDescent="0.3">
      <c r="A361" s="60" t="s">
        <v>981</v>
      </c>
      <c r="B361" s="23" t="s">
        <v>1005</v>
      </c>
      <c r="C361" s="51" t="s">
        <v>367</v>
      </c>
      <c r="D361" s="29" t="s">
        <v>2035</v>
      </c>
      <c r="E361" s="25" t="s">
        <v>2341</v>
      </c>
      <c r="F361" s="25" t="str">
        <f t="shared" si="5"/>
        <v>No</v>
      </c>
      <c r="G361" s="15" t="s">
        <v>1850</v>
      </c>
      <c r="H361" s="15" t="s">
        <v>2567</v>
      </c>
    </row>
    <row r="362" spans="1:8" ht="43.2" x14ac:dyDescent="0.3">
      <c r="A362" s="60" t="s">
        <v>981</v>
      </c>
      <c r="B362" s="23" t="s">
        <v>1035</v>
      </c>
      <c r="C362" s="51" t="s">
        <v>368</v>
      </c>
      <c r="D362" s="40" t="s">
        <v>2036</v>
      </c>
      <c r="E362" s="25" t="s">
        <v>2342</v>
      </c>
      <c r="F362" s="25" t="str">
        <f t="shared" si="5"/>
        <v>No</v>
      </c>
      <c r="G362" s="15" t="s">
        <v>1851</v>
      </c>
      <c r="H362" s="15" t="s">
        <v>2586</v>
      </c>
    </row>
    <row r="363" spans="1:8" ht="43.2" x14ac:dyDescent="0.3">
      <c r="A363" s="60" t="s">
        <v>981</v>
      </c>
      <c r="B363" s="23" t="s">
        <v>1244</v>
      </c>
      <c r="C363" s="51" t="s">
        <v>369</v>
      </c>
      <c r="D363" s="40" t="s">
        <v>2037</v>
      </c>
      <c r="E363" s="25" t="s">
        <v>2343</v>
      </c>
      <c r="F363" s="25" t="str">
        <f t="shared" si="5"/>
        <v>No</v>
      </c>
      <c r="G363" s="15" t="s">
        <v>1852</v>
      </c>
      <c r="H363" s="15" t="s">
        <v>2568</v>
      </c>
    </row>
    <row r="364" spans="1:8" ht="158.4" x14ac:dyDescent="0.3">
      <c r="A364" s="60" t="s">
        <v>981</v>
      </c>
      <c r="B364" s="23" t="s">
        <v>1103</v>
      </c>
      <c r="C364" s="51" t="s">
        <v>370</v>
      </c>
      <c r="D364" s="40" t="s">
        <v>2038</v>
      </c>
      <c r="E364" s="25" t="s">
        <v>2344</v>
      </c>
      <c r="F364" s="25" t="str">
        <f t="shared" si="5"/>
        <v>No</v>
      </c>
      <c r="G364" s="15" t="s">
        <v>1853</v>
      </c>
      <c r="H364" s="62" t="s">
        <v>2569</v>
      </c>
    </row>
    <row r="365" spans="1:8" x14ac:dyDescent="0.3">
      <c r="A365" s="60" t="s">
        <v>981</v>
      </c>
      <c r="B365" s="23" t="s">
        <v>1245</v>
      </c>
      <c r="C365" s="51" t="s">
        <v>371</v>
      </c>
      <c r="D365" s="40" t="s">
        <v>2039</v>
      </c>
      <c r="E365" s="25" t="s">
        <v>2345</v>
      </c>
      <c r="F365" s="25" t="str">
        <f t="shared" si="5"/>
        <v>No</v>
      </c>
      <c r="G365" s="15" t="s">
        <v>1854</v>
      </c>
      <c r="H365" s="15" t="s">
        <v>2593</v>
      </c>
    </row>
    <row r="366" spans="1:8" ht="28.8" x14ac:dyDescent="0.3">
      <c r="A366" s="60" t="s">
        <v>981</v>
      </c>
      <c r="B366" s="23" t="s">
        <v>1246</v>
      </c>
      <c r="C366" s="51" t="s">
        <v>372</v>
      </c>
      <c r="D366" s="40" t="s">
        <v>2040</v>
      </c>
      <c r="E366" s="25" t="s">
        <v>2346</v>
      </c>
      <c r="F366" s="25" t="str">
        <f t="shared" si="5"/>
        <v>No</v>
      </c>
      <c r="G366" s="15" t="s">
        <v>1855</v>
      </c>
      <c r="H366" s="15" t="s">
        <v>2571</v>
      </c>
    </row>
    <row r="367" spans="1:8" ht="43.2" x14ac:dyDescent="0.3">
      <c r="A367" s="60" t="s">
        <v>981</v>
      </c>
      <c r="B367" s="23" t="s">
        <v>1247</v>
      </c>
      <c r="C367" s="51" t="s">
        <v>373</v>
      </c>
      <c r="D367" s="40" t="s">
        <v>2041</v>
      </c>
      <c r="E367" s="25" t="s">
        <v>2347</v>
      </c>
      <c r="F367" s="25" t="str">
        <f t="shared" si="5"/>
        <v>No</v>
      </c>
      <c r="G367" s="15" t="s">
        <v>1856</v>
      </c>
      <c r="H367" s="15" t="s">
        <v>2527</v>
      </c>
    </row>
    <row r="368" spans="1:8" ht="43.2" x14ac:dyDescent="0.3">
      <c r="A368" s="60" t="s">
        <v>981</v>
      </c>
      <c r="B368" s="23" t="s">
        <v>1248</v>
      </c>
      <c r="C368" s="51" t="s">
        <v>374</v>
      </c>
      <c r="D368" s="40" t="s">
        <v>2042</v>
      </c>
      <c r="E368" s="25" t="s">
        <v>2348</v>
      </c>
      <c r="F368" s="25" t="str">
        <f t="shared" si="5"/>
        <v>No</v>
      </c>
      <c r="G368" s="15" t="s">
        <v>1857</v>
      </c>
      <c r="H368" s="15" t="s">
        <v>2572</v>
      </c>
    </row>
    <row r="369" spans="1:8" ht="100.8" x14ac:dyDescent="0.3">
      <c r="A369" s="60" t="s">
        <v>981</v>
      </c>
      <c r="B369" s="23" t="s">
        <v>1105</v>
      </c>
      <c r="C369" s="51" t="s">
        <v>375</v>
      </c>
      <c r="D369" s="40" t="s">
        <v>2043</v>
      </c>
      <c r="E369" s="25" t="s">
        <v>2349</v>
      </c>
      <c r="F369" s="25" t="str">
        <f t="shared" si="5"/>
        <v>No</v>
      </c>
      <c r="G369" s="15" t="s">
        <v>1858</v>
      </c>
      <c r="H369" s="62" t="s">
        <v>2557</v>
      </c>
    </row>
    <row r="370" spans="1:8" ht="28.8" x14ac:dyDescent="0.3">
      <c r="A370" s="60" t="s">
        <v>981</v>
      </c>
      <c r="B370" s="23" t="s">
        <v>1249</v>
      </c>
      <c r="C370" s="51" t="s">
        <v>376</v>
      </c>
      <c r="D370" s="40" t="s">
        <v>2044</v>
      </c>
      <c r="E370" s="25" t="s">
        <v>2350</v>
      </c>
      <c r="F370" s="25" t="str">
        <f t="shared" si="5"/>
        <v>No</v>
      </c>
      <c r="G370" s="15" t="s">
        <v>1859</v>
      </c>
      <c r="H370" s="15" t="s">
        <v>2573</v>
      </c>
    </row>
    <row r="371" spans="1:8" ht="201.6" x14ac:dyDescent="0.3">
      <c r="A371" s="60" t="s">
        <v>981</v>
      </c>
      <c r="B371" s="23" t="s">
        <v>1044</v>
      </c>
      <c r="C371" s="51" t="s">
        <v>377</v>
      </c>
      <c r="D371" s="40" t="s">
        <v>2045</v>
      </c>
      <c r="E371" s="25" t="s">
        <v>2351</v>
      </c>
      <c r="F371" s="25" t="str">
        <f t="shared" si="5"/>
        <v>No</v>
      </c>
      <c r="G371" s="15" t="s">
        <v>1862</v>
      </c>
      <c r="H371" s="62" t="s">
        <v>2585</v>
      </c>
    </row>
    <row r="372" spans="1:8" ht="172.8" x14ac:dyDescent="0.3">
      <c r="A372" s="60" t="s">
        <v>981</v>
      </c>
      <c r="B372" s="23" t="s">
        <v>1250</v>
      </c>
      <c r="C372" s="51" t="s">
        <v>378</v>
      </c>
      <c r="D372" s="40" t="s">
        <v>2046</v>
      </c>
      <c r="E372" s="25" t="s">
        <v>2352</v>
      </c>
      <c r="F372" s="25" t="str">
        <f t="shared" si="5"/>
        <v>No</v>
      </c>
      <c r="G372" s="15" t="s">
        <v>1863</v>
      </c>
      <c r="H372" s="62" t="s">
        <v>2574</v>
      </c>
    </row>
    <row r="373" spans="1:8" x14ac:dyDescent="0.3">
      <c r="A373" s="60" t="s">
        <v>981</v>
      </c>
      <c r="B373" s="23" t="s">
        <v>1251</v>
      </c>
      <c r="C373" s="51" t="s">
        <v>379</v>
      </c>
      <c r="D373" s="40" t="s">
        <v>2047</v>
      </c>
      <c r="E373" s="25" t="s">
        <v>2353</v>
      </c>
      <c r="F373" s="25" t="str">
        <f t="shared" si="5"/>
        <v>No</v>
      </c>
      <c r="G373" s="15" t="s">
        <v>1898</v>
      </c>
      <c r="H373" s="15" t="s">
        <v>2558</v>
      </c>
    </row>
    <row r="374" spans="1:8" x14ac:dyDescent="0.3">
      <c r="A374" s="60" t="s">
        <v>981</v>
      </c>
      <c r="B374" s="23" t="s">
        <v>1063</v>
      </c>
      <c r="C374" s="51" t="s">
        <v>380</v>
      </c>
      <c r="D374" s="40" t="s">
        <v>2048</v>
      </c>
      <c r="E374" s="25" t="s">
        <v>2354</v>
      </c>
      <c r="F374" s="25" t="str">
        <f t="shared" si="5"/>
        <v>No</v>
      </c>
      <c r="G374" s="15" t="s">
        <v>1865</v>
      </c>
      <c r="H374" s="15" t="s">
        <v>2575</v>
      </c>
    </row>
    <row r="375" spans="1:8" ht="43.2" x14ac:dyDescent="0.3">
      <c r="A375" s="60" t="s">
        <v>981</v>
      </c>
      <c r="B375" s="23" t="s">
        <v>1108</v>
      </c>
      <c r="C375" s="51" t="s">
        <v>381</v>
      </c>
      <c r="D375" s="40" t="s">
        <v>2049</v>
      </c>
      <c r="E375" s="25" t="s">
        <v>2355</v>
      </c>
      <c r="F375" s="25" t="str">
        <f t="shared" si="5"/>
        <v>No</v>
      </c>
      <c r="G375" s="15" t="s">
        <v>1881</v>
      </c>
      <c r="H375" s="15" t="s">
        <v>2549</v>
      </c>
    </row>
    <row r="376" spans="1:8" ht="28.8" x14ac:dyDescent="0.3">
      <c r="A376" s="60" t="s">
        <v>981</v>
      </c>
      <c r="B376" s="23" t="s">
        <v>1252</v>
      </c>
      <c r="C376" s="51" t="s">
        <v>382</v>
      </c>
      <c r="D376" s="40" t="s">
        <v>2050</v>
      </c>
      <c r="E376" s="25" t="s">
        <v>2356</v>
      </c>
      <c r="F376" s="25" t="str">
        <f t="shared" si="5"/>
        <v>No</v>
      </c>
      <c r="G376" s="15" t="s">
        <v>1860</v>
      </c>
      <c r="H376" s="15" t="s">
        <v>2598</v>
      </c>
    </row>
    <row r="377" spans="1:8" ht="100.8" x14ac:dyDescent="0.3">
      <c r="A377" s="60" t="s">
        <v>981</v>
      </c>
      <c r="B377" s="23" t="s">
        <v>1125</v>
      </c>
      <c r="C377" s="51" t="s">
        <v>383</v>
      </c>
      <c r="D377" s="40" t="s">
        <v>2051</v>
      </c>
      <c r="E377" s="25" t="s">
        <v>2330</v>
      </c>
      <c r="F377" s="25" t="str">
        <f t="shared" si="5"/>
        <v>No</v>
      </c>
      <c r="G377" s="15" t="s">
        <v>11</v>
      </c>
      <c r="H377" s="15" t="s">
        <v>2547</v>
      </c>
    </row>
    <row r="378" spans="1:8" ht="28.8" x14ac:dyDescent="0.3">
      <c r="A378" s="60" t="s">
        <v>981</v>
      </c>
      <c r="B378" s="23" t="s">
        <v>1253</v>
      </c>
      <c r="C378" s="51" t="s">
        <v>384</v>
      </c>
      <c r="D378" s="40" t="s">
        <v>2052</v>
      </c>
      <c r="E378" s="25" t="s">
        <v>2357</v>
      </c>
      <c r="F378" s="25" t="str">
        <f t="shared" si="5"/>
        <v>No</v>
      </c>
      <c r="G378" s="15" t="s">
        <v>1892</v>
      </c>
      <c r="H378" s="15" t="s">
        <v>2577</v>
      </c>
    </row>
    <row r="379" spans="1:8" ht="57.6" x14ac:dyDescent="0.3">
      <c r="A379" s="60" t="s">
        <v>981</v>
      </c>
      <c r="B379" s="23" t="s">
        <v>1254</v>
      </c>
      <c r="C379" s="51" t="s">
        <v>385</v>
      </c>
      <c r="D379" s="40" t="s">
        <v>2053</v>
      </c>
      <c r="E379" s="25" t="s">
        <v>2358</v>
      </c>
      <c r="F379" s="25" t="str">
        <f t="shared" si="5"/>
        <v>No</v>
      </c>
      <c r="G379" s="15" t="s">
        <v>1893</v>
      </c>
      <c r="H379" s="15" t="s">
        <v>2548</v>
      </c>
    </row>
    <row r="380" spans="1:8" ht="28.8" x14ac:dyDescent="0.3">
      <c r="A380" s="60" t="s">
        <v>981</v>
      </c>
      <c r="B380" s="23" t="s">
        <v>1255</v>
      </c>
      <c r="C380" s="51" t="s">
        <v>386</v>
      </c>
      <c r="D380" s="40" t="s">
        <v>2054</v>
      </c>
      <c r="E380" s="25" t="s">
        <v>2359</v>
      </c>
      <c r="F380" s="25" t="str">
        <f t="shared" si="5"/>
        <v>No</v>
      </c>
      <c r="G380" s="15" t="s">
        <v>1861</v>
      </c>
      <c r="H380" s="15" t="s">
        <v>2597</v>
      </c>
    </row>
    <row r="381" spans="1:8" x14ac:dyDescent="0.3">
      <c r="A381" s="60" t="s">
        <v>981</v>
      </c>
      <c r="B381" s="23" t="s">
        <v>1006</v>
      </c>
      <c r="C381" s="51" t="s">
        <v>387</v>
      </c>
      <c r="D381" s="29" t="s">
        <v>2055</v>
      </c>
      <c r="E381" s="25" t="s">
        <v>2360</v>
      </c>
      <c r="F381" s="25" t="str">
        <f t="shared" si="5"/>
        <v>No</v>
      </c>
      <c r="G381" s="15" t="s">
        <v>1866</v>
      </c>
      <c r="H381" s="15" t="s">
        <v>2536</v>
      </c>
    </row>
    <row r="382" spans="1:8" x14ac:dyDescent="0.3">
      <c r="A382" s="60" t="s">
        <v>981</v>
      </c>
      <c r="B382" s="23" t="s">
        <v>1007</v>
      </c>
      <c r="C382" s="51" t="s">
        <v>388</v>
      </c>
      <c r="D382" s="29" t="s">
        <v>2056</v>
      </c>
      <c r="E382" s="25" t="s">
        <v>2361</v>
      </c>
      <c r="F382" s="25" t="str">
        <f t="shared" si="5"/>
        <v>No</v>
      </c>
      <c r="G382" s="15" t="s">
        <v>1867</v>
      </c>
      <c r="H382" s="15" t="s">
        <v>2536</v>
      </c>
    </row>
    <row r="383" spans="1:8" x14ac:dyDescent="0.3">
      <c r="A383" s="60" t="s">
        <v>981</v>
      </c>
      <c r="B383" s="23" t="s">
        <v>1256</v>
      </c>
      <c r="C383" s="51" t="s">
        <v>389</v>
      </c>
      <c r="D383" s="29" t="s">
        <v>2057</v>
      </c>
      <c r="E383" s="25" t="s">
        <v>2362</v>
      </c>
      <c r="F383" s="25" t="str">
        <f t="shared" si="5"/>
        <v>No</v>
      </c>
      <c r="G383" s="15" t="s">
        <v>1896</v>
      </c>
      <c r="H383" s="15" t="s">
        <v>2579</v>
      </c>
    </row>
    <row r="384" spans="1:8" x14ac:dyDescent="0.3">
      <c r="A384" s="60" t="s">
        <v>981</v>
      </c>
      <c r="B384" s="23" t="s">
        <v>1009</v>
      </c>
      <c r="C384" s="51" t="s">
        <v>390</v>
      </c>
      <c r="D384" s="29" t="s">
        <v>2058</v>
      </c>
      <c r="E384" s="25" t="s">
        <v>2363</v>
      </c>
      <c r="F384" s="25" t="str">
        <f t="shared" si="5"/>
        <v>No</v>
      </c>
      <c r="G384" s="15" t="s">
        <v>1897</v>
      </c>
      <c r="H384" s="15" t="s">
        <v>2580</v>
      </c>
    </row>
    <row r="385" spans="1:8" ht="43.2" x14ac:dyDescent="0.3">
      <c r="A385" s="60" t="s">
        <v>982</v>
      </c>
      <c r="B385" s="23" t="s">
        <v>1242</v>
      </c>
      <c r="C385" s="51" t="s">
        <v>391</v>
      </c>
      <c r="D385" s="29" t="s">
        <v>2059</v>
      </c>
      <c r="E385" s="25" t="s">
        <v>2364</v>
      </c>
      <c r="F385" s="25" t="str">
        <f t="shared" si="5"/>
        <v>No</v>
      </c>
      <c r="G385" s="15" t="s">
        <v>1723</v>
      </c>
      <c r="H385" s="15" t="s">
        <v>2525</v>
      </c>
    </row>
    <row r="386" spans="1:8" x14ac:dyDescent="0.3">
      <c r="A386" s="60" t="s">
        <v>982</v>
      </c>
      <c r="B386" s="23" t="s">
        <v>1243</v>
      </c>
      <c r="C386" s="51" t="s">
        <v>392</v>
      </c>
      <c r="D386" s="29" t="s">
        <v>2060</v>
      </c>
      <c r="E386" s="25" t="s">
        <v>2365</v>
      </c>
      <c r="F386" s="25" t="str">
        <f t="shared" si="5"/>
        <v>No</v>
      </c>
      <c r="G386" s="15" t="s">
        <v>1724</v>
      </c>
      <c r="H386" s="15" t="s">
        <v>990</v>
      </c>
    </row>
    <row r="387" spans="1:8" x14ac:dyDescent="0.3">
      <c r="A387" s="60" t="s">
        <v>982</v>
      </c>
      <c r="B387" s="23" t="s">
        <v>1002</v>
      </c>
      <c r="C387" s="51" t="s">
        <v>393</v>
      </c>
      <c r="D387" s="29" t="s">
        <v>2061</v>
      </c>
      <c r="E387" s="25" t="s">
        <v>2366</v>
      </c>
      <c r="F387" s="25" t="str">
        <f t="shared" si="5"/>
        <v>No</v>
      </c>
      <c r="G387" s="15" t="s">
        <v>1847</v>
      </c>
      <c r="H387" s="15" t="s">
        <v>2565</v>
      </c>
    </row>
    <row r="388" spans="1:8" ht="28.8" x14ac:dyDescent="0.3">
      <c r="A388" s="60" t="s">
        <v>982</v>
      </c>
      <c r="B388" s="23" t="s">
        <v>1003</v>
      </c>
      <c r="C388" s="51" t="s">
        <v>394</v>
      </c>
      <c r="D388" s="29" t="s">
        <v>2062</v>
      </c>
      <c r="E388" s="25" t="s">
        <v>2367</v>
      </c>
      <c r="F388" s="25" t="str">
        <f t="shared" si="5"/>
        <v>No</v>
      </c>
      <c r="G388" s="15" t="s">
        <v>1848</v>
      </c>
      <c r="H388" s="15" t="s">
        <v>2551</v>
      </c>
    </row>
    <row r="389" spans="1:8" ht="28.8" x14ac:dyDescent="0.3">
      <c r="A389" s="60" t="s">
        <v>982</v>
      </c>
      <c r="B389" s="23" t="s">
        <v>1004</v>
      </c>
      <c r="C389" s="51" t="s">
        <v>395</v>
      </c>
      <c r="D389" s="29" t="s">
        <v>2063</v>
      </c>
      <c r="E389" s="25" t="s">
        <v>2368</v>
      </c>
      <c r="F389" s="25" t="str">
        <f t="shared" ref="F389:F452" si="6">IF(D389=E389,"Yes","No")</f>
        <v>No</v>
      </c>
      <c r="G389" s="15" t="s">
        <v>1849</v>
      </c>
      <c r="H389" s="15" t="s">
        <v>2581</v>
      </c>
    </row>
    <row r="390" spans="1:8" ht="28.8" x14ac:dyDescent="0.3">
      <c r="A390" s="60" t="s">
        <v>982</v>
      </c>
      <c r="B390" s="23" t="s">
        <v>1005</v>
      </c>
      <c r="C390" s="51" t="s">
        <v>396</v>
      </c>
      <c r="D390" s="29" t="s">
        <v>2064</v>
      </c>
      <c r="E390" s="25" t="s">
        <v>2369</v>
      </c>
      <c r="F390" s="25" t="str">
        <f t="shared" si="6"/>
        <v>No</v>
      </c>
      <c r="G390" s="15" t="s">
        <v>1850</v>
      </c>
      <c r="H390" s="15" t="s">
        <v>2582</v>
      </c>
    </row>
    <row r="391" spans="1:8" x14ac:dyDescent="0.3">
      <c r="A391" s="60" t="s">
        <v>982</v>
      </c>
      <c r="B391" s="23" t="s">
        <v>1257</v>
      </c>
      <c r="C391" s="51" t="s">
        <v>397</v>
      </c>
      <c r="D391" s="40" t="s">
        <v>2065</v>
      </c>
      <c r="E391" s="25" t="s">
        <v>2370</v>
      </c>
      <c r="F391" s="25" t="str">
        <f t="shared" si="6"/>
        <v>No</v>
      </c>
      <c r="G391" s="15" t="s">
        <v>11</v>
      </c>
      <c r="H391" s="15" t="s">
        <v>2583</v>
      </c>
    </row>
    <row r="392" spans="1:8" ht="43.2" x14ac:dyDescent="0.3">
      <c r="A392" s="60" t="s">
        <v>982</v>
      </c>
      <c r="B392" s="23" t="s">
        <v>1035</v>
      </c>
      <c r="C392" s="51" t="s">
        <v>398</v>
      </c>
      <c r="D392" s="40" t="s">
        <v>2066</v>
      </c>
      <c r="E392" s="25" t="s">
        <v>2371</v>
      </c>
      <c r="F392" s="25" t="str">
        <f t="shared" si="6"/>
        <v>No</v>
      </c>
      <c r="G392" s="15" t="s">
        <v>1851</v>
      </c>
      <c r="H392" s="15" t="s">
        <v>2586</v>
      </c>
    </row>
    <row r="393" spans="1:8" ht="28.8" x14ac:dyDescent="0.3">
      <c r="A393" s="60" t="s">
        <v>982</v>
      </c>
      <c r="B393" s="23" t="s">
        <v>1025</v>
      </c>
      <c r="C393" s="51" t="s">
        <v>399</v>
      </c>
      <c r="D393" s="40" t="s">
        <v>2067</v>
      </c>
      <c r="E393" s="25" t="s">
        <v>2372</v>
      </c>
      <c r="F393" s="25" t="str">
        <f t="shared" si="6"/>
        <v>No</v>
      </c>
      <c r="G393" s="15" t="s">
        <v>1855</v>
      </c>
      <c r="H393" s="15" t="s">
        <v>2584</v>
      </c>
    </row>
    <row r="394" spans="1:8" ht="43.2" x14ac:dyDescent="0.3">
      <c r="A394" s="60" t="s">
        <v>982</v>
      </c>
      <c r="B394" s="23" t="s">
        <v>1247</v>
      </c>
      <c r="C394" s="51" t="s">
        <v>400</v>
      </c>
      <c r="D394" s="40" t="s">
        <v>2068</v>
      </c>
      <c r="E394" s="25" t="s">
        <v>2373</v>
      </c>
      <c r="F394" s="25" t="str">
        <f t="shared" si="6"/>
        <v>No</v>
      </c>
      <c r="G394" s="15" t="s">
        <v>1856</v>
      </c>
      <c r="H394" s="15" t="s">
        <v>2527</v>
      </c>
    </row>
    <row r="395" spans="1:8" ht="201.6" x14ac:dyDescent="0.3">
      <c r="A395" s="60" t="s">
        <v>982</v>
      </c>
      <c r="B395" s="23" t="s">
        <v>1044</v>
      </c>
      <c r="C395" s="51" t="s">
        <v>401</v>
      </c>
      <c r="D395" s="40" t="s">
        <v>2069</v>
      </c>
      <c r="E395" s="25" t="s">
        <v>2374</v>
      </c>
      <c r="F395" s="25" t="str">
        <f t="shared" si="6"/>
        <v>No</v>
      </c>
      <c r="G395" s="15" t="s">
        <v>1863</v>
      </c>
      <c r="H395" s="62" t="s">
        <v>2585</v>
      </c>
    </row>
    <row r="396" spans="1:8" x14ac:dyDescent="0.3">
      <c r="A396" s="60" t="s">
        <v>982</v>
      </c>
      <c r="B396" s="23" t="s">
        <v>1251</v>
      </c>
      <c r="C396" s="51" t="s">
        <v>402</v>
      </c>
      <c r="D396" s="40" t="s">
        <v>2070</v>
      </c>
      <c r="E396" s="25" t="s">
        <v>2375</v>
      </c>
      <c r="F396" s="25" t="str">
        <f t="shared" si="6"/>
        <v>No</v>
      </c>
      <c r="G396" s="15" t="s">
        <v>1898</v>
      </c>
      <c r="H396" s="15" t="s">
        <v>2558</v>
      </c>
    </row>
    <row r="397" spans="1:8" ht="43.2" x14ac:dyDescent="0.3">
      <c r="A397" s="60" t="s">
        <v>982</v>
      </c>
      <c r="B397" s="23" t="s">
        <v>1108</v>
      </c>
      <c r="C397" s="51" t="s">
        <v>403</v>
      </c>
      <c r="D397" s="40" t="s">
        <v>2071</v>
      </c>
      <c r="E397" s="25" t="s">
        <v>2376</v>
      </c>
      <c r="F397" s="25" t="str">
        <f t="shared" si="6"/>
        <v>No</v>
      </c>
      <c r="G397" s="15" t="s">
        <v>1881</v>
      </c>
      <c r="H397" s="15" t="s">
        <v>2549</v>
      </c>
    </row>
    <row r="398" spans="1:8" ht="28.8" x14ac:dyDescent="0.3">
      <c r="A398" s="60" t="s">
        <v>982</v>
      </c>
      <c r="B398" s="23" t="s">
        <v>1252</v>
      </c>
      <c r="C398" s="51" t="s">
        <v>404</v>
      </c>
      <c r="D398" s="40" t="s">
        <v>2072</v>
      </c>
      <c r="E398" s="25" t="s">
        <v>2377</v>
      </c>
      <c r="F398" s="25" t="str">
        <f t="shared" si="6"/>
        <v>No</v>
      </c>
      <c r="G398" s="15" t="s">
        <v>1860</v>
      </c>
      <c r="H398" s="15" t="s">
        <v>2576</v>
      </c>
    </row>
    <row r="399" spans="1:8" ht="72" x14ac:dyDescent="0.3">
      <c r="A399" s="60" t="s">
        <v>982</v>
      </c>
      <c r="B399" s="23" t="s">
        <v>1258</v>
      </c>
      <c r="C399" s="51" t="s">
        <v>405</v>
      </c>
      <c r="D399" s="40" t="s">
        <v>2073</v>
      </c>
      <c r="E399" s="25" t="s">
        <v>2378</v>
      </c>
      <c r="F399" s="25" t="str">
        <f t="shared" si="6"/>
        <v>No</v>
      </c>
      <c r="G399" s="15" t="s">
        <v>1899</v>
      </c>
      <c r="H399" s="62" t="s">
        <v>2632</v>
      </c>
    </row>
    <row r="400" spans="1:8" ht="72" x14ac:dyDescent="0.3">
      <c r="A400" s="60" t="s">
        <v>982</v>
      </c>
      <c r="B400" s="23" t="s">
        <v>1259</v>
      </c>
      <c r="C400" s="51" t="s">
        <v>406</v>
      </c>
      <c r="D400" s="40" t="s">
        <v>2074</v>
      </c>
      <c r="E400" s="25" t="s">
        <v>2379</v>
      </c>
      <c r="F400" s="25" t="str">
        <f t="shared" si="6"/>
        <v>No</v>
      </c>
      <c r="G400" s="15" t="s">
        <v>1900</v>
      </c>
      <c r="H400" s="62" t="s">
        <v>2633</v>
      </c>
    </row>
    <row r="401" spans="1:8" ht="43.2" x14ac:dyDescent="0.3">
      <c r="A401" s="60" t="s">
        <v>982</v>
      </c>
      <c r="B401" s="23" t="s">
        <v>1069</v>
      </c>
      <c r="C401" s="51" t="s">
        <v>407</v>
      </c>
      <c r="D401" s="40" t="s">
        <v>2075</v>
      </c>
      <c r="E401" s="25" t="s">
        <v>2380</v>
      </c>
      <c r="F401" s="25" t="str">
        <f t="shared" si="6"/>
        <v>No</v>
      </c>
      <c r="G401" s="15" t="s">
        <v>1873</v>
      </c>
      <c r="H401" s="62" t="s">
        <v>2634</v>
      </c>
    </row>
    <row r="402" spans="1:8" ht="57.6" x14ac:dyDescent="0.3">
      <c r="A402" s="60" t="s">
        <v>982</v>
      </c>
      <c r="B402" s="23" t="s">
        <v>1254</v>
      </c>
      <c r="C402" s="51" t="s">
        <v>408</v>
      </c>
      <c r="D402" s="40" t="s">
        <v>2076</v>
      </c>
      <c r="E402" s="25" t="s">
        <v>2381</v>
      </c>
      <c r="F402" s="25" t="str">
        <f t="shared" si="6"/>
        <v>No</v>
      </c>
      <c r="G402" s="15" t="s">
        <v>1893</v>
      </c>
      <c r="H402" s="15" t="s">
        <v>2548</v>
      </c>
    </row>
    <row r="403" spans="1:8" ht="57.6" x14ac:dyDescent="0.3">
      <c r="A403" s="60" t="s">
        <v>982</v>
      </c>
      <c r="B403" s="23" t="s">
        <v>995</v>
      </c>
      <c r="C403" s="51" t="s">
        <v>409</v>
      </c>
      <c r="D403" s="29" t="s">
        <v>2077</v>
      </c>
      <c r="E403" s="25" t="s">
        <v>2382</v>
      </c>
      <c r="F403" s="25" t="str">
        <f t="shared" si="6"/>
        <v>No</v>
      </c>
      <c r="G403" s="15" t="s">
        <v>1874</v>
      </c>
      <c r="H403" s="15" t="s">
        <v>2532</v>
      </c>
    </row>
    <row r="404" spans="1:8" x14ac:dyDescent="0.3">
      <c r="A404" s="60" t="s">
        <v>982</v>
      </c>
      <c r="B404" s="23" t="s">
        <v>1006</v>
      </c>
      <c r="C404" s="51" t="s">
        <v>410</v>
      </c>
      <c r="D404" s="29" t="s">
        <v>2078</v>
      </c>
      <c r="E404" s="25" t="s">
        <v>1382</v>
      </c>
      <c r="F404" s="25" t="str">
        <f t="shared" si="6"/>
        <v>No</v>
      </c>
      <c r="G404" s="15" t="s">
        <v>1866</v>
      </c>
      <c r="H404" s="15" t="s">
        <v>2536</v>
      </c>
    </row>
    <row r="405" spans="1:8" x14ac:dyDescent="0.3">
      <c r="A405" s="60" t="s">
        <v>982</v>
      </c>
      <c r="B405" s="23" t="s">
        <v>1007</v>
      </c>
      <c r="C405" s="51" t="s">
        <v>411</v>
      </c>
      <c r="D405" s="29" t="s">
        <v>2079</v>
      </c>
      <c r="E405" s="25" t="s">
        <v>2383</v>
      </c>
      <c r="F405" s="25" t="str">
        <f t="shared" si="6"/>
        <v>No</v>
      </c>
      <c r="G405" s="15" t="s">
        <v>1867</v>
      </c>
      <c r="H405" s="15" t="s">
        <v>2536</v>
      </c>
    </row>
    <row r="406" spans="1:8" x14ac:dyDescent="0.3">
      <c r="A406" s="60" t="s">
        <v>982</v>
      </c>
      <c r="B406" s="23" t="s">
        <v>1256</v>
      </c>
      <c r="C406" s="51" t="s">
        <v>412</v>
      </c>
      <c r="D406" s="29" t="s">
        <v>2080</v>
      </c>
      <c r="E406" s="25" t="s">
        <v>2384</v>
      </c>
      <c r="F406" s="25" t="str">
        <f t="shared" si="6"/>
        <v>No</v>
      </c>
      <c r="G406" s="15" t="s">
        <v>1896</v>
      </c>
      <c r="H406" s="15" t="s">
        <v>2589</v>
      </c>
    </row>
    <row r="407" spans="1:8" x14ac:dyDescent="0.3">
      <c r="A407" s="60" t="s">
        <v>982</v>
      </c>
      <c r="B407" s="23" t="s">
        <v>1009</v>
      </c>
      <c r="C407" s="51" t="s">
        <v>413</v>
      </c>
      <c r="D407" s="29" t="s">
        <v>2081</v>
      </c>
      <c r="E407" s="25" t="s">
        <v>2385</v>
      </c>
      <c r="F407" s="25" t="str">
        <f t="shared" si="6"/>
        <v>No</v>
      </c>
      <c r="G407" s="15" t="s">
        <v>1897</v>
      </c>
      <c r="H407" s="15" t="s">
        <v>2590</v>
      </c>
    </row>
    <row r="408" spans="1:8" x14ac:dyDescent="0.3">
      <c r="A408" s="60" t="s">
        <v>982</v>
      </c>
      <c r="B408" s="23" t="s">
        <v>996</v>
      </c>
      <c r="C408" s="51" t="s">
        <v>1316</v>
      </c>
      <c r="D408" s="29" t="s">
        <v>2082</v>
      </c>
      <c r="E408" s="25" t="s">
        <v>2386</v>
      </c>
      <c r="F408" s="25" t="str">
        <f t="shared" si="6"/>
        <v>No</v>
      </c>
      <c r="G408" s="15" t="s">
        <v>1875</v>
      </c>
      <c r="H408" s="15" t="s">
        <v>2588</v>
      </c>
    </row>
    <row r="409" spans="1:8" x14ac:dyDescent="0.3">
      <c r="A409" s="60" t="s">
        <v>982</v>
      </c>
      <c r="B409" s="23" t="s">
        <v>1260</v>
      </c>
      <c r="C409" s="51" t="s">
        <v>1317</v>
      </c>
      <c r="D409" s="29" t="s">
        <v>2083</v>
      </c>
      <c r="E409" s="25" t="s">
        <v>2387</v>
      </c>
      <c r="F409" s="25" t="str">
        <f t="shared" si="6"/>
        <v>No</v>
      </c>
      <c r="G409" s="15" t="s">
        <v>1876</v>
      </c>
      <c r="H409" s="15" t="s">
        <v>2588</v>
      </c>
    </row>
    <row r="410" spans="1:8" ht="43.2" x14ac:dyDescent="0.3">
      <c r="A410" s="60" t="s">
        <v>983</v>
      </c>
      <c r="B410" s="23" t="s">
        <v>1242</v>
      </c>
      <c r="C410" s="51" t="s">
        <v>414</v>
      </c>
      <c r="D410" s="29" t="s">
        <v>2084</v>
      </c>
      <c r="E410" s="25" t="s">
        <v>2388</v>
      </c>
      <c r="F410" s="25" t="str">
        <f t="shared" si="6"/>
        <v>No</v>
      </c>
      <c r="G410" s="15" t="s">
        <v>1868</v>
      </c>
      <c r="H410" s="15" t="s">
        <v>2525</v>
      </c>
    </row>
    <row r="411" spans="1:8" x14ac:dyDescent="0.3">
      <c r="A411" s="60" t="s">
        <v>983</v>
      </c>
      <c r="B411" s="23" t="s">
        <v>1243</v>
      </c>
      <c r="C411" s="51" t="s">
        <v>415</v>
      </c>
      <c r="D411" s="29" t="s">
        <v>2085</v>
      </c>
      <c r="E411" s="25" t="s">
        <v>2389</v>
      </c>
      <c r="F411" s="25" t="str">
        <f t="shared" si="6"/>
        <v>No</v>
      </c>
      <c r="G411" s="15" t="s">
        <v>1869</v>
      </c>
      <c r="H411" s="15" t="s">
        <v>990</v>
      </c>
    </row>
    <row r="412" spans="1:8" x14ac:dyDescent="0.3">
      <c r="A412" s="60" t="s">
        <v>983</v>
      </c>
      <c r="B412" s="23" t="s">
        <v>1002</v>
      </c>
      <c r="C412" s="51" t="s">
        <v>416</v>
      </c>
      <c r="D412" s="29" t="s">
        <v>2086</v>
      </c>
      <c r="E412" s="25" t="s">
        <v>2390</v>
      </c>
      <c r="F412" s="25" t="str">
        <f t="shared" si="6"/>
        <v>No</v>
      </c>
      <c r="G412" s="15" t="s">
        <v>1847</v>
      </c>
      <c r="H412" s="15" t="s">
        <v>2565</v>
      </c>
    </row>
    <row r="413" spans="1:8" ht="28.8" x14ac:dyDescent="0.3">
      <c r="A413" s="60" t="s">
        <v>983</v>
      </c>
      <c r="B413" s="23" t="s">
        <v>1003</v>
      </c>
      <c r="C413" s="51" t="s">
        <v>417</v>
      </c>
      <c r="D413" s="29" t="s">
        <v>2087</v>
      </c>
      <c r="E413" s="25" t="s">
        <v>2391</v>
      </c>
      <c r="F413" s="25" t="str">
        <f t="shared" si="6"/>
        <v>No</v>
      </c>
      <c r="G413" s="15" t="s">
        <v>1848</v>
      </c>
      <c r="H413" s="15" t="s">
        <v>2551</v>
      </c>
    </row>
    <row r="414" spans="1:8" ht="28.8" x14ac:dyDescent="0.3">
      <c r="A414" s="60" t="s">
        <v>983</v>
      </c>
      <c r="B414" s="23" t="s">
        <v>1004</v>
      </c>
      <c r="C414" s="51" t="s">
        <v>418</v>
      </c>
      <c r="D414" s="29" t="s">
        <v>2088</v>
      </c>
      <c r="E414" s="25" t="s">
        <v>2392</v>
      </c>
      <c r="F414" s="25" t="str">
        <f t="shared" si="6"/>
        <v>No</v>
      </c>
      <c r="G414" s="15" t="s">
        <v>1849</v>
      </c>
      <c r="H414" s="15" t="s">
        <v>2591</v>
      </c>
    </row>
    <row r="415" spans="1:8" ht="28.8" x14ac:dyDescent="0.3">
      <c r="A415" s="60" t="s">
        <v>983</v>
      </c>
      <c r="B415" s="23" t="s">
        <v>1005</v>
      </c>
      <c r="C415" s="51" t="s">
        <v>419</v>
      </c>
      <c r="D415" s="29" t="s">
        <v>2089</v>
      </c>
      <c r="E415" s="25" t="s">
        <v>2393</v>
      </c>
      <c r="F415" s="25" t="str">
        <f t="shared" si="6"/>
        <v>No</v>
      </c>
      <c r="G415" s="15" t="s">
        <v>1850</v>
      </c>
      <c r="H415" s="15" t="s">
        <v>2591</v>
      </c>
    </row>
    <row r="416" spans="1:8" x14ac:dyDescent="0.3">
      <c r="A416" s="60" t="s">
        <v>983</v>
      </c>
      <c r="B416" s="23" t="s">
        <v>1261</v>
      </c>
      <c r="C416" s="51" t="s">
        <v>420</v>
      </c>
      <c r="D416" s="40" t="s">
        <v>2090</v>
      </c>
      <c r="E416" s="25" t="s">
        <v>2394</v>
      </c>
      <c r="F416" s="25" t="str">
        <f t="shared" si="6"/>
        <v>No</v>
      </c>
      <c r="G416" s="15" t="s">
        <v>11</v>
      </c>
      <c r="H416" s="15" t="s">
        <v>2592</v>
      </c>
    </row>
    <row r="417" spans="1:8" ht="43.2" x14ac:dyDescent="0.3">
      <c r="A417" s="60" t="s">
        <v>983</v>
      </c>
      <c r="B417" s="23" t="s">
        <v>1247</v>
      </c>
      <c r="C417" s="51" t="s">
        <v>421</v>
      </c>
      <c r="D417" s="40" t="s">
        <v>2091</v>
      </c>
      <c r="E417" s="25" t="s">
        <v>2395</v>
      </c>
      <c r="F417" s="25" t="str">
        <f t="shared" si="6"/>
        <v>No</v>
      </c>
      <c r="G417" s="15" t="s">
        <v>1870</v>
      </c>
      <c r="H417" s="15" t="s">
        <v>2527</v>
      </c>
    </row>
    <row r="418" spans="1:8" ht="43.2" x14ac:dyDescent="0.3">
      <c r="A418" s="60" t="s">
        <v>983</v>
      </c>
      <c r="B418" s="23" t="s">
        <v>1248</v>
      </c>
      <c r="C418" s="51" t="s">
        <v>422</v>
      </c>
      <c r="D418" s="40" t="s">
        <v>2092</v>
      </c>
      <c r="E418" s="25" t="s">
        <v>2396</v>
      </c>
      <c r="F418" s="25" t="str">
        <f t="shared" si="6"/>
        <v>No</v>
      </c>
      <c r="G418" s="15" t="s">
        <v>1857</v>
      </c>
      <c r="H418" s="15" t="s">
        <v>2572</v>
      </c>
    </row>
    <row r="419" spans="1:8" ht="100.8" x14ac:dyDescent="0.3">
      <c r="A419" s="60" t="s">
        <v>983</v>
      </c>
      <c r="B419" s="23" t="s">
        <v>1105</v>
      </c>
      <c r="C419" s="51" t="s">
        <v>423</v>
      </c>
      <c r="D419" s="40" t="s">
        <v>2093</v>
      </c>
      <c r="E419" s="25" t="s">
        <v>2397</v>
      </c>
      <c r="F419" s="25" t="str">
        <f t="shared" si="6"/>
        <v>No</v>
      </c>
      <c r="G419" s="15" t="s">
        <v>1901</v>
      </c>
      <c r="H419" s="62" t="s">
        <v>2557</v>
      </c>
    </row>
    <row r="420" spans="1:8" ht="201.6" x14ac:dyDescent="0.3">
      <c r="A420" s="60" t="s">
        <v>983</v>
      </c>
      <c r="B420" s="23" t="s">
        <v>1044</v>
      </c>
      <c r="C420" s="51" t="s">
        <v>424</v>
      </c>
      <c r="D420" s="40" t="s">
        <v>2094</v>
      </c>
      <c r="E420" s="25" t="s">
        <v>2398</v>
      </c>
      <c r="F420" s="25" t="str">
        <f t="shared" si="6"/>
        <v>No</v>
      </c>
      <c r="G420" s="15" t="s">
        <v>1871</v>
      </c>
      <c r="H420" s="62" t="s">
        <v>2585</v>
      </c>
    </row>
    <row r="421" spans="1:8" x14ac:dyDescent="0.3">
      <c r="A421" s="60" t="s">
        <v>983</v>
      </c>
      <c r="B421" s="23" t="s">
        <v>1251</v>
      </c>
      <c r="C421" s="51" t="s">
        <v>425</v>
      </c>
      <c r="D421" s="40" t="s">
        <v>2095</v>
      </c>
      <c r="E421" s="25" t="s">
        <v>2399</v>
      </c>
      <c r="F421" s="25" t="str">
        <f t="shared" si="6"/>
        <v>No</v>
      </c>
      <c r="G421" s="15" t="s">
        <v>1864</v>
      </c>
      <c r="H421" s="15" t="s">
        <v>2558</v>
      </c>
    </row>
    <row r="422" spans="1:8" ht="43.2" x14ac:dyDescent="0.3">
      <c r="A422" s="60" t="s">
        <v>983</v>
      </c>
      <c r="B422" s="23" t="s">
        <v>1108</v>
      </c>
      <c r="C422" s="51" t="s">
        <v>426</v>
      </c>
      <c r="D422" s="40" t="s">
        <v>2096</v>
      </c>
      <c r="E422" s="25" t="s">
        <v>2400</v>
      </c>
      <c r="F422" s="25" t="str">
        <f t="shared" si="6"/>
        <v>No</v>
      </c>
      <c r="G422" s="15" t="s">
        <v>1881</v>
      </c>
      <c r="H422" s="15" t="s">
        <v>2549</v>
      </c>
    </row>
    <row r="423" spans="1:8" ht="28.8" x14ac:dyDescent="0.3">
      <c r="A423" s="60" t="s">
        <v>983</v>
      </c>
      <c r="B423" s="23" t="s">
        <v>1252</v>
      </c>
      <c r="C423" s="51" t="s">
        <v>427</v>
      </c>
      <c r="D423" s="40" t="s">
        <v>2097</v>
      </c>
      <c r="E423" s="25" t="s">
        <v>2401</v>
      </c>
      <c r="F423" s="25" t="str">
        <f t="shared" si="6"/>
        <v>No</v>
      </c>
      <c r="G423" s="15" t="s">
        <v>1860</v>
      </c>
      <c r="H423" s="15" t="s">
        <v>2576</v>
      </c>
    </row>
    <row r="424" spans="1:8" ht="72" x14ac:dyDescent="0.3">
      <c r="A424" s="60" t="s">
        <v>983</v>
      </c>
      <c r="B424" s="23" t="s">
        <v>1258</v>
      </c>
      <c r="C424" s="51" t="s">
        <v>428</v>
      </c>
      <c r="D424" s="40" t="s">
        <v>2098</v>
      </c>
      <c r="E424" s="25" t="s">
        <v>2402</v>
      </c>
      <c r="F424" s="25" t="str">
        <f t="shared" si="6"/>
        <v>No</v>
      </c>
      <c r="G424" s="15" t="s">
        <v>1892</v>
      </c>
      <c r="H424" s="62" t="s">
        <v>2632</v>
      </c>
    </row>
    <row r="425" spans="1:8" ht="72" x14ac:dyDescent="0.3">
      <c r="A425" s="60" t="s">
        <v>983</v>
      </c>
      <c r="B425" s="23" t="s">
        <v>1259</v>
      </c>
      <c r="C425" s="51" t="s">
        <v>429</v>
      </c>
      <c r="D425" s="40" t="s">
        <v>2099</v>
      </c>
      <c r="E425" s="25" t="s">
        <v>2403</v>
      </c>
      <c r="F425" s="25" t="str">
        <f t="shared" si="6"/>
        <v>No</v>
      </c>
      <c r="G425" s="15" t="s">
        <v>1872</v>
      </c>
      <c r="H425" s="62" t="s">
        <v>2633</v>
      </c>
    </row>
    <row r="426" spans="1:8" ht="43.2" x14ac:dyDescent="0.3">
      <c r="A426" s="60" t="s">
        <v>983</v>
      </c>
      <c r="B426" s="23" t="s">
        <v>1069</v>
      </c>
      <c r="C426" s="51" t="s">
        <v>430</v>
      </c>
      <c r="D426" s="40" t="s">
        <v>2100</v>
      </c>
      <c r="E426" s="25" t="s">
        <v>2404</v>
      </c>
      <c r="F426" s="25" t="str">
        <f t="shared" si="6"/>
        <v>No</v>
      </c>
      <c r="G426" s="15" t="s">
        <v>1873</v>
      </c>
      <c r="H426" s="62" t="s">
        <v>2634</v>
      </c>
    </row>
    <row r="427" spans="1:8" ht="57.6" x14ac:dyDescent="0.3">
      <c r="A427" s="60" t="s">
        <v>983</v>
      </c>
      <c r="B427" s="23" t="s">
        <v>1254</v>
      </c>
      <c r="C427" s="51" t="s">
        <v>431</v>
      </c>
      <c r="D427" s="40" t="s">
        <v>2101</v>
      </c>
      <c r="E427" s="25" t="s">
        <v>2405</v>
      </c>
      <c r="F427" s="25" t="str">
        <f t="shared" si="6"/>
        <v>No</v>
      </c>
      <c r="G427" s="15" t="s">
        <v>1893</v>
      </c>
      <c r="H427" s="15" t="s">
        <v>2548</v>
      </c>
    </row>
    <row r="428" spans="1:8" ht="43.2" x14ac:dyDescent="0.3">
      <c r="A428" s="60" t="s">
        <v>983</v>
      </c>
      <c r="B428" s="23" t="s">
        <v>1255</v>
      </c>
      <c r="C428" s="51" t="s">
        <v>432</v>
      </c>
      <c r="D428" s="40" t="s">
        <v>2102</v>
      </c>
      <c r="E428" s="25" t="s">
        <v>2406</v>
      </c>
      <c r="F428" s="25" t="str">
        <f t="shared" si="6"/>
        <v>No</v>
      </c>
      <c r="G428" s="15" t="s">
        <v>1861</v>
      </c>
      <c r="H428" s="15" t="s">
        <v>2578</v>
      </c>
    </row>
    <row r="429" spans="1:8" x14ac:dyDescent="0.3">
      <c r="A429" s="60" t="s">
        <v>983</v>
      </c>
      <c r="B429" s="23" t="s">
        <v>1262</v>
      </c>
      <c r="C429" s="51" t="s">
        <v>433</v>
      </c>
      <c r="D429" s="29" t="s">
        <v>2103</v>
      </c>
      <c r="E429" s="25" t="s">
        <v>2407</v>
      </c>
      <c r="F429" s="25" t="str">
        <f t="shared" si="6"/>
        <v>No</v>
      </c>
      <c r="G429" s="15" t="s">
        <v>1874</v>
      </c>
      <c r="H429" s="15" t="s">
        <v>2638</v>
      </c>
    </row>
    <row r="430" spans="1:8" x14ac:dyDescent="0.3">
      <c r="A430" s="60" t="s">
        <v>983</v>
      </c>
      <c r="B430" s="23" t="s">
        <v>1006</v>
      </c>
      <c r="C430" s="51" t="s">
        <v>434</v>
      </c>
      <c r="D430" s="29" t="s">
        <v>2104</v>
      </c>
      <c r="E430" s="25" t="s">
        <v>2408</v>
      </c>
      <c r="F430" s="25" t="str">
        <f t="shared" si="6"/>
        <v>No</v>
      </c>
      <c r="G430" s="15" t="s">
        <v>1866</v>
      </c>
      <c r="H430" s="15" t="s">
        <v>2638</v>
      </c>
    </row>
    <row r="431" spans="1:8" x14ac:dyDescent="0.3">
      <c r="A431" s="60" t="s">
        <v>983</v>
      </c>
      <c r="B431" s="23" t="s">
        <v>1007</v>
      </c>
      <c r="C431" s="51" t="s">
        <v>435</v>
      </c>
      <c r="D431" s="29" t="s">
        <v>2105</v>
      </c>
      <c r="E431" s="25" t="s">
        <v>2409</v>
      </c>
      <c r="F431" s="25" t="str">
        <f t="shared" si="6"/>
        <v>No</v>
      </c>
      <c r="G431" s="15" t="s">
        <v>1867</v>
      </c>
      <c r="H431" s="15" t="s">
        <v>2638</v>
      </c>
    </row>
    <row r="432" spans="1:8" x14ac:dyDescent="0.3">
      <c r="A432" s="60" t="s">
        <v>983</v>
      </c>
      <c r="B432" s="23" t="s">
        <v>1256</v>
      </c>
      <c r="C432" s="51" t="s">
        <v>436</v>
      </c>
      <c r="D432" s="29" t="s">
        <v>2106</v>
      </c>
      <c r="E432" s="25" t="s">
        <v>2410</v>
      </c>
      <c r="F432" s="25" t="str">
        <f t="shared" si="6"/>
        <v>No</v>
      </c>
      <c r="G432" s="15" t="s">
        <v>1896</v>
      </c>
      <c r="H432" s="15" t="s">
        <v>2612</v>
      </c>
    </row>
    <row r="433" spans="1:8" x14ac:dyDescent="0.3">
      <c r="A433" s="60" t="s">
        <v>983</v>
      </c>
      <c r="B433" s="23" t="s">
        <v>1009</v>
      </c>
      <c r="C433" s="51" t="s">
        <v>437</v>
      </c>
      <c r="D433" s="29" t="s">
        <v>2107</v>
      </c>
      <c r="E433" s="25" t="s">
        <v>2411</v>
      </c>
      <c r="F433" s="25" t="str">
        <f t="shared" si="6"/>
        <v>No</v>
      </c>
      <c r="G433" s="15" t="s">
        <v>1897</v>
      </c>
      <c r="H433" s="15" t="s">
        <v>2611</v>
      </c>
    </row>
    <row r="434" spans="1:8" x14ac:dyDescent="0.3">
      <c r="A434" s="60" t="s">
        <v>983</v>
      </c>
      <c r="B434" s="23" t="s">
        <v>996</v>
      </c>
      <c r="C434" s="51" t="s">
        <v>438</v>
      </c>
      <c r="D434" s="29" t="s">
        <v>2108</v>
      </c>
      <c r="E434" s="25" t="s">
        <v>2412</v>
      </c>
      <c r="F434" s="25" t="str">
        <f t="shared" si="6"/>
        <v>No</v>
      </c>
      <c r="G434" s="15" t="s">
        <v>1875</v>
      </c>
      <c r="H434" s="15" t="s">
        <v>2638</v>
      </c>
    </row>
    <row r="435" spans="1:8" x14ac:dyDescent="0.3">
      <c r="A435" s="60" t="s">
        <v>983</v>
      </c>
      <c r="B435" s="23" t="s">
        <v>1263</v>
      </c>
      <c r="C435" s="51" t="s">
        <v>439</v>
      </c>
      <c r="D435" s="29" t="s">
        <v>2083</v>
      </c>
      <c r="F435" s="25" t="str">
        <f t="shared" si="6"/>
        <v>No</v>
      </c>
      <c r="G435" s="15" t="s">
        <v>1876</v>
      </c>
      <c r="H435" s="15" t="s">
        <v>2588</v>
      </c>
    </row>
    <row r="436" spans="1:8" ht="43.2" hidden="1" x14ac:dyDescent="0.3">
      <c r="A436" s="60" t="s">
        <v>2516</v>
      </c>
      <c r="B436" s="23" t="s">
        <v>1242</v>
      </c>
      <c r="C436" s="51" t="s">
        <v>440</v>
      </c>
      <c r="D436" s="29" t="s">
        <v>2109</v>
      </c>
      <c r="E436" s="25" t="s">
        <v>2330</v>
      </c>
      <c r="F436" s="25" t="str">
        <f t="shared" si="6"/>
        <v>No</v>
      </c>
      <c r="G436" s="15" t="s">
        <v>2330</v>
      </c>
      <c r="H436" s="15" t="s">
        <v>2525</v>
      </c>
    </row>
    <row r="437" spans="1:8" hidden="1" x14ac:dyDescent="0.3">
      <c r="A437" s="60" t="s">
        <v>2516</v>
      </c>
      <c r="B437" s="23" t="s">
        <v>1243</v>
      </c>
      <c r="C437" s="51" t="s">
        <v>441</v>
      </c>
      <c r="D437" s="29" t="s">
        <v>2110</v>
      </c>
      <c r="E437" s="25" t="s">
        <v>2330</v>
      </c>
      <c r="F437" s="25" t="str">
        <f t="shared" si="6"/>
        <v>No</v>
      </c>
      <c r="G437" s="15" t="s">
        <v>2330</v>
      </c>
      <c r="H437" s="15" t="s">
        <v>990</v>
      </c>
    </row>
    <row r="438" spans="1:8" hidden="1" x14ac:dyDescent="0.3">
      <c r="A438" s="60" t="s">
        <v>2516</v>
      </c>
      <c r="B438" s="23" t="s">
        <v>1002</v>
      </c>
      <c r="C438" s="51" t="s">
        <v>442</v>
      </c>
      <c r="D438" s="29" t="s">
        <v>2111</v>
      </c>
      <c r="E438" s="25" t="s">
        <v>2330</v>
      </c>
      <c r="F438" s="25" t="str">
        <f t="shared" si="6"/>
        <v>No</v>
      </c>
      <c r="G438" s="15" t="s">
        <v>2330</v>
      </c>
      <c r="H438" s="15" t="s">
        <v>2565</v>
      </c>
    </row>
    <row r="439" spans="1:8" ht="28.8" hidden="1" x14ac:dyDescent="0.3">
      <c r="A439" s="60" t="s">
        <v>2516</v>
      </c>
      <c r="B439" s="23" t="s">
        <v>1003</v>
      </c>
      <c r="C439" s="51" t="s">
        <v>443</v>
      </c>
      <c r="D439" s="29" t="s">
        <v>2112</v>
      </c>
      <c r="E439" s="25" t="s">
        <v>2330</v>
      </c>
      <c r="F439" s="25" t="str">
        <f t="shared" si="6"/>
        <v>No</v>
      </c>
      <c r="G439" s="15" t="s">
        <v>2330</v>
      </c>
      <c r="H439" s="15" t="s">
        <v>2551</v>
      </c>
    </row>
    <row r="440" spans="1:8" hidden="1" x14ac:dyDescent="0.3">
      <c r="A440" s="60" t="s">
        <v>2516</v>
      </c>
      <c r="B440" s="23" t="s">
        <v>1004</v>
      </c>
      <c r="C440" s="51" t="s">
        <v>444</v>
      </c>
      <c r="D440" s="29" t="s">
        <v>2113</v>
      </c>
      <c r="E440" s="25" t="s">
        <v>2330</v>
      </c>
      <c r="F440" s="25" t="str">
        <f t="shared" si="6"/>
        <v>No</v>
      </c>
      <c r="G440" s="15" t="s">
        <v>2330</v>
      </c>
      <c r="H440" s="15"/>
    </row>
    <row r="441" spans="1:8" hidden="1" x14ac:dyDescent="0.3">
      <c r="A441" s="60" t="s">
        <v>2516</v>
      </c>
      <c r="B441" s="23" t="s">
        <v>1005</v>
      </c>
      <c r="C441" s="51" t="s">
        <v>445</v>
      </c>
      <c r="D441" s="29" t="s">
        <v>2114</v>
      </c>
      <c r="E441" s="25" t="s">
        <v>2330</v>
      </c>
      <c r="F441" s="25" t="str">
        <f t="shared" si="6"/>
        <v>No</v>
      </c>
      <c r="G441" s="15" t="s">
        <v>2330</v>
      </c>
      <c r="H441" s="15"/>
    </row>
    <row r="442" spans="1:8" hidden="1" x14ac:dyDescent="0.3">
      <c r="A442" s="60" t="s">
        <v>2516</v>
      </c>
      <c r="B442" s="23" t="s">
        <v>1006</v>
      </c>
      <c r="C442" s="51" t="s">
        <v>446</v>
      </c>
      <c r="D442" s="29" t="s">
        <v>2115</v>
      </c>
      <c r="E442" s="25" t="s">
        <v>2330</v>
      </c>
      <c r="F442" s="25" t="str">
        <f t="shared" si="6"/>
        <v>No</v>
      </c>
      <c r="G442" s="15" t="s">
        <v>2330</v>
      </c>
      <c r="H442" s="15"/>
    </row>
    <row r="443" spans="1:8" hidden="1" x14ac:dyDescent="0.3">
      <c r="A443" s="60" t="s">
        <v>2516</v>
      </c>
      <c r="B443" s="23" t="s">
        <v>1007</v>
      </c>
      <c r="C443" s="51" t="s">
        <v>447</v>
      </c>
      <c r="D443" s="29" t="s">
        <v>2116</v>
      </c>
      <c r="E443" s="25" t="s">
        <v>2330</v>
      </c>
      <c r="F443" s="25" t="str">
        <f t="shared" si="6"/>
        <v>No</v>
      </c>
      <c r="G443" s="15" t="s">
        <v>2330</v>
      </c>
      <c r="H443" s="15"/>
    </row>
    <row r="444" spans="1:8" hidden="1" x14ac:dyDescent="0.3">
      <c r="A444" s="60" t="s">
        <v>2516</v>
      </c>
      <c r="B444" s="23" t="s">
        <v>1008</v>
      </c>
      <c r="C444" s="51" t="s">
        <v>448</v>
      </c>
      <c r="D444" s="29" t="s">
        <v>2117</v>
      </c>
      <c r="E444" s="25" t="s">
        <v>2330</v>
      </c>
      <c r="F444" s="25" t="str">
        <f t="shared" si="6"/>
        <v>No</v>
      </c>
      <c r="G444" s="15" t="s">
        <v>2330</v>
      </c>
      <c r="H444" s="15"/>
    </row>
    <row r="445" spans="1:8" hidden="1" x14ac:dyDescent="0.3">
      <c r="A445" s="60" t="s">
        <v>2516</v>
      </c>
      <c r="B445" s="23" t="s">
        <v>1009</v>
      </c>
      <c r="C445" s="51" t="s">
        <v>449</v>
      </c>
      <c r="D445" s="29" t="s">
        <v>2118</v>
      </c>
      <c r="E445" s="25" t="s">
        <v>2330</v>
      </c>
      <c r="F445" s="25" t="str">
        <f t="shared" si="6"/>
        <v>No</v>
      </c>
      <c r="G445" s="15" t="s">
        <v>2330</v>
      </c>
      <c r="H445" s="15"/>
    </row>
    <row r="446" spans="1:8" ht="43.2" hidden="1" x14ac:dyDescent="0.3">
      <c r="A446" s="60" t="s">
        <v>4</v>
      </c>
      <c r="B446" s="23" t="s">
        <v>1242</v>
      </c>
      <c r="C446" s="51" t="s">
        <v>450</v>
      </c>
      <c r="D446" s="29" t="s">
        <v>2119</v>
      </c>
      <c r="E446" s="25" t="s">
        <v>2330</v>
      </c>
      <c r="F446" s="25" t="str">
        <f t="shared" si="6"/>
        <v>No</v>
      </c>
      <c r="G446" s="15" t="s">
        <v>2330</v>
      </c>
      <c r="H446" s="15" t="s">
        <v>2525</v>
      </c>
    </row>
    <row r="447" spans="1:8" hidden="1" x14ac:dyDescent="0.3">
      <c r="A447" s="60" t="s">
        <v>4</v>
      </c>
      <c r="B447" s="23" t="s">
        <v>1243</v>
      </c>
      <c r="C447" s="51" t="s">
        <v>451</v>
      </c>
      <c r="D447" s="29" t="s">
        <v>2120</v>
      </c>
      <c r="E447" s="25" t="s">
        <v>2330</v>
      </c>
      <c r="F447" s="25" t="str">
        <f t="shared" si="6"/>
        <v>No</v>
      </c>
      <c r="G447" s="15" t="s">
        <v>2330</v>
      </c>
      <c r="H447" s="15" t="s">
        <v>990</v>
      </c>
    </row>
    <row r="448" spans="1:8" hidden="1" x14ac:dyDescent="0.3">
      <c r="A448" s="60" t="s">
        <v>4</v>
      </c>
      <c r="B448" s="23" t="s">
        <v>1002</v>
      </c>
      <c r="C448" s="51" t="s">
        <v>452</v>
      </c>
      <c r="D448" s="29" t="s">
        <v>2121</v>
      </c>
      <c r="E448" s="25" t="s">
        <v>2330</v>
      </c>
      <c r="F448" s="25" t="str">
        <f t="shared" si="6"/>
        <v>No</v>
      </c>
      <c r="G448" s="15" t="s">
        <v>2330</v>
      </c>
      <c r="H448" s="15" t="s">
        <v>2565</v>
      </c>
    </row>
    <row r="449" spans="1:8" ht="28.8" hidden="1" x14ac:dyDescent="0.3">
      <c r="A449" s="60" t="s">
        <v>4</v>
      </c>
      <c r="B449" s="23" t="s">
        <v>1003</v>
      </c>
      <c r="C449" s="51" t="s">
        <v>453</v>
      </c>
      <c r="D449" s="29" t="s">
        <v>2122</v>
      </c>
      <c r="E449" s="25" t="s">
        <v>2330</v>
      </c>
      <c r="F449" s="25" t="str">
        <f t="shared" si="6"/>
        <v>No</v>
      </c>
      <c r="G449" s="15" t="s">
        <v>2330</v>
      </c>
      <c r="H449" s="15" t="s">
        <v>2551</v>
      </c>
    </row>
    <row r="450" spans="1:8" hidden="1" x14ac:dyDescent="0.3">
      <c r="A450" s="60" t="s">
        <v>4</v>
      </c>
      <c r="B450" s="23" t="s">
        <v>1004</v>
      </c>
      <c r="C450" s="51" t="s">
        <v>454</v>
      </c>
      <c r="D450" s="29" t="s">
        <v>2123</v>
      </c>
      <c r="E450" s="25" t="s">
        <v>2330</v>
      </c>
      <c r="F450" s="25" t="str">
        <f t="shared" si="6"/>
        <v>No</v>
      </c>
      <c r="G450" s="15" t="s">
        <v>2330</v>
      </c>
      <c r="H450" s="15"/>
    </row>
    <row r="451" spans="1:8" hidden="1" x14ac:dyDescent="0.3">
      <c r="A451" s="60" t="s">
        <v>4</v>
      </c>
      <c r="B451" s="23" t="s">
        <v>1005</v>
      </c>
      <c r="C451" s="51" t="s">
        <v>455</v>
      </c>
      <c r="D451" s="29" t="s">
        <v>2124</v>
      </c>
      <c r="E451" s="25" t="s">
        <v>2330</v>
      </c>
      <c r="F451" s="25" t="str">
        <f t="shared" si="6"/>
        <v>No</v>
      </c>
      <c r="G451" s="15" t="s">
        <v>2330</v>
      </c>
      <c r="H451" s="15"/>
    </row>
    <row r="452" spans="1:8" hidden="1" x14ac:dyDescent="0.3">
      <c r="A452" s="60" t="s">
        <v>4</v>
      </c>
      <c r="B452" s="41" t="s">
        <v>1925</v>
      </c>
      <c r="C452" s="51" t="s">
        <v>456</v>
      </c>
      <c r="D452" s="29"/>
      <c r="E452" s="25" t="s">
        <v>2330</v>
      </c>
      <c r="F452" s="25" t="str">
        <f t="shared" si="6"/>
        <v>No</v>
      </c>
      <c r="G452" s="15" t="s">
        <v>2330</v>
      </c>
      <c r="H452" s="15"/>
    </row>
    <row r="453" spans="1:8" hidden="1" x14ac:dyDescent="0.3">
      <c r="A453" s="60" t="s">
        <v>4</v>
      </c>
      <c r="B453" s="23" t="s">
        <v>1037</v>
      </c>
      <c r="C453" s="51" t="s">
        <v>457</v>
      </c>
      <c r="D453" s="29"/>
      <c r="E453" s="25" t="s">
        <v>2330</v>
      </c>
      <c r="F453" s="25" t="str">
        <f t="shared" ref="F453:F516" si="7">IF(D453=E453,"Yes","No")</f>
        <v>No</v>
      </c>
      <c r="G453" s="15" t="s">
        <v>2330</v>
      </c>
      <c r="H453" s="15"/>
    </row>
    <row r="454" spans="1:8" hidden="1" x14ac:dyDescent="0.3">
      <c r="A454" s="60" t="s">
        <v>4</v>
      </c>
      <c r="B454" s="23" t="s">
        <v>1926</v>
      </c>
      <c r="C454" s="51" t="s">
        <v>458</v>
      </c>
      <c r="D454" s="39"/>
      <c r="E454" s="25" t="s">
        <v>2330</v>
      </c>
      <c r="F454" s="25" t="str">
        <f t="shared" si="7"/>
        <v>No</v>
      </c>
      <c r="G454" s="15" t="s">
        <v>2330</v>
      </c>
      <c r="H454" s="15"/>
    </row>
    <row r="455" spans="1:8" hidden="1" x14ac:dyDescent="0.3">
      <c r="A455" s="60" t="s">
        <v>4</v>
      </c>
      <c r="B455" s="41" t="s">
        <v>1927</v>
      </c>
      <c r="C455" s="51" t="s">
        <v>459</v>
      </c>
      <c r="D455" s="29"/>
      <c r="E455" s="25" t="s">
        <v>2330</v>
      </c>
      <c r="F455" s="25" t="str">
        <f t="shared" si="7"/>
        <v>No</v>
      </c>
      <c r="G455" s="15" t="s">
        <v>2330</v>
      </c>
      <c r="H455" s="15"/>
    </row>
    <row r="456" spans="1:8" hidden="1" x14ac:dyDescent="0.3">
      <c r="A456" s="60" t="s">
        <v>4</v>
      </c>
      <c r="B456" s="23" t="s">
        <v>1916</v>
      </c>
      <c r="C456" s="51" t="s">
        <v>460</v>
      </c>
      <c r="D456" s="39" t="s">
        <v>2125</v>
      </c>
      <c r="E456" s="25" t="s">
        <v>2330</v>
      </c>
      <c r="F456" s="25" t="str">
        <f t="shared" si="7"/>
        <v>No</v>
      </c>
      <c r="G456" s="15" t="s">
        <v>2330</v>
      </c>
      <c r="H456" s="15"/>
    </row>
    <row r="457" spans="1:8" ht="43.2" hidden="1" x14ac:dyDescent="0.3">
      <c r="A457" s="60" t="s">
        <v>4</v>
      </c>
      <c r="B457" s="23" t="s">
        <v>1247</v>
      </c>
      <c r="C457" s="51" t="s">
        <v>461</v>
      </c>
      <c r="D457" s="39" t="s">
        <v>2126</v>
      </c>
      <c r="E457" s="25" t="s">
        <v>2330</v>
      </c>
      <c r="F457" s="25" t="str">
        <f t="shared" si="7"/>
        <v>No</v>
      </c>
      <c r="G457" s="15" t="s">
        <v>2330</v>
      </c>
      <c r="H457" s="15" t="s">
        <v>2527</v>
      </c>
    </row>
    <row r="458" spans="1:8" hidden="1" x14ac:dyDescent="0.3">
      <c r="A458" s="60" t="s">
        <v>4</v>
      </c>
      <c r="B458" s="23" t="s">
        <v>1928</v>
      </c>
      <c r="C458" s="51" t="s">
        <v>462</v>
      </c>
      <c r="D458" s="39" t="s">
        <v>2127</v>
      </c>
      <c r="E458" s="25" t="s">
        <v>2330</v>
      </c>
      <c r="F458" s="25" t="str">
        <f t="shared" si="7"/>
        <v>No</v>
      </c>
      <c r="G458" s="15" t="s">
        <v>2330</v>
      </c>
      <c r="H458" s="15"/>
    </row>
    <row r="459" spans="1:8" hidden="1" x14ac:dyDescent="0.3">
      <c r="A459" s="60" t="s">
        <v>4</v>
      </c>
      <c r="B459" s="41" t="s">
        <v>1929</v>
      </c>
      <c r="C459" s="51" t="s">
        <v>463</v>
      </c>
      <c r="D459" s="29"/>
      <c r="E459" s="25" t="s">
        <v>2330</v>
      </c>
      <c r="F459" s="25" t="str">
        <f t="shared" si="7"/>
        <v>No</v>
      </c>
      <c r="G459" s="15" t="s">
        <v>2330</v>
      </c>
      <c r="H459" s="15"/>
    </row>
    <row r="460" spans="1:8" hidden="1" x14ac:dyDescent="0.3">
      <c r="A460" s="60" t="s">
        <v>4</v>
      </c>
      <c r="B460" s="23" t="s">
        <v>1930</v>
      </c>
      <c r="C460" s="51" t="s">
        <v>464</v>
      </c>
      <c r="D460" s="29"/>
      <c r="E460" s="25" t="s">
        <v>2330</v>
      </c>
      <c r="F460" s="25" t="str">
        <f t="shared" si="7"/>
        <v>No</v>
      </c>
      <c r="G460" s="15" t="s">
        <v>2330</v>
      </c>
      <c r="H460" s="15"/>
    </row>
    <row r="461" spans="1:8" hidden="1" x14ac:dyDescent="0.3">
      <c r="A461" s="60" t="s">
        <v>4</v>
      </c>
      <c r="B461" s="41" t="s">
        <v>1931</v>
      </c>
      <c r="C461" s="51" t="s">
        <v>465</v>
      </c>
      <c r="D461" s="29"/>
      <c r="E461" s="25" t="s">
        <v>2330</v>
      </c>
      <c r="F461" s="25" t="str">
        <f t="shared" si="7"/>
        <v>No</v>
      </c>
      <c r="G461" s="15" t="s">
        <v>2330</v>
      </c>
      <c r="H461" s="15"/>
    </row>
    <row r="462" spans="1:8" hidden="1" x14ac:dyDescent="0.3">
      <c r="A462" s="60" t="s">
        <v>4</v>
      </c>
      <c r="B462" s="41" t="s">
        <v>1932</v>
      </c>
      <c r="C462" s="51" t="s">
        <v>466</v>
      </c>
      <c r="D462" s="29"/>
      <c r="E462" s="25" t="s">
        <v>2330</v>
      </c>
      <c r="F462" s="25" t="str">
        <f t="shared" si="7"/>
        <v>No</v>
      </c>
      <c r="G462" s="15" t="s">
        <v>2330</v>
      </c>
      <c r="H462" s="15"/>
    </row>
    <row r="463" spans="1:8" hidden="1" x14ac:dyDescent="0.3">
      <c r="A463" s="60" t="s">
        <v>4</v>
      </c>
      <c r="B463" s="23" t="s">
        <v>1165</v>
      </c>
      <c r="C463" s="51" t="s">
        <v>467</v>
      </c>
      <c r="D463" s="29"/>
      <c r="E463" s="25" t="s">
        <v>2330</v>
      </c>
      <c r="F463" s="25" t="str">
        <f t="shared" si="7"/>
        <v>No</v>
      </c>
      <c r="G463" s="15" t="s">
        <v>2330</v>
      </c>
      <c r="H463" s="15"/>
    </row>
    <row r="464" spans="1:8" hidden="1" x14ac:dyDescent="0.3">
      <c r="A464" s="60" t="s">
        <v>4</v>
      </c>
      <c r="B464" s="23" t="s">
        <v>1933</v>
      </c>
      <c r="C464" s="51" t="s">
        <v>468</v>
      </c>
      <c r="D464" s="39" t="s">
        <v>2128</v>
      </c>
      <c r="E464" s="25" t="s">
        <v>2330</v>
      </c>
      <c r="F464" s="25" t="str">
        <f t="shared" si="7"/>
        <v>No</v>
      </c>
      <c r="G464" s="15" t="s">
        <v>2330</v>
      </c>
      <c r="H464" s="15"/>
    </row>
    <row r="465" spans="1:8" hidden="1" x14ac:dyDescent="0.3">
      <c r="A465" s="60" t="s">
        <v>4</v>
      </c>
      <c r="B465" s="23" t="s">
        <v>1934</v>
      </c>
      <c r="C465" s="51" t="s">
        <v>469</v>
      </c>
      <c r="D465" s="39" t="s">
        <v>2129</v>
      </c>
      <c r="E465" s="25" t="s">
        <v>2330</v>
      </c>
      <c r="F465" s="25" t="str">
        <f t="shared" si="7"/>
        <v>No</v>
      </c>
      <c r="G465" s="15" t="s">
        <v>2330</v>
      </c>
      <c r="H465" s="15"/>
    </row>
    <row r="466" spans="1:8" hidden="1" x14ac:dyDescent="0.3">
      <c r="A466" s="60" t="s">
        <v>4</v>
      </c>
      <c r="B466" s="41" t="s">
        <v>1935</v>
      </c>
      <c r="C466" s="51" t="s">
        <v>470</v>
      </c>
      <c r="D466" s="29"/>
      <c r="E466" s="25" t="s">
        <v>2330</v>
      </c>
      <c r="F466" s="25" t="str">
        <f t="shared" si="7"/>
        <v>No</v>
      </c>
      <c r="G466" s="15" t="s">
        <v>2330</v>
      </c>
      <c r="H466" s="15"/>
    </row>
    <row r="467" spans="1:8" hidden="1" x14ac:dyDescent="0.3">
      <c r="A467" s="60" t="s">
        <v>4</v>
      </c>
      <c r="B467" s="41" t="s">
        <v>1936</v>
      </c>
      <c r="C467" s="51" t="s">
        <v>471</v>
      </c>
      <c r="D467" s="29"/>
      <c r="E467" s="25" t="s">
        <v>2330</v>
      </c>
      <c r="F467" s="25" t="str">
        <f t="shared" si="7"/>
        <v>No</v>
      </c>
      <c r="G467" s="15" t="s">
        <v>2330</v>
      </c>
      <c r="H467" s="15"/>
    </row>
    <row r="468" spans="1:8" hidden="1" x14ac:dyDescent="0.3">
      <c r="A468" s="60" t="s">
        <v>4</v>
      </c>
      <c r="B468" s="41" t="s">
        <v>1937</v>
      </c>
      <c r="C468" s="51" t="s">
        <v>472</v>
      </c>
      <c r="D468" s="29"/>
      <c r="E468" s="25" t="s">
        <v>2330</v>
      </c>
      <c r="F468" s="25" t="str">
        <f t="shared" si="7"/>
        <v>No</v>
      </c>
      <c r="G468" s="15" t="s">
        <v>2330</v>
      </c>
      <c r="H468" s="15"/>
    </row>
    <row r="469" spans="1:8" hidden="1" x14ac:dyDescent="0.3">
      <c r="A469" s="60" t="s">
        <v>4</v>
      </c>
      <c r="B469" s="41" t="s">
        <v>1938</v>
      </c>
      <c r="C469" s="51" t="s">
        <v>473</v>
      </c>
      <c r="D469" s="29"/>
      <c r="E469" s="25" t="s">
        <v>2330</v>
      </c>
      <c r="F469" s="25" t="str">
        <f t="shared" si="7"/>
        <v>No</v>
      </c>
      <c r="G469" s="15" t="s">
        <v>2330</v>
      </c>
      <c r="H469" s="15"/>
    </row>
    <row r="470" spans="1:8" hidden="1" x14ac:dyDescent="0.3">
      <c r="A470" s="60" t="s">
        <v>4</v>
      </c>
      <c r="B470" s="23" t="s">
        <v>1251</v>
      </c>
      <c r="C470" s="51" t="s">
        <v>474</v>
      </c>
      <c r="D470" s="39" t="s">
        <v>2130</v>
      </c>
      <c r="E470" s="25" t="s">
        <v>2330</v>
      </c>
      <c r="F470" s="25" t="str">
        <f t="shared" si="7"/>
        <v>No</v>
      </c>
      <c r="G470" s="15" t="s">
        <v>2330</v>
      </c>
      <c r="H470" s="15" t="s">
        <v>2558</v>
      </c>
    </row>
    <row r="471" spans="1:8" ht="43.2" hidden="1" x14ac:dyDescent="0.3">
      <c r="A471" s="60" t="s">
        <v>4</v>
      </c>
      <c r="B471" s="23" t="s">
        <v>1108</v>
      </c>
      <c r="C471" s="51" t="s">
        <v>475</v>
      </c>
      <c r="D471" s="39" t="s">
        <v>2131</v>
      </c>
      <c r="E471" s="25" t="s">
        <v>2330</v>
      </c>
      <c r="F471" s="25" t="str">
        <f t="shared" si="7"/>
        <v>No</v>
      </c>
      <c r="G471" s="15" t="s">
        <v>2330</v>
      </c>
      <c r="H471" s="15" t="s">
        <v>2549</v>
      </c>
    </row>
    <row r="472" spans="1:8" hidden="1" x14ac:dyDescent="0.3">
      <c r="A472" s="60" t="s">
        <v>4</v>
      </c>
      <c r="B472" s="23" t="s">
        <v>1913</v>
      </c>
      <c r="C472" s="51" t="s">
        <v>476</v>
      </c>
      <c r="D472" s="39" t="s">
        <v>2132</v>
      </c>
      <c r="E472" s="25" t="s">
        <v>2330</v>
      </c>
      <c r="F472" s="25" t="str">
        <f t="shared" si="7"/>
        <v>No</v>
      </c>
      <c r="G472" s="15" t="s">
        <v>2330</v>
      </c>
      <c r="H472" s="15"/>
    </row>
    <row r="473" spans="1:8" hidden="1" x14ac:dyDescent="0.3">
      <c r="A473" s="60" t="s">
        <v>4</v>
      </c>
      <c r="B473" s="41" t="s">
        <v>1939</v>
      </c>
      <c r="C473" s="51" t="s">
        <v>477</v>
      </c>
      <c r="D473" s="29"/>
      <c r="E473" s="25" t="s">
        <v>2330</v>
      </c>
      <c r="F473" s="25" t="str">
        <f t="shared" si="7"/>
        <v>No</v>
      </c>
      <c r="G473" s="15" t="s">
        <v>2330</v>
      </c>
      <c r="H473" s="15"/>
    </row>
    <row r="474" spans="1:8" hidden="1" x14ac:dyDescent="0.3">
      <c r="A474" s="60" t="s">
        <v>4</v>
      </c>
      <c r="B474" s="41" t="s">
        <v>1940</v>
      </c>
      <c r="C474" s="51" t="s">
        <v>478</v>
      </c>
      <c r="D474" s="29"/>
      <c r="E474" s="25" t="s">
        <v>2330</v>
      </c>
      <c r="F474" s="25" t="str">
        <f t="shared" si="7"/>
        <v>No</v>
      </c>
      <c r="G474" s="15" t="s">
        <v>2330</v>
      </c>
      <c r="H474" s="15"/>
    </row>
    <row r="475" spans="1:8" hidden="1" x14ac:dyDescent="0.3">
      <c r="A475" s="60" t="s">
        <v>4</v>
      </c>
      <c r="B475" s="41" t="s">
        <v>1941</v>
      </c>
      <c r="C475" s="51" t="s">
        <v>479</v>
      </c>
      <c r="D475" s="29"/>
      <c r="E475" s="25" t="s">
        <v>2330</v>
      </c>
      <c r="F475" s="25" t="str">
        <f t="shared" si="7"/>
        <v>No</v>
      </c>
      <c r="G475" s="15" t="s">
        <v>2330</v>
      </c>
      <c r="H475" s="15"/>
    </row>
    <row r="476" spans="1:8" hidden="1" x14ac:dyDescent="0.3">
      <c r="A476" s="60" t="s">
        <v>4</v>
      </c>
      <c r="B476" s="41" t="s">
        <v>1942</v>
      </c>
      <c r="C476" s="51" t="s">
        <v>480</v>
      </c>
      <c r="D476" s="29"/>
      <c r="E476" s="25" t="s">
        <v>2330</v>
      </c>
      <c r="F476" s="25" t="str">
        <f t="shared" si="7"/>
        <v>No</v>
      </c>
      <c r="G476" s="15" t="s">
        <v>2330</v>
      </c>
      <c r="H476" s="15"/>
    </row>
    <row r="477" spans="1:8" hidden="1" x14ac:dyDescent="0.3">
      <c r="A477" s="60" t="s">
        <v>4</v>
      </c>
      <c r="B477" s="41" t="s">
        <v>1943</v>
      </c>
      <c r="C477" s="51" t="s">
        <v>481</v>
      </c>
      <c r="D477" s="29"/>
      <c r="E477" s="25" t="s">
        <v>2330</v>
      </c>
      <c r="F477" s="25" t="str">
        <f t="shared" si="7"/>
        <v>No</v>
      </c>
      <c r="G477" s="15" t="s">
        <v>2330</v>
      </c>
      <c r="H477" s="15"/>
    </row>
    <row r="478" spans="1:8" hidden="1" x14ac:dyDescent="0.3">
      <c r="A478" s="60" t="s">
        <v>4</v>
      </c>
      <c r="B478" s="23" t="s">
        <v>1944</v>
      </c>
      <c r="C478" s="51" t="s">
        <v>482</v>
      </c>
      <c r="D478" s="39" t="s">
        <v>2133</v>
      </c>
      <c r="E478" s="25" t="s">
        <v>2330</v>
      </c>
      <c r="F478" s="25" t="str">
        <f t="shared" si="7"/>
        <v>No</v>
      </c>
      <c r="G478" s="15" t="s">
        <v>2330</v>
      </c>
      <c r="H478" s="15"/>
    </row>
    <row r="479" spans="1:8" hidden="1" x14ac:dyDescent="0.3">
      <c r="A479" s="60" t="s">
        <v>4</v>
      </c>
      <c r="B479" s="41" t="s">
        <v>1945</v>
      </c>
      <c r="C479" s="51" t="s">
        <v>483</v>
      </c>
      <c r="D479" s="29"/>
      <c r="E479" s="25" t="s">
        <v>2330</v>
      </c>
      <c r="F479" s="25" t="str">
        <f t="shared" si="7"/>
        <v>No</v>
      </c>
      <c r="G479" s="15" t="s">
        <v>2330</v>
      </c>
      <c r="H479" s="15"/>
    </row>
    <row r="480" spans="1:8" hidden="1" x14ac:dyDescent="0.3">
      <c r="A480" s="60" t="s">
        <v>4</v>
      </c>
      <c r="B480" s="41" t="s">
        <v>1946</v>
      </c>
      <c r="C480" s="51" t="s">
        <v>484</v>
      </c>
      <c r="D480" s="29"/>
      <c r="E480" s="25" t="s">
        <v>2330</v>
      </c>
      <c r="F480" s="25" t="str">
        <f t="shared" si="7"/>
        <v>No</v>
      </c>
      <c r="G480" s="15" t="s">
        <v>2330</v>
      </c>
      <c r="H480" s="15"/>
    </row>
    <row r="481" spans="1:8" hidden="1" x14ac:dyDescent="0.3">
      <c r="A481" s="60" t="s">
        <v>4</v>
      </c>
      <c r="B481" s="23" t="s">
        <v>1068</v>
      </c>
      <c r="C481" s="51" t="s">
        <v>485</v>
      </c>
      <c r="D481" s="29"/>
      <c r="E481" s="25" t="s">
        <v>2330</v>
      </c>
      <c r="F481" s="25" t="str">
        <f t="shared" si="7"/>
        <v>No</v>
      </c>
      <c r="G481" s="15" t="s">
        <v>2330</v>
      </c>
      <c r="H481" s="15"/>
    </row>
    <row r="482" spans="1:8" hidden="1" x14ac:dyDescent="0.3">
      <c r="A482" s="60" t="s">
        <v>4</v>
      </c>
      <c r="B482" s="23" t="s">
        <v>1069</v>
      </c>
      <c r="C482" s="51" t="s">
        <v>486</v>
      </c>
      <c r="D482" s="39" t="s">
        <v>2134</v>
      </c>
      <c r="E482" s="25" t="s">
        <v>2330</v>
      </c>
      <c r="F482" s="25" t="str">
        <f t="shared" si="7"/>
        <v>No</v>
      </c>
      <c r="G482" s="15" t="s">
        <v>2330</v>
      </c>
      <c r="H482" s="15"/>
    </row>
    <row r="483" spans="1:8" hidden="1" x14ac:dyDescent="0.3">
      <c r="A483" s="60" t="s">
        <v>4</v>
      </c>
      <c r="B483" s="41" t="s">
        <v>1947</v>
      </c>
      <c r="C483" s="51" t="s">
        <v>487</v>
      </c>
      <c r="D483" s="29"/>
      <c r="E483" s="25" t="s">
        <v>2330</v>
      </c>
      <c r="F483" s="25" t="str">
        <f t="shared" si="7"/>
        <v>No</v>
      </c>
      <c r="G483" s="15" t="s">
        <v>2330</v>
      </c>
      <c r="H483" s="15"/>
    </row>
    <row r="484" spans="1:8" hidden="1" x14ac:dyDescent="0.3">
      <c r="A484" s="60" t="s">
        <v>4</v>
      </c>
      <c r="B484" s="41" t="s">
        <v>1948</v>
      </c>
      <c r="C484" s="51" t="s">
        <v>488</v>
      </c>
      <c r="D484" s="29"/>
      <c r="E484" s="25" t="s">
        <v>2330</v>
      </c>
      <c r="F484" s="25" t="str">
        <f t="shared" si="7"/>
        <v>No</v>
      </c>
      <c r="G484" s="15" t="s">
        <v>2330</v>
      </c>
      <c r="H484" s="15"/>
    </row>
    <row r="485" spans="1:8" hidden="1" x14ac:dyDescent="0.3">
      <c r="A485" s="60" t="s">
        <v>4</v>
      </c>
      <c r="B485" s="23" t="s">
        <v>1949</v>
      </c>
      <c r="C485" s="51" t="s">
        <v>489</v>
      </c>
      <c r="D485" s="39" t="s">
        <v>2135</v>
      </c>
      <c r="E485" s="25" t="s">
        <v>2330</v>
      </c>
      <c r="F485" s="25" t="str">
        <f t="shared" si="7"/>
        <v>No</v>
      </c>
      <c r="G485" s="15" t="s">
        <v>2330</v>
      </c>
      <c r="H485" s="15"/>
    </row>
    <row r="486" spans="1:8" hidden="1" x14ac:dyDescent="0.3">
      <c r="A486" s="60" t="s">
        <v>4</v>
      </c>
      <c r="B486" s="41" t="s">
        <v>1950</v>
      </c>
      <c r="C486" s="51" t="s">
        <v>490</v>
      </c>
      <c r="D486" s="29"/>
      <c r="E486" s="25" t="s">
        <v>2330</v>
      </c>
      <c r="F486" s="25" t="str">
        <f t="shared" si="7"/>
        <v>No</v>
      </c>
      <c r="G486" s="15" t="s">
        <v>2330</v>
      </c>
      <c r="H486" s="15"/>
    </row>
    <row r="487" spans="1:8" hidden="1" x14ac:dyDescent="0.3">
      <c r="A487" s="60" t="s">
        <v>4</v>
      </c>
      <c r="B487" s="41" t="s">
        <v>1951</v>
      </c>
      <c r="C487" s="51" t="s">
        <v>491</v>
      </c>
      <c r="D487" s="29"/>
      <c r="E487" s="25" t="s">
        <v>2330</v>
      </c>
      <c r="F487" s="25" t="str">
        <f t="shared" si="7"/>
        <v>No</v>
      </c>
      <c r="G487" s="15" t="s">
        <v>2330</v>
      </c>
      <c r="H487" s="15"/>
    </row>
    <row r="488" spans="1:8" hidden="1" x14ac:dyDescent="0.3">
      <c r="A488" s="60" t="s">
        <v>4</v>
      </c>
      <c r="B488" s="23" t="s">
        <v>1006</v>
      </c>
      <c r="C488" s="51" t="s">
        <v>492</v>
      </c>
      <c r="D488" s="29" t="s">
        <v>2136</v>
      </c>
      <c r="E488" s="25" t="s">
        <v>2330</v>
      </c>
      <c r="F488" s="25" t="str">
        <f t="shared" si="7"/>
        <v>No</v>
      </c>
      <c r="G488" s="15" t="s">
        <v>2330</v>
      </c>
      <c r="H488" s="15"/>
    </row>
    <row r="489" spans="1:8" hidden="1" x14ac:dyDescent="0.3">
      <c r="A489" s="60" t="s">
        <v>4</v>
      </c>
      <c r="B489" s="23" t="s">
        <v>1007</v>
      </c>
      <c r="C489" s="51" t="s">
        <v>493</v>
      </c>
      <c r="D489" s="29" t="s">
        <v>2137</v>
      </c>
      <c r="E489" s="25" t="s">
        <v>2330</v>
      </c>
      <c r="F489" s="25" t="str">
        <f t="shared" si="7"/>
        <v>No</v>
      </c>
      <c r="G489" s="15" t="s">
        <v>2330</v>
      </c>
      <c r="H489" s="15"/>
    </row>
    <row r="490" spans="1:8" hidden="1" x14ac:dyDescent="0.3">
      <c r="A490" s="60" t="s">
        <v>4</v>
      </c>
      <c r="B490" s="23" t="s">
        <v>1008</v>
      </c>
      <c r="C490" s="51" t="s">
        <v>494</v>
      </c>
      <c r="D490" s="29" t="s">
        <v>2138</v>
      </c>
      <c r="E490" s="25" t="s">
        <v>2330</v>
      </c>
      <c r="F490" s="25" t="str">
        <f t="shared" si="7"/>
        <v>No</v>
      </c>
      <c r="G490" s="15" t="s">
        <v>2330</v>
      </c>
      <c r="H490" s="15"/>
    </row>
    <row r="491" spans="1:8" hidden="1" x14ac:dyDescent="0.3">
      <c r="A491" s="60" t="s">
        <v>4</v>
      </c>
      <c r="B491" s="23" t="s">
        <v>1009</v>
      </c>
      <c r="C491" s="51" t="s">
        <v>495</v>
      </c>
      <c r="D491" s="29" t="s">
        <v>2139</v>
      </c>
      <c r="E491" s="25" t="s">
        <v>2330</v>
      </c>
      <c r="F491" s="25" t="str">
        <f t="shared" si="7"/>
        <v>No</v>
      </c>
      <c r="G491" s="15" t="s">
        <v>2330</v>
      </c>
      <c r="H491" s="15"/>
    </row>
    <row r="492" spans="1:8" hidden="1" x14ac:dyDescent="0.3">
      <c r="A492" s="60" t="s">
        <v>4</v>
      </c>
      <c r="B492" s="23" t="s">
        <v>1952</v>
      </c>
      <c r="C492" s="51" t="s">
        <v>496</v>
      </c>
      <c r="D492" s="29" t="s">
        <v>2140</v>
      </c>
      <c r="E492" s="25" t="s">
        <v>2330</v>
      </c>
      <c r="F492" s="25" t="str">
        <f t="shared" si="7"/>
        <v>No</v>
      </c>
      <c r="G492" s="15" t="s">
        <v>2330</v>
      </c>
      <c r="H492" s="15"/>
    </row>
    <row r="493" spans="1:8" ht="43.2" hidden="1" x14ac:dyDescent="0.3">
      <c r="A493" s="60" t="s">
        <v>2517</v>
      </c>
      <c r="B493" s="23" t="s">
        <v>1242</v>
      </c>
      <c r="C493" s="51" t="s">
        <v>497</v>
      </c>
      <c r="D493" s="29" t="s">
        <v>2141</v>
      </c>
      <c r="E493" s="25" t="s">
        <v>2330</v>
      </c>
      <c r="F493" s="25" t="str">
        <f t="shared" si="7"/>
        <v>No</v>
      </c>
      <c r="G493" s="15" t="s">
        <v>2330</v>
      </c>
      <c r="H493" s="15" t="s">
        <v>2525</v>
      </c>
    </row>
    <row r="494" spans="1:8" hidden="1" x14ac:dyDescent="0.3">
      <c r="A494" s="60" t="s">
        <v>2517</v>
      </c>
      <c r="B494" s="23" t="s">
        <v>1243</v>
      </c>
      <c r="C494" s="51" t="s">
        <v>498</v>
      </c>
      <c r="D494" s="29" t="s">
        <v>2142</v>
      </c>
      <c r="E494" s="25" t="s">
        <v>2330</v>
      </c>
      <c r="F494" s="25" t="str">
        <f t="shared" si="7"/>
        <v>No</v>
      </c>
      <c r="G494" s="15" t="s">
        <v>2330</v>
      </c>
      <c r="H494" s="15" t="s">
        <v>990</v>
      </c>
    </row>
    <row r="495" spans="1:8" hidden="1" x14ac:dyDescent="0.3">
      <c r="A495" s="60" t="s">
        <v>2517</v>
      </c>
      <c r="B495" s="23" t="s">
        <v>1002</v>
      </c>
      <c r="C495" s="51" t="s">
        <v>499</v>
      </c>
      <c r="D495" s="29" t="s">
        <v>2143</v>
      </c>
      <c r="E495" s="25" t="s">
        <v>2330</v>
      </c>
      <c r="F495" s="25" t="str">
        <f t="shared" si="7"/>
        <v>No</v>
      </c>
      <c r="G495" s="15" t="s">
        <v>2330</v>
      </c>
      <c r="H495" s="15" t="s">
        <v>2565</v>
      </c>
    </row>
    <row r="496" spans="1:8" ht="28.8" hidden="1" x14ac:dyDescent="0.3">
      <c r="A496" s="60" t="s">
        <v>2517</v>
      </c>
      <c r="B496" s="23" t="s">
        <v>1003</v>
      </c>
      <c r="C496" s="51" t="s">
        <v>500</v>
      </c>
      <c r="D496" s="29" t="s">
        <v>2144</v>
      </c>
      <c r="E496" s="25" t="s">
        <v>2330</v>
      </c>
      <c r="F496" s="25" t="str">
        <f t="shared" si="7"/>
        <v>No</v>
      </c>
      <c r="G496" s="15" t="s">
        <v>2330</v>
      </c>
      <c r="H496" s="15" t="s">
        <v>2551</v>
      </c>
    </row>
    <row r="497" spans="1:8" hidden="1" x14ac:dyDescent="0.3">
      <c r="A497" s="60" t="s">
        <v>2517</v>
      </c>
      <c r="B497" s="23" t="s">
        <v>1004</v>
      </c>
      <c r="C497" s="51" t="s">
        <v>501</v>
      </c>
      <c r="D497" s="29" t="s">
        <v>2145</v>
      </c>
      <c r="E497" s="25" t="s">
        <v>2330</v>
      </c>
      <c r="F497" s="25" t="str">
        <f t="shared" si="7"/>
        <v>No</v>
      </c>
      <c r="G497" s="15" t="s">
        <v>2330</v>
      </c>
      <c r="H497" s="15"/>
    </row>
    <row r="498" spans="1:8" hidden="1" x14ac:dyDescent="0.3">
      <c r="A498" s="60" t="s">
        <v>2517</v>
      </c>
      <c r="B498" s="23" t="s">
        <v>1005</v>
      </c>
      <c r="C498" s="51" t="s">
        <v>502</v>
      </c>
      <c r="D498" s="29" t="s">
        <v>2146</v>
      </c>
      <c r="E498" s="25" t="s">
        <v>2330</v>
      </c>
      <c r="F498" s="25" t="str">
        <f t="shared" si="7"/>
        <v>No</v>
      </c>
      <c r="G498" s="15" t="s">
        <v>2330</v>
      </c>
      <c r="H498" s="15"/>
    </row>
    <row r="499" spans="1:8" hidden="1" x14ac:dyDescent="0.3">
      <c r="A499" s="60" t="s">
        <v>2517</v>
      </c>
      <c r="B499" s="23" t="s">
        <v>1953</v>
      </c>
      <c r="C499" s="51" t="s">
        <v>503</v>
      </c>
      <c r="D499" s="39" t="s">
        <v>2147</v>
      </c>
      <c r="E499" s="25" t="s">
        <v>2330</v>
      </c>
      <c r="F499" s="25" t="str">
        <f t="shared" si="7"/>
        <v>No</v>
      </c>
      <c r="G499" s="15" t="s">
        <v>2330</v>
      </c>
      <c r="H499" s="15"/>
    </row>
    <row r="500" spans="1:8" hidden="1" x14ac:dyDescent="0.3">
      <c r="A500" s="60" t="s">
        <v>2517</v>
      </c>
      <c r="B500" s="23" t="s">
        <v>1954</v>
      </c>
      <c r="C500" s="51" t="s">
        <v>504</v>
      </c>
      <c r="D500" s="39" t="s">
        <v>2148</v>
      </c>
      <c r="E500" s="25" t="s">
        <v>2330</v>
      </c>
      <c r="F500" s="25" t="str">
        <f t="shared" si="7"/>
        <v>No</v>
      </c>
      <c r="G500" s="15" t="s">
        <v>2330</v>
      </c>
      <c r="H500" s="15"/>
    </row>
    <row r="501" spans="1:8" hidden="1" x14ac:dyDescent="0.3">
      <c r="A501" s="60" t="s">
        <v>2517</v>
      </c>
      <c r="B501" s="23" t="s">
        <v>1955</v>
      </c>
      <c r="C501" s="51" t="s">
        <v>505</v>
      </c>
      <c r="D501" s="39" t="s">
        <v>2149</v>
      </c>
      <c r="E501" s="25" t="s">
        <v>2330</v>
      </c>
      <c r="F501" s="25" t="str">
        <f t="shared" si="7"/>
        <v>No</v>
      </c>
      <c r="G501" s="15" t="s">
        <v>2330</v>
      </c>
      <c r="H501" s="15"/>
    </row>
    <row r="502" spans="1:8" hidden="1" x14ac:dyDescent="0.3">
      <c r="A502" s="60" t="s">
        <v>2517</v>
      </c>
      <c r="B502" s="23" t="s">
        <v>1025</v>
      </c>
      <c r="C502" s="51" t="s">
        <v>506</v>
      </c>
      <c r="D502" s="39" t="s">
        <v>2150</v>
      </c>
      <c r="E502" s="25" t="s">
        <v>2330</v>
      </c>
      <c r="F502" s="25" t="str">
        <f t="shared" si="7"/>
        <v>No</v>
      </c>
      <c r="G502" s="15" t="s">
        <v>2330</v>
      </c>
      <c r="H502" s="15"/>
    </row>
    <row r="503" spans="1:8" ht="57.6" hidden="1" x14ac:dyDescent="0.3">
      <c r="A503" s="60" t="s">
        <v>2517</v>
      </c>
      <c r="B503" s="23" t="s">
        <v>1267</v>
      </c>
      <c r="C503" s="51" t="s">
        <v>507</v>
      </c>
      <c r="D503" s="39" t="s">
        <v>2151</v>
      </c>
      <c r="E503" s="25" t="s">
        <v>2330</v>
      </c>
      <c r="F503" s="25" t="str">
        <f t="shared" si="7"/>
        <v>No</v>
      </c>
      <c r="G503" s="15" t="s">
        <v>2330</v>
      </c>
      <c r="H503" s="62" t="s">
        <v>2587</v>
      </c>
    </row>
    <row r="504" spans="1:8" ht="43.2" hidden="1" x14ac:dyDescent="0.3">
      <c r="A504" s="60" t="s">
        <v>2517</v>
      </c>
      <c r="B504" s="23" t="s">
        <v>1247</v>
      </c>
      <c r="C504" s="51" t="s">
        <v>508</v>
      </c>
      <c r="D504" s="39" t="s">
        <v>2152</v>
      </c>
      <c r="E504" s="25" t="s">
        <v>2330</v>
      </c>
      <c r="F504" s="25" t="str">
        <f t="shared" si="7"/>
        <v>No</v>
      </c>
      <c r="G504" s="15" t="s">
        <v>2330</v>
      </c>
      <c r="H504" s="15" t="s">
        <v>2527</v>
      </c>
    </row>
    <row r="505" spans="1:8" hidden="1" x14ac:dyDescent="0.3">
      <c r="A505" s="60" t="s">
        <v>2517</v>
      </c>
      <c r="B505" s="23" t="s">
        <v>1956</v>
      </c>
      <c r="C505" s="51" t="s">
        <v>509</v>
      </c>
      <c r="D505" s="39" t="s">
        <v>2153</v>
      </c>
      <c r="E505" s="25" t="s">
        <v>2330</v>
      </c>
      <c r="F505" s="25" t="str">
        <f t="shared" si="7"/>
        <v>No</v>
      </c>
      <c r="G505" s="15" t="s">
        <v>2330</v>
      </c>
      <c r="H505" s="15"/>
    </row>
    <row r="506" spans="1:8" hidden="1" x14ac:dyDescent="0.3">
      <c r="A506" s="60" t="s">
        <v>2517</v>
      </c>
      <c r="B506" s="23" t="s">
        <v>1957</v>
      </c>
      <c r="C506" s="51" t="s">
        <v>510</v>
      </c>
      <c r="D506" s="39" t="s">
        <v>2154</v>
      </c>
      <c r="E506" s="25" t="s">
        <v>2330</v>
      </c>
      <c r="F506" s="25" t="str">
        <f t="shared" si="7"/>
        <v>No</v>
      </c>
      <c r="G506" s="15" t="s">
        <v>2330</v>
      </c>
      <c r="H506" s="15"/>
    </row>
    <row r="507" spans="1:8" hidden="1" x14ac:dyDescent="0.3">
      <c r="A507" s="60" t="s">
        <v>2517</v>
      </c>
      <c r="B507" s="23" t="s">
        <v>1958</v>
      </c>
      <c r="C507" s="51" t="s">
        <v>511</v>
      </c>
      <c r="D507" s="39" t="s">
        <v>2155</v>
      </c>
      <c r="E507" s="25" t="s">
        <v>2330</v>
      </c>
      <c r="F507" s="25" t="str">
        <f t="shared" si="7"/>
        <v>No</v>
      </c>
      <c r="G507" s="15" t="s">
        <v>2330</v>
      </c>
      <c r="H507" s="15"/>
    </row>
    <row r="508" spans="1:8" hidden="1" x14ac:dyDescent="0.3">
      <c r="A508" s="60" t="s">
        <v>2517</v>
      </c>
      <c r="B508" s="23" t="s">
        <v>1959</v>
      </c>
      <c r="C508" s="51" t="s">
        <v>512</v>
      </c>
      <c r="D508" s="39" t="s">
        <v>2156</v>
      </c>
      <c r="E508" s="25" t="s">
        <v>2330</v>
      </c>
      <c r="F508" s="25" t="str">
        <f t="shared" si="7"/>
        <v>No</v>
      </c>
      <c r="G508" s="15" t="s">
        <v>2330</v>
      </c>
      <c r="H508" s="15"/>
    </row>
    <row r="509" spans="1:8" hidden="1" x14ac:dyDescent="0.3">
      <c r="A509" s="60" t="s">
        <v>2517</v>
      </c>
      <c r="B509" s="23" t="s">
        <v>1960</v>
      </c>
      <c r="C509" s="51" t="s">
        <v>513</v>
      </c>
      <c r="D509" s="39" t="s">
        <v>2157</v>
      </c>
      <c r="E509" s="25" t="s">
        <v>2330</v>
      </c>
      <c r="F509" s="25" t="str">
        <f t="shared" si="7"/>
        <v>No</v>
      </c>
      <c r="G509" s="15" t="s">
        <v>2330</v>
      </c>
      <c r="H509" s="15"/>
    </row>
    <row r="510" spans="1:8" hidden="1" x14ac:dyDescent="0.3">
      <c r="A510" s="60" t="s">
        <v>2517</v>
      </c>
      <c r="B510" s="23" t="s">
        <v>1961</v>
      </c>
      <c r="C510" s="51" t="s">
        <v>514</v>
      </c>
      <c r="D510" s="39" t="s">
        <v>2083</v>
      </c>
      <c r="E510" s="25" t="s">
        <v>2330</v>
      </c>
      <c r="F510" s="25" t="str">
        <f t="shared" si="7"/>
        <v>No</v>
      </c>
      <c r="G510" s="15" t="s">
        <v>2330</v>
      </c>
      <c r="H510" s="15"/>
    </row>
    <row r="511" spans="1:8" hidden="1" x14ac:dyDescent="0.3">
      <c r="A511" s="60" t="s">
        <v>2517</v>
      </c>
      <c r="B511" s="23" t="s">
        <v>1259</v>
      </c>
      <c r="C511" s="51" t="s">
        <v>2328</v>
      </c>
      <c r="D511" s="39" t="s">
        <v>2158</v>
      </c>
      <c r="E511" s="25" t="s">
        <v>2330</v>
      </c>
      <c r="F511" s="25" t="str">
        <f t="shared" si="7"/>
        <v>No</v>
      </c>
      <c r="G511" s="15" t="s">
        <v>2330</v>
      </c>
      <c r="H511" s="15"/>
    </row>
    <row r="512" spans="1:8" hidden="1" x14ac:dyDescent="0.3">
      <c r="A512" s="60" t="s">
        <v>2517</v>
      </c>
      <c r="B512" s="23" t="s">
        <v>1069</v>
      </c>
      <c r="C512" s="51" t="s">
        <v>515</v>
      </c>
      <c r="D512" s="39" t="s">
        <v>2159</v>
      </c>
      <c r="E512" s="25" t="s">
        <v>2330</v>
      </c>
      <c r="F512" s="25" t="str">
        <f t="shared" si="7"/>
        <v>No</v>
      </c>
      <c r="G512" s="15" t="s">
        <v>2330</v>
      </c>
      <c r="H512" s="15"/>
    </row>
    <row r="513" spans="1:8" hidden="1" x14ac:dyDescent="0.3">
      <c r="A513" s="60" t="s">
        <v>2517</v>
      </c>
      <c r="B513" s="23" t="s">
        <v>1962</v>
      </c>
      <c r="C513" s="51" t="s">
        <v>516</v>
      </c>
      <c r="D513" s="39" t="s">
        <v>2160</v>
      </c>
      <c r="E513" s="25" t="s">
        <v>2330</v>
      </c>
      <c r="F513" s="25" t="str">
        <f t="shared" si="7"/>
        <v>No</v>
      </c>
      <c r="G513" s="15" t="s">
        <v>2330</v>
      </c>
      <c r="H513" s="15"/>
    </row>
    <row r="514" spans="1:8" hidden="1" x14ac:dyDescent="0.3">
      <c r="A514" s="60" t="s">
        <v>2517</v>
      </c>
      <c r="B514" s="23" t="s">
        <v>1006</v>
      </c>
      <c r="C514" s="51" t="s">
        <v>517</v>
      </c>
      <c r="D514" s="29" t="s">
        <v>2161</v>
      </c>
      <c r="E514" s="25" t="s">
        <v>2330</v>
      </c>
      <c r="F514" s="25" t="str">
        <f t="shared" si="7"/>
        <v>No</v>
      </c>
      <c r="G514" s="15" t="s">
        <v>2330</v>
      </c>
      <c r="H514" s="15"/>
    </row>
    <row r="515" spans="1:8" hidden="1" x14ac:dyDescent="0.3">
      <c r="A515" s="60" t="s">
        <v>2517</v>
      </c>
      <c r="B515" s="23" t="s">
        <v>1007</v>
      </c>
      <c r="C515" s="51" t="s">
        <v>518</v>
      </c>
      <c r="D515" s="29" t="s">
        <v>2162</v>
      </c>
      <c r="E515" s="25" t="s">
        <v>2330</v>
      </c>
      <c r="F515" s="25" t="str">
        <f t="shared" si="7"/>
        <v>No</v>
      </c>
      <c r="G515" s="15" t="s">
        <v>2330</v>
      </c>
      <c r="H515" s="15"/>
    </row>
    <row r="516" spans="1:8" hidden="1" x14ac:dyDescent="0.3">
      <c r="A516" s="60" t="s">
        <v>2517</v>
      </c>
      <c r="B516" s="23" t="s">
        <v>1008</v>
      </c>
      <c r="C516" s="51" t="s">
        <v>519</v>
      </c>
      <c r="D516" s="29" t="s">
        <v>2163</v>
      </c>
      <c r="E516" s="25" t="s">
        <v>2330</v>
      </c>
      <c r="F516" s="25" t="str">
        <f t="shared" si="7"/>
        <v>No</v>
      </c>
      <c r="G516" s="15" t="s">
        <v>2330</v>
      </c>
      <c r="H516" s="15"/>
    </row>
    <row r="517" spans="1:8" hidden="1" x14ac:dyDescent="0.3">
      <c r="A517" s="60" t="s">
        <v>2517</v>
      </c>
      <c r="B517" s="23" t="s">
        <v>1009</v>
      </c>
      <c r="C517" s="51" t="s">
        <v>520</v>
      </c>
      <c r="D517" s="29" t="s">
        <v>2164</v>
      </c>
      <c r="E517" s="25" t="s">
        <v>2330</v>
      </c>
      <c r="F517" s="25" t="str">
        <f t="shared" ref="F517:F580" si="8">IF(D517=E517,"Yes","No")</f>
        <v>No</v>
      </c>
      <c r="G517" s="15" t="s">
        <v>2330</v>
      </c>
      <c r="H517" s="15"/>
    </row>
    <row r="518" spans="1:8" ht="43.2" x14ac:dyDescent="0.3">
      <c r="A518" s="60" t="s">
        <v>984</v>
      </c>
      <c r="B518" s="23" t="s">
        <v>1242</v>
      </c>
      <c r="C518" s="51" t="s">
        <v>521</v>
      </c>
      <c r="D518" s="29" t="s">
        <v>2165</v>
      </c>
      <c r="E518" s="25" t="s">
        <v>2413</v>
      </c>
      <c r="F518" s="25" t="str">
        <f t="shared" si="8"/>
        <v>No</v>
      </c>
      <c r="G518" s="15" t="s">
        <v>1723</v>
      </c>
      <c r="H518" s="15" t="s">
        <v>2525</v>
      </c>
    </row>
    <row r="519" spans="1:8" x14ac:dyDescent="0.3">
      <c r="A519" s="60" t="s">
        <v>984</v>
      </c>
      <c r="B519" s="23" t="s">
        <v>1243</v>
      </c>
      <c r="C519" s="51" t="s">
        <v>522</v>
      </c>
      <c r="D519" s="29" t="s">
        <v>2166</v>
      </c>
      <c r="E519" s="25" t="s">
        <v>2414</v>
      </c>
      <c r="F519" s="25" t="str">
        <f t="shared" si="8"/>
        <v>No</v>
      </c>
      <c r="G519" s="15" t="s">
        <v>1724</v>
      </c>
      <c r="H519" s="15" t="s">
        <v>990</v>
      </c>
    </row>
    <row r="520" spans="1:8" x14ac:dyDescent="0.3">
      <c r="A520" s="60" t="s">
        <v>984</v>
      </c>
      <c r="B520" s="23" t="s">
        <v>1002</v>
      </c>
      <c r="C520" s="51" t="s">
        <v>523</v>
      </c>
      <c r="D520" s="29" t="s">
        <v>2167</v>
      </c>
      <c r="E520" s="25" t="s">
        <v>2415</v>
      </c>
      <c r="F520" s="25" t="str">
        <f t="shared" si="8"/>
        <v>No</v>
      </c>
      <c r="G520" s="15" t="s">
        <v>1847</v>
      </c>
      <c r="H520" s="15" t="s">
        <v>2565</v>
      </c>
    </row>
    <row r="521" spans="1:8" ht="28.8" x14ac:dyDescent="0.3">
      <c r="A521" s="60" t="s">
        <v>984</v>
      </c>
      <c r="B521" s="23" t="s">
        <v>1003</v>
      </c>
      <c r="C521" s="51" t="s">
        <v>524</v>
      </c>
      <c r="D521" s="29" t="s">
        <v>2168</v>
      </c>
      <c r="E521" s="25" t="s">
        <v>2416</v>
      </c>
      <c r="F521" s="25" t="str">
        <f t="shared" si="8"/>
        <v>No</v>
      </c>
      <c r="G521" s="15" t="s">
        <v>1848</v>
      </c>
      <c r="H521" s="15" t="s">
        <v>2551</v>
      </c>
    </row>
    <row r="522" spans="1:8" ht="28.8" x14ac:dyDescent="0.3">
      <c r="A522" s="60" t="s">
        <v>984</v>
      </c>
      <c r="B522" s="23" t="s">
        <v>1004</v>
      </c>
      <c r="C522" s="51" t="s">
        <v>525</v>
      </c>
      <c r="D522" s="29" t="s">
        <v>2169</v>
      </c>
      <c r="E522" s="25" t="s">
        <v>2417</v>
      </c>
      <c r="F522" s="25" t="str">
        <f t="shared" si="8"/>
        <v>No</v>
      </c>
      <c r="G522" s="15" t="s">
        <v>1849</v>
      </c>
      <c r="H522" s="15" t="s">
        <v>2599</v>
      </c>
    </row>
    <row r="523" spans="1:8" ht="28.8" x14ac:dyDescent="0.3">
      <c r="A523" s="60" t="s">
        <v>984</v>
      </c>
      <c r="B523" s="23" t="s">
        <v>1005</v>
      </c>
      <c r="C523" s="51" t="s">
        <v>526</v>
      </c>
      <c r="D523" s="29" t="s">
        <v>2170</v>
      </c>
      <c r="E523" s="25" t="s">
        <v>2418</v>
      </c>
      <c r="F523" s="25" t="str">
        <f t="shared" si="8"/>
        <v>No</v>
      </c>
      <c r="G523" s="15" t="s">
        <v>1850</v>
      </c>
      <c r="H523" s="15" t="s">
        <v>2600</v>
      </c>
    </row>
    <row r="524" spans="1:8" ht="43.2" x14ac:dyDescent="0.3">
      <c r="A524" s="60" t="s">
        <v>984</v>
      </c>
      <c r="B524" s="23" t="s">
        <v>1264</v>
      </c>
      <c r="C524" s="51" t="s">
        <v>527</v>
      </c>
      <c r="D524" s="40" t="s">
        <v>2171</v>
      </c>
      <c r="E524" s="25" t="s">
        <v>2419</v>
      </c>
      <c r="F524" s="25" t="str">
        <f t="shared" si="8"/>
        <v>No</v>
      </c>
      <c r="G524" s="15" t="s">
        <v>1902</v>
      </c>
      <c r="H524" s="15" t="s">
        <v>2583</v>
      </c>
    </row>
    <row r="525" spans="1:8" ht="43.2" x14ac:dyDescent="0.3">
      <c r="A525" s="60" t="s">
        <v>984</v>
      </c>
      <c r="B525" s="23" t="s">
        <v>1265</v>
      </c>
      <c r="C525" s="51" t="s">
        <v>528</v>
      </c>
      <c r="D525" s="40" t="s">
        <v>2172</v>
      </c>
      <c r="E525" s="25" t="s">
        <v>2420</v>
      </c>
      <c r="F525" s="25" t="str">
        <f t="shared" si="8"/>
        <v>No</v>
      </c>
      <c r="G525" s="15" t="s">
        <v>1877</v>
      </c>
      <c r="H525" s="62" t="s">
        <v>2642</v>
      </c>
    </row>
    <row r="526" spans="1:8" ht="57.6" x14ac:dyDescent="0.3">
      <c r="A526" s="60" t="s">
        <v>984</v>
      </c>
      <c r="B526" s="23" t="s">
        <v>1266</v>
      </c>
      <c r="C526" s="51" t="s">
        <v>529</v>
      </c>
      <c r="D526" s="38" t="s">
        <v>2173</v>
      </c>
      <c r="E526" s="25" t="s">
        <v>2421</v>
      </c>
      <c r="F526" s="25" t="str">
        <f t="shared" si="8"/>
        <v>No</v>
      </c>
      <c r="G526" s="15" t="s">
        <v>1892</v>
      </c>
      <c r="H526" s="15" t="s">
        <v>2644</v>
      </c>
    </row>
    <row r="527" spans="1:8" ht="57.6" x14ac:dyDescent="0.3">
      <c r="A527" s="60" t="s">
        <v>984</v>
      </c>
      <c r="B527" s="23" t="s">
        <v>1267</v>
      </c>
      <c r="C527" s="51" t="s">
        <v>530</v>
      </c>
      <c r="D527" s="40" t="s">
        <v>2174</v>
      </c>
      <c r="E527" s="25" t="s">
        <v>2422</v>
      </c>
      <c r="F527" s="25" t="str">
        <f t="shared" si="8"/>
        <v>No</v>
      </c>
      <c r="G527" s="15" t="s">
        <v>1892</v>
      </c>
      <c r="H527" s="62" t="s">
        <v>2587</v>
      </c>
    </row>
    <row r="528" spans="1:8" ht="43.2" x14ac:dyDescent="0.3">
      <c r="A528" s="60" t="s">
        <v>984</v>
      </c>
      <c r="B528" s="23" t="s">
        <v>1247</v>
      </c>
      <c r="C528" s="51" t="s">
        <v>531</v>
      </c>
      <c r="D528" s="40" t="s">
        <v>2175</v>
      </c>
      <c r="E528" s="25" t="s">
        <v>2423</v>
      </c>
      <c r="F528" s="25" t="str">
        <f t="shared" si="8"/>
        <v>No</v>
      </c>
      <c r="G528" s="15" t="s">
        <v>1870</v>
      </c>
      <c r="H528" s="15" t="s">
        <v>2527</v>
      </c>
    </row>
    <row r="529" spans="1:8" x14ac:dyDescent="0.3">
      <c r="A529" s="60" t="s">
        <v>984</v>
      </c>
      <c r="B529" s="23" t="s">
        <v>1251</v>
      </c>
      <c r="C529" s="51" t="s">
        <v>532</v>
      </c>
      <c r="D529" s="40" t="s">
        <v>2176</v>
      </c>
      <c r="E529" s="25" t="s">
        <v>2424</v>
      </c>
      <c r="F529" s="25" t="str">
        <f t="shared" si="8"/>
        <v>No</v>
      </c>
      <c r="G529" s="15" t="s">
        <v>1864</v>
      </c>
      <c r="H529" s="15" t="s">
        <v>2558</v>
      </c>
    </row>
    <row r="530" spans="1:8" x14ac:dyDescent="0.3">
      <c r="A530" s="60" t="s">
        <v>984</v>
      </c>
      <c r="B530" s="23" t="s">
        <v>1268</v>
      </c>
      <c r="C530" s="51" t="s">
        <v>533</v>
      </c>
      <c r="D530" s="40" t="s">
        <v>2177</v>
      </c>
      <c r="E530" s="25" t="s">
        <v>2425</v>
      </c>
      <c r="F530" s="25" t="str">
        <f t="shared" si="8"/>
        <v>No</v>
      </c>
      <c r="G530" s="15" t="s">
        <v>1878</v>
      </c>
      <c r="H530" s="15"/>
    </row>
    <row r="531" spans="1:8" ht="28.8" x14ac:dyDescent="0.3">
      <c r="A531" s="60" t="s">
        <v>984</v>
      </c>
      <c r="B531" s="23" t="s">
        <v>1269</v>
      </c>
      <c r="C531" s="51" t="s">
        <v>534</v>
      </c>
      <c r="D531" s="40" t="s">
        <v>2178</v>
      </c>
      <c r="E531" s="25" t="s">
        <v>2426</v>
      </c>
      <c r="F531" s="25" t="str">
        <f t="shared" si="8"/>
        <v>No</v>
      </c>
      <c r="G531" s="15" t="s">
        <v>1884</v>
      </c>
      <c r="H531" s="15" t="s">
        <v>2639</v>
      </c>
    </row>
    <row r="532" spans="1:8" ht="43.2" x14ac:dyDescent="0.3">
      <c r="A532" s="60" t="s">
        <v>984</v>
      </c>
      <c r="B532" s="23" t="s">
        <v>1066</v>
      </c>
      <c r="C532" s="51" t="s">
        <v>535</v>
      </c>
      <c r="D532" s="40" t="s">
        <v>2179</v>
      </c>
      <c r="E532" s="25" t="s">
        <v>2427</v>
      </c>
      <c r="F532" s="25" t="str">
        <f t="shared" si="8"/>
        <v>No</v>
      </c>
      <c r="G532" s="15" t="s">
        <v>1879</v>
      </c>
      <c r="H532" s="15" t="s">
        <v>2641</v>
      </c>
    </row>
    <row r="533" spans="1:8" ht="72" x14ac:dyDescent="0.3">
      <c r="A533" s="60" t="s">
        <v>984</v>
      </c>
      <c r="B533" s="23" t="s">
        <v>1270</v>
      </c>
      <c r="C533" s="51" t="s">
        <v>536</v>
      </c>
      <c r="D533" s="40" t="s">
        <v>2180</v>
      </c>
      <c r="E533" s="25" t="s">
        <v>2428</v>
      </c>
      <c r="F533" s="25" t="str">
        <f t="shared" si="8"/>
        <v>No</v>
      </c>
      <c r="G533" s="15" t="s">
        <v>1892</v>
      </c>
      <c r="H533" s="62" t="s">
        <v>2632</v>
      </c>
    </row>
    <row r="534" spans="1:8" ht="72" x14ac:dyDescent="0.3">
      <c r="A534" s="60" t="s">
        <v>984</v>
      </c>
      <c r="B534" s="23" t="s">
        <v>1259</v>
      </c>
      <c r="C534" s="51" t="s">
        <v>537</v>
      </c>
      <c r="D534" s="40" t="s">
        <v>2181</v>
      </c>
      <c r="E534" s="25" t="s">
        <v>2429</v>
      </c>
      <c r="F534" s="25" t="str">
        <f t="shared" si="8"/>
        <v>No</v>
      </c>
      <c r="G534" s="15" t="s">
        <v>1872</v>
      </c>
      <c r="H534" s="62" t="s">
        <v>2633</v>
      </c>
    </row>
    <row r="535" spans="1:8" ht="43.2" x14ac:dyDescent="0.3">
      <c r="A535" s="60" t="s">
        <v>984</v>
      </c>
      <c r="B535" s="23" t="s">
        <v>1253</v>
      </c>
      <c r="C535" s="51" t="s">
        <v>538</v>
      </c>
      <c r="D535" s="40" t="s">
        <v>2182</v>
      </c>
      <c r="E535" s="25" t="s">
        <v>2430</v>
      </c>
      <c r="F535" s="25" t="str">
        <f t="shared" si="8"/>
        <v>No</v>
      </c>
      <c r="G535" s="15" t="s">
        <v>1892</v>
      </c>
      <c r="H535" s="62" t="s">
        <v>2634</v>
      </c>
    </row>
    <row r="536" spans="1:8" x14ac:dyDescent="0.3">
      <c r="A536" s="60" t="s">
        <v>984</v>
      </c>
      <c r="B536" s="23" t="s">
        <v>1256</v>
      </c>
      <c r="C536" s="51" t="s">
        <v>539</v>
      </c>
      <c r="D536" s="29" t="s">
        <v>2183</v>
      </c>
      <c r="E536" s="25" t="s">
        <v>2431</v>
      </c>
      <c r="F536" s="25" t="str">
        <f t="shared" si="8"/>
        <v>No</v>
      </c>
      <c r="G536" s="15" t="s">
        <v>1896</v>
      </c>
      <c r="H536" s="15" t="s">
        <v>2620</v>
      </c>
    </row>
    <row r="537" spans="1:8" x14ac:dyDescent="0.3">
      <c r="A537" s="60" t="s">
        <v>984</v>
      </c>
      <c r="B537" s="23" t="s">
        <v>1009</v>
      </c>
      <c r="C537" s="51" t="s">
        <v>540</v>
      </c>
      <c r="D537" s="29" t="s">
        <v>2184</v>
      </c>
      <c r="E537" s="25" t="s">
        <v>2432</v>
      </c>
      <c r="F537" s="25" t="str">
        <f t="shared" si="8"/>
        <v>No</v>
      </c>
      <c r="G537" s="15" t="s">
        <v>1897</v>
      </c>
      <c r="H537" s="15" t="s">
        <v>2621</v>
      </c>
    </row>
    <row r="538" spans="1:8" ht="43.2" x14ac:dyDescent="0.3">
      <c r="A538" s="60" t="s">
        <v>985</v>
      </c>
      <c r="B538" s="23" t="s">
        <v>1242</v>
      </c>
      <c r="C538" s="51" t="s">
        <v>541</v>
      </c>
      <c r="D538" s="29" t="s">
        <v>2185</v>
      </c>
      <c r="E538" s="25" t="s">
        <v>2433</v>
      </c>
      <c r="F538" s="25" t="str">
        <f t="shared" si="8"/>
        <v>No</v>
      </c>
      <c r="G538" s="15" t="s">
        <v>1723</v>
      </c>
      <c r="H538" s="15" t="s">
        <v>2525</v>
      </c>
    </row>
    <row r="539" spans="1:8" x14ac:dyDescent="0.3">
      <c r="A539" s="60" t="s">
        <v>985</v>
      </c>
      <c r="B539" s="23" t="s">
        <v>1243</v>
      </c>
      <c r="C539" s="51" t="s">
        <v>542</v>
      </c>
      <c r="D539" s="29" t="s">
        <v>2186</v>
      </c>
      <c r="E539" s="25" t="s">
        <v>2434</v>
      </c>
      <c r="F539" s="25" t="str">
        <f t="shared" si="8"/>
        <v>No</v>
      </c>
      <c r="G539" s="15" t="s">
        <v>1724</v>
      </c>
      <c r="H539" s="15" t="s">
        <v>990</v>
      </c>
    </row>
    <row r="540" spans="1:8" x14ac:dyDescent="0.3">
      <c r="A540" s="60" t="s">
        <v>985</v>
      </c>
      <c r="B540" s="23" t="s">
        <v>1002</v>
      </c>
      <c r="C540" s="51" t="s">
        <v>543</v>
      </c>
      <c r="D540" s="29" t="s">
        <v>2187</v>
      </c>
      <c r="E540" s="25" t="s">
        <v>2435</v>
      </c>
      <c r="F540" s="25" t="str">
        <f t="shared" si="8"/>
        <v>No</v>
      </c>
      <c r="G540" s="15" t="s">
        <v>1847</v>
      </c>
      <c r="H540" s="15" t="s">
        <v>2565</v>
      </c>
    </row>
    <row r="541" spans="1:8" ht="28.8" x14ac:dyDescent="0.3">
      <c r="A541" s="60" t="s">
        <v>985</v>
      </c>
      <c r="B541" s="23" t="s">
        <v>1003</v>
      </c>
      <c r="C541" s="51" t="s">
        <v>544</v>
      </c>
      <c r="D541" s="29" t="s">
        <v>2188</v>
      </c>
      <c r="E541" s="25" t="s">
        <v>2436</v>
      </c>
      <c r="F541" s="25" t="str">
        <f t="shared" si="8"/>
        <v>No</v>
      </c>
      <c r="G541" s="15" t="s">
        <v>1848</v>
      </c>
      <c r="H541" s="15" t="s">
        <v>2551</v>
      </c>
    </row>
    <row r="542" spans="1:8" x14ac:dyDescent="0.3">
      <c r="A542" s="60" t="s">
        <v>985</v>
      </c>
      <c r="B542" s="23" t="s">
        <v>1004</v>
      </c>
      <c r="C542" s="51" t="s">
        <v>545</v>
      </c>
      <c r="D542" s="29" t="s">
        <v>2189</v>
      </c>
      <c r="E542" s="25" t="s">
        <v>2437</v>
      </c>
      <c r="F542" s="25" t="str">
        <f t="shared" si="8"/>
        <v>No</v>
      </c>
      <c r="G542" s="15" t="s">
        <v>1849</v>
      </c>
      <c r="H542" s="15" t="s">
        <v>2622</v>
      </c>
    </row>
    <row r="543" spans="1:8" x14ac:dyDescent="0.3">
      <c r="A543" s="60" t="s">
        <v>985</v>
      </c>
      <c r="B543" s="23" t="s">
        <v>1005</v>
      </c>
      <c r="C543" s="51" t="s">
        <v>546</v>
      </c>
      <c r="D543" s="29" t="s">
        <v>2190</v>
      </c>
      <c r="E543" s="25" t="s">
        <v>2438</v>
      </c>
      <c r="F543" s="25" t="str">
        <f t="shared" si="8"/>
        <v>No</v>
      </c>
      <c r="G543" s="15" t="s">
        <v>1850</v>
      </c>
      <c r="H543" s="15" t="s">
        <v>2623</v>
      </c>
    </row>
    <row r="544" spans="1:8" x14ac:dyDescent="0.3">
      <c r="A544" s="60" t="s">
        <v>985</v>
      </c>
      <c r="B544" s="23" t="s">
        <v>1246</v>
      </c>
      <c r="C544" s="51" t="s">
        <v>547</v>
      </c>
      <c r="D544" s="40" t="s">
        <v>2191</v>
      </c>
      <c r="E544" s="25" t="s">
        <v>2439</v>
      </c>
      <c r="F544" s="25" t="str">
        <f t="shared" si="8"/>
        <v>No</v>
      </c>
      <c r="G544" s="15" t="s">
        <v>1892</v>
      </c>
      <c r="H544" s="15" t="s">
        <v>2624</v>
      </c>
    </row>
    <row r="545" spans="1:8" ht="28.8" x14ac:dyDescent="0.3">
      <c r="A545" s="60" t="s">
        <v>985</v>
      </c>
      <c r="B545" s="23" t="s">
        <v>1271</v>
      </c>
      <c r="C545" s="51" t="s">
        <v>548</v>
      </c>
      <c r="D545" s="40" t="s">
        <v>2192</v>
      </c>
      <c r="E545" s="25" t="s">
        <v>2440</v>
      </c>
      <c r="F545" s="25" t="str">
        <f t="shared" si="8"/>
        <v>No</v>
      </c>
      <c r="G545" s="15" t="s">
        <v>1885</v>
      </c>
      <c r="H545" s="15" t="s">
        <v>2594</v>
      </c>
    </row>
    <row r="546" spans="1:8" ht="43.2" x14ac:dyDescent="0.3">
      <c r="A546" s="60" t="s">
        <v>985</v>
      </c>
      <c r="B546" s="23" t="s">
        <v>1272</v>
      </c>
      <c r="C546" s="51" t="s">
        <v>549</v>
      </c>
      <c r="D546" s="40" t="s">
        <v>2193</v>
      </c>
      <c r="E546" s="25" t="s">
        <v>2441</v>
      </c>
      <c r="F546" s="25" t="str">
        <f t="shared" si="8"/>
        <v>No</v>
      </c>
      <c r="G546" s="15" t="s">
        <v>1892</v>
      </c>
      <c r="H546" s="15" t="s">
        <v>2625</v>
      </c>
    </row>
    <row r="547" spans="1:8" ht="28.8" x14ac:dyDescent="0.3">
      <c r="A547" s="60" t="s">
        <v>985</v>
      </c>
      <c r="B547" s="23" t="s">
        <v>1273</v>
      </c>
      <c r="C547" s="51" t="s">
        <v>550</v>
      </c>
      <c r="D547" s="40" t="s">
        <v>2194</v>
      </c>
      <c r="E547" s="25" t="s">
        <v>2442</v>
      </c>
      <c r="F547" s="25" t="str">
        <f t="shared" si="8"/>
        <v>No</v>
      </c>
      <c r="G547" s="15" t="s">
        <v>1886</v>
      </c>
      <c r="H547" s="15" t="s">
        <v>2626</v>
      </c>
    </row>
    <row r="548" spans="1:8" ht="43.2" x14ac:dyDescent="0.3">
      <c r="A548" s="60" t="s">
        <v>985</v>
      </c>
      <c r="B548" s="23" t="s">
        <v>1247</v>
      </c>
      <c r="C548" s="51" t="s">
        <v>551</v>
      </c>
      <c r="D548" s="40" t="s">
        <v>2195</v>
      </c>
      <c r="E548" s="25" t="s">
        <v>2443</v>
      </c>
      <c r="F548" s="25" t="str">
        <f t="shared" si="8"/>
        <v>No</v>
      </c>
      <c r="G548" s="15" t="s">
        <v>1870</v>
      </c>
      <c r="H548" s="15" t="s">
        <v>2527</v>
      </c>
    </row>
    <row r="549" spans="1:8" ht="28.8" x14ac:dyDescent="0.3">
      <c r="A549" s="60" t="s">
        <v>985</v>
      </c>
      <c r="B549" s="23" t="s">
        <v>1248</v>
      </c>
      <c r="C549" s="51" t="s">
        <v>552</v>
      </c>
      <c r="D549" s="40" t="s">
        <v>2196</v>
      </c>
      <c r="E549" s="25" t="s">
        <v>2444</v>
      </c>
      <c r="F549" s="25" t="str">
        <f t="shared" si="8"/>
        <v>No</v>
      </c>
      <c r="G549" s="15" t="s">
        <v>1857</v>
      </c>
      <c r="H549" s="15" t="s">
        <v>2640</v>
      </c>
    </row>
    <row r="550" spans="1:8" ht="172.8" x14ac:dyDescent="0.3">
      <c r="A550" s="60" t="s">
        <v>985</v>
      </c>
      <c r="B550" s="23" t="s">
        <v>1274</v>
      </c>
      <c r="C550" s="51" t="s">
        <v>553</v>
      </c>
      <c r="D550" s="40" t="s">
        <v>2197</v>
      </c>
      <c r="E550" s="25" t="s">
        <v>2445</v>
      </c>
      <c r="F550" s="25" t="str">
        <f t="shared" si="8"/>
        <v>No</v>
      </c>
      <c r="G550" s="15" t="s">
        <v>1892</v>
      </c>
      <c r="H550" s="15" t="s">
        <v>2602</v>
      </c>
    </row>
    <row r="551" spans="1:8" ht="28.8" x14ac:dyDescent="0.3">
      <c r="A551" s="60" t="s">
        <v>985</v>
      </c>
      <c r="B551" s="23" t="s">
        <v>1275</v>
      </c>
      <c r="C551" s="51" t="s">
        <v>554</v>
      </c>
      <c r="D551" s="40" t="s">
        <v>2198</v>
      </c>
      <c r="E551" s="25" t="s">
        <v>2446</v>
      </c>
      <c r="F551" s="25" t="str">
        <f t="shared" si="8"/>
        <v>No</v>
      </c>
      <c r="G551" s="15" t="s">
        <v>1887</v>
      </c>
      <c r="H551" s="15" t="s">
        <v>2603</v>
      </c>
    </row>
    <row r="552" spans="1:8" x14ac:dyDescent="0.3">
      <c r="A552" s="60" t="s">
        <v>985</v>
      </c>
      <c r="B552" s="23" t="s">
        <v>1276</v>
      </c>
      <c r="C552" s="51" t="s">
        <v>555</v>
      </c>
      <c r="D552" s="40" t="s">
        <v>2199</v>
      </c>
      <c r="E552" s="25" t="s">
        <v>2447</v>
      </c>
      <c r="F552" s="25" t="str">
        <f t="shared" si="8"/>
        <v>No</v>
      </c>
      <c r="G552" s="15" t="s">
        <v>1892</v>
      </c>
      <c r="H552" s="15" t="s">
        <v>1044</v>
      </c>
    </row>
    <row r="553" spans="1:8" ht="28.8" x14ac:dyDescent="0.3">
      <c r="A553" s="60" t="s">
        <v>985</v>
      </c>
      <c r="B553" s="23" t="s">
        <v>1277</v>
      </c>
      <c r="C553" s="51" t="s">
        <v>556</v>
      </c>
      <c r="D553" s="40" t="s">
        <v>2200</v>
      </c>
      <c r="E553" s="25" t="s">
        <v>2448</v>
      </c>
      <c r="F553" s="25" t="str">
        <f t="shared" si="8"/>
        <v>No</v>
      </c>
      <c r="G553" s="15" t="s">
        <v>1888</v>
      </c>
      <c r="H553" s="15" t="s">
        <v>2603</v>
      </c>
    </row>
    <row r="554" spans="1:8" ht="158.4" x14ac:dyDescent="0.3">
      <c r="A554" s="60" t="s">
        <v>985</v>
      </c>
      <c r="B554" s="23" t="s">
        <v>1250</v>
      </c>
      <c r="C554" s="51" t="s">
        <v>557</v>
      </c>
      <c r="D554" s="40" t="s">
        <v>2201</v>
      </c>
      <c r="E554" s="25" t="s">
        <v>2449</v>
      </c>
      <c r="F554" s="25" t="str">
        <f t="shared" si="8"/>
        <v>No</v>
      </c>
      <c r="G554" s="15" t="s">
        <v>1892</v>
      </c>
      <c r="H554" s="62" t="s">
        <v>2574</v>
      </c>
    </row>
    <row r="555" spans="1:8" ht="28.8" x14ac:dyDescent="0.3">
      <c r="A555" s="60" t="s">
        <v>985</v>
      </c>
      <c r="B555" s="23" t="s">
        <v>1278</v>
      </c>
      <c r="C555" s="51" t="s">
        <v>558</v>
      </c>
      <c r="D555" s="40" t="s">
        <v>2202</v>
      </c>
      <c r="E555" s="25" t="s">
        <v>2450</v>
      </c>
      <c r="F555" s="25" t="str">
        <f t="shared" si="8"/>
        <v>No</v>
      </c>
      <c r="G555" s="15" t="s">
        <v>1889</v>
      </c>
      <c r="H555" s="15" t="s">
        <v>2596</v>
      </c>
    </row>
    <row r="556" spans="1:8" ht="43.2" x14ac:dyDescent="0.3">
      <c r="A556" s="60" t="s">
        <v>985</v>
      </c>
      <c r="B556" s="23" t="s">
        <v>1108</v>
      </c>
      <c r="C556" s="51" t="s">
        <v>559</v>
      </c>
      <c r="D556" s="40" t="s">
        <v>2203</v>
      </c>
      <c r="E556" s="25" t="s">
        <v>2451</v>
      </c>
      <c r="F556" s="25" t="str">
        <f t="shared" si="8"/>
        <v>No</v>
      </c>
      <c r="G556" s="15" t="s">
        <v>1881</v>
      </c>
      <c r="H556" s="15" t="s">
        <v>2549</v>
      </c>
    </row>
    <row r="557" spans="1:8" ht="28.8" x14ac:dyDescent="0.3">
      <c r="A557" s="60" t="s">
        <v>985</v>
      </c>
      <c r="B557" s="23" t="s">
        <v>1252</v>
      </c>
      <c r="C557" s="51" t="s">
        <v>560</v>
      </c>
      <c r="D557" s="40" t="s">
        <v>2204</v>
      </c>
      <c r="E557" s="25" t="s">
        <v>2452</v>
      </c>
      <c r="F557" s="25" t="str">
        <f t="shared" si="8"/>
        <v>No</v>
      </c>
      <c r="G557" s="15" t="s">
        <v>1860</v>
      </c>
      <c r="H557" s="15" t="s">
        <v>2576</v>
      </c>
    </row>
    <row r="558" spans="1:8" ht="72" x14ac:dyDescent="0.3">
      <c r="A558" s="60" t="s">
        <v>985</v>
      </c>
      <c r="B558" s="23" t="s">
        <v>1259</v>
      </c>
      <c r="C558" s="51" t="s">
        <v>561</v>
      </c>
      <c r="D558" s="40" t="s">
        <v>2205</v>
      </c>
      <c r="E558" s="25" t="s">
        <v>2453</v>
      </c>
      <c r="F558" s="25" t="str">
        <f t="shared" si="8"/>
        <v>No</v>
      </c>
      <c r="G558" s="15" t="s">
        <v>1872</v>
      </c>
      <c r="H558" s="62" t="s">
        <v>2633</v>
      </c>
    </row>
    <row r="559" spans="1:8" ht="72" x14ac:dyDescent="0.3">
      <c r="A559" s="60" t="s">
        <v>985</v>
      </c>
      <c r="B559" s="23" t="s">
        <v>1258</v>
      </c>
      <c r="C559" s="51" t="s">
        <v>562</v>
      </c>
      <c r="D559" s="40" t="s">
        <v>2206</v>
      </c>
      <c r="E559" s="25" t="s">
        <v>2454</v>
      </c>
      <c r="F559" s="25" t="str">
        <f t="shared" si="8"/>
        <v>No</v>
      </c>
      <c r="G559" s="15" t="s">
        <v>1906</v>
      </c>
      <c r="H559" s="62" t="s">
        <v>2632</v>
      </c>
    </row>
    <row r="560" spans="1:8" ht="43.2" x14ac:dyDescent="0.3">
      <c r="A560" s="60" t="s">
        <v>985</v>
      </c>
      <c r="B560" s="23" t="s">
        <v>1069</v>
      </c>
      <c r="C560" s="51" t="s">
        <v>563</v>
      </c>
      <c r="D560" s="40" t="s">
        <v>2207</v>
      </c>
      <c r="E560" s="25" t="s">
        <v>2455</v>
      </c>
      <c r="F560" s="25" t="str">
        <f t="shared" si="8"/>
        <v>No</v>
      </c>
      <c r="G560" s="15" t="s">
        <v>1873</v>
      </c>
      <c r="H560" s="62" t="s">
        <v>2634</v>
      </c>
    </row>
    <row r="561" spans="1:8" ht="57.6" x14ac:dyDescent="0.3">
      <c r="A561" s="60" t="s">
        <v>985</v>
      </c>
      <c r="B561" s="23" t="s">
        <v>1254</v>
      </c>
      <c r="C561" s="51" t="s">
        <v>564</v>
      </c>
      <c r="D561" s="42" t="s">
        <v>2208</v>
      </c>
      <c r="E561" s="25" t="s">
        <v>2456</v>
      </c>
      <c r="F561" s="25" t="str">
        <f t="shared" si="8"/>
        <v>No</v>
      </c>
      <c r="G561" s="15" t="s">
        <v>1893</v>
      </c>
      <c r="H561" s="15" t="s">
        <v>2548</v>
      </c>
    </row>
    <row r="562" spans="1:8" ht="43.2" x14ac:dyDescent="0.3">
      <c r="A562" s="60" t="s">
        <v>985</v>
      </c>
      <c r="B562" s="23" t="s">
        <v>1255</v>
      </c>
      <c r="C562" s="51" t="s">
        <v>565</v>
      </c>
      <c r="D562" s="40" t="s">
        <v>2209</v>
      </c>
      <c r="E562" s="25" t="s">
        <v>2457</v>
      </c>
      <c r="F562" s="25" t="str">
        <f t="shared" si="8"/>
        <v>No</v>
      </c>
      <c r="G562" s="15" t="s">
        <v>1861</v>
      </c>
      <c r="H562" s="15" t="s">
        <v>2578</v>
      </c>
    </row>
    <row r="563" spans="1:8" x14ac:dyDescent="0.3">
      <c r="A563" s="60" t="s">
        <v>985</v>
      </c>
      <c r="B563" s="23" t="s">
        <v>1006</v>
      </c>
      <c r="C563" s="51" t="s">
        <v>566</v>
      </c>
      <c r="D563" s="29" t="s">
        <v>2210</v>
      </c>
      <c r="E563" s="25" t="s">
        <v>2458</v>
      </c>
      <c r="F563" s="25" t="str">
        <f t="shared" si="8"/>
        <v>No</v>
      </c>
      <c r="G563" s="15" t="s">
        <v>1866</v>
      </c>
      <c r="H563" s="15" t="s">
        <v>2536</v>
      </c>
    </row>
    <row r="564" spans="1:8" x14ac:dyDescent="0.3">
      <c r="A564" s="60" t="s">
        <v>985</v>
      </c>
      <c r="B564" s="23" t="s">
        <v>1007</v>
      </c>
      <c r="C564" s="51" t="s">
        <v>567</v>
      </c>
      <c r="D564" s="29" t="s">
        <v>2211</v>
      </c>
      <c r="E564" s="25" t="s">
        <v>2459</v>
      </c>
      <c r="F564" s="25" t="str">
        <f t="shared" si="8"/>
        <v>No</v>
      </c>
      <c r="G564" s="15" t="s">
        <v>1867</v>
      </c>
      <c r="H564" s="15" t="s">
        <v>2536</v>
      </c>
    </row>
    <row r="565" spans="1:8" x14ac:dyDescent="0.3">
      <c r="A565" s="60" t="s">
        <v>985</v>
      </c>
      <c r="B565" s="23" t="s">
        <v>1256</v>
      </c>
      <c r="C565" s="51" t="s">
        <v>568</v>
      </c>
      <c r="D565" s="29" t="s">
        <v>2212</v>
      </c>
      <c r="E565" s="25" t="s">
        <v>2460</v>
      </c>
      <c r="F565" s="25" t="str">
        <f t="shared" si="8"/>
        <v>No</v>
      </c>
      <c r="G565" s="15" t="s">
        <v>1896</v>
      </c>
      <c r="H565" s="15" t="s">
        <v>2604</v>
      </c>
    </row>
    <row r="566" spans="1:8" x14ac:dyDescent="0.3">
      <c r="A566" s="60" t="s">
        <v>985</v>
      </c>
      <c r="B566" s="23" t="s">
        <v>1009</v>
      </c>
      <c r="C566" s="51" t="s">
        <v>569</v>
      </c>
      <c r="D566" s="29" t="s">
        <v>2213</v>
      </c>
      <c r="E566" s="25" t="s">
        <v>2461</v>
      </c>
      <c r="F566" s="25" t="str">
        <f t="shared" si="8"/>
        <v>No</v>
      </c>
      <c r="G566" s="15" t="s">
        <v>1897</v>
      </c>
      <c r="H566" s="15" t="s">
        <v>2605</v>
      </c>
    </row>
    <row r="567" spans="1:8" ht="43.2" x14ac:dyDescent="0.3">
      <c r="A567" s="60" t="s">
        <v>986</v>
      </c>
      <c r="B567" s="23" t="s">
        <v>1242</v>
      </c>
      <c r="C567" s="51" t="s">
        <v>570</v>
      </c>
      <c r="D567" s="29" t="s">
        <v>2214</v>
      </c>
      <c r="E567" s="25" t="s">
        <v>2462</v>
      </c>
      <c r="F567" s="25" t="str">
        <f t="shared" si="8"/>
        <v>No</v>
      </c>
      <c r="G567" s="15" t="s">
        <v>1723</v>
      </c>
      <c r="H567" s="15" t="s">
        <v>2525</v>
      </c>
    </row>
    <row r="568" spans="1:8" x14ac:dyDescent="0.3">
      <c r="A568" s="60" t="s">
        <v>986</v>
      </c>
      <c r="B568" s="23" t="s">
        <v>1243</v>
      </c>
      <c r="C568" s="51" t="s">
        <v>571</v>
      </c>
      <c r="D568" s="29" t="s">
        <v>2215</v>
      </c>
      <c r="E568" s="25" t="s">
        <v>2463</v>
      </c>
      <c r="F568" s="25" t="str">
        <f t="shared" si="8"/>
        <v>No</v>
      </c>
      <c r="G568" s="15" t="s">
        <v>1724</v>
      </c>
      <c r="H568" s="15" t="s">
        <v>990</v>
      </c>
    </row>
    <row r="569" spans="1:8" x14ac:dyDescent="0.3">
      <c r="A569" s="60" t="s">
        <v>986</v>
      </c>
      <c r="B569" s="23" t="s">
        <v>1002</v>
      </c>
      <c r="C569" s="51" t="s">
        <v>572</v>
      </c>
      <c r="D569" s="29" t="s">
        <v>2216</v>
      </c>
      <c r="E569" s="25" t="s">
        <v>2464</v>
      </c>
      <c r="F569" s="25" t="str">
        <f t="shared" si="8"/>
        <v>No</v>
      </c>
      <c r="G569" s="15" t="s">
        <v>1847</v>
      </c>
      <c r="H569" s="15" t="s">
        <v>2565</v>
      </c>
    </row>
    <row r="570" spans="1:8" ht="28.8" x14ac:dyDescent="0.3">
      <c r="A570" s="60" t="s">
        <v>986</v>
      </c>
      <c r="B570" s="23" t="s">
        <v>1003</v>
      </c>
      <c r="C570" s="51" t="s">
        <v>573</v>
      </c>
      <c r="D570" s="29" t="s">
        <v>2217</v>
      </c>
      <c r="E570" s="25" t="s">
        <v>2465</v>
      </c>
      <c r="F570" s="25" t="str">
        <f t="shared" si="8"/>
        <v>No</v>
      </c>
      <c r="G570" s="15" t="s">
        <v>1848</v>
      </c>
      <c r="H570" s="15" t="s">
        <v>2551</v>
      </c>
    </row>
    <row r="571" spans="1:8" ht="28.8" x14ac:dyDescent="0.3">
      <c r="A571" s="60" t="s">
        <v>986</v>
      </c>
      <c r="B571" s="23" t="s">
        <v>1004</v>
      </c>
      <c r="C571" s="51" t="s">
        <v>574</v>
      </c>
      <c r="D571" s="29" t="s">
        <v>2218</v>
      </c>
      <c r="E571" s="25" t="s">
        <v>2466</v>
      </c>
      <c r="F571" s="25" t="str">
        <f t="shared" si="8"/>
        <v>No</v>
      </c>
      <c r="G571" s="15" t="s">
        <v>1849</v>
      </c>
      <c r="H571" s="15" t="s">
        <v>2599</v>
      </c>
    </row>
    <row r="572" spans="1:8" ht="28.8" x14ac:dyDescent="0.3">
      <c r="A572" s="60" t="s">
        <v>986</v>
      </c>
      <c r="B572" s="23" t="s">
        <v>1005</v>
      </c>
      <c r="C572" s="51" t="s">
        <v>575</v>
      </c>
      <c r="D572" s="29" t="s">
        <v>2219</v>
      </c>
      <c r="E572" s="25" t="s">
        <v>2467</v>
      </c>
      <c r="F572" s="25" t="str">
        <f t="shared" si="8"/>
        <v>No</v>
      </c>
      <c r="G572" s="15" t="s">
        <v>1850</v>
      </c>
      <c r="H572" s="15" t="s">
        <v>2600</v>
      </c>
    </row>
    <row r="573" spans="1:8" x14ac:dyDescent="0.3">
      <c r="A573" s="60" t="s">
        <v>986</v>
      </c>
      <c r="B573" s="23" t="s">
        <v>1246</v>
      </c>
      <c r="C573" s="51" t="s">
        <v>576</v>
      </c>
      <c r="D573" s="40" t="s">
        <v>2220</v>
      </c>
      <c r="E573" s="25" t="s">
        <v>2468</v>
      </c>
      <c r="F573" s="25" t="str">
        <f t="shared" si="8"/>
        <v>No</v>
      </c>
      <c r="G573" s="15" t="s">
        <v>11</v>
      </c>
      <c r="H573" s="15" t="s">
        <v>2601</v>
      </c>
    </row>
    <row r="574" spans="1:8" ht="43.2" x14ac:dyDescent="0.3">
      <c r="A574" s="60" t="s">
        <v>986</v>
      </c>
      <c r="B574" s="23" t="s">
        <v>1035</v>
      </c>
      <c r="C574" s="51" t="s">
        <v>577</v>
      </c>
      <c r="D574" s="40" t="s">
        <v>2221</v>
      </c>
      <c r="E574" s="25" t="s">
        <v>2469</v>
      </c>
      <c r="F574" s="25" t="str">
        <f t="shared" si="8"/>
        <v>No</v>
      </c>
      <c r="G574" s="15" t="s">
        <v>1882</v>
      </c>
      <c r="H574" s="15" t="s">
        <v>2586</v>
      </c>
    </row>
    <row r="575" spans="1:8" ht="43.2" x14ac:dyDescent="0.3">
      <c r="A575" s="60" t="s">
        <v>986</v>
      </c>
      <c r="B575" s="23" t="s">
        <v>1244</v>
      </c>
      <c r="C575" s="51" t="s">
        <v>578</v>
      </c>
      <c r="D575" s="40" t="s">
        <v>2222</v>
      </c>
      <c r="E575" s="25" t="s">
        <v>2470</v>
      </c>
      <c r="F575" s="25" t="str">
        <f t="shared" si="8"/>
        <v>No</v>
      </c>
      <c r="G575" s="15" t="s">
        <v>1890</v>
      </c>
      <c r="H575" s="15" t="s">
        <v>2568</v>
      </c>
    </row>
    <row r="576" spans="1:8" ht="158.4" x14ac:dyDescent="0.3">
      <c r="A576" s="60" t="s">
        <v>986</v>
      </c>
      <c r="B576" s="23" t="s">
        <v>1103</v>
      </c>
      <c r="C576" s="51" t="s">
        <v>579</v>
      </c>
      <c r="D576" s="40" t="s">
        <v>2223</v>
      </c>
      <c r="E576" s="25" t="s">
        <v>2471</v>
      </c>
      <c r="F576" s="25" t="str">
        <f t="shared" si="8"/>
        <v>No</v>
      </c>
      <c r="G576" s="15" t="s">
        <v>1895</v>
      </c>
      <c r="H576" s="62" t="s">
        <v>2569</v>
      </c>
    </row>
    <row r="577" spans="1:8" ht="43.2" x14ac:dyDescent="0.3">
      <c r="A577" s="60" t="s">
        <v>986</v>
      </c>
      <c r="B577" s="23" t="s">
        <v>1245</v>
      </c>
      <c r="C577" s="51" t="s">
        <v>580</v>
      </c>
      <c r="D577" s="40" t="s">
        <v>2224</v>
      </c>
      <c r="E577" s="25" t="s">
        <v>2472</v>
      </c>
      <c r="F577" s="25" t="str">
        <f t="shared" si="8"/>
        <v>No</v>
      </c>
      <c r="G577" s="15" t="s">
        <v>1854</v>
      </c>
      <c r="H577" s="15" t="s">
        <v>2570</v>
      </c>
    </row>
    <row r="578" spans="1:8" ht="43.2" x14ac:dyDescent="0.3">
      <c r="A578" s="60" t="s">
        <v>986</v>
      </c>
      <c r="B578" s="23" t="s">
        <v>1247</v>
      </c>
      <c r="C578" s="51" t="s">
        <v>581</v>
      </c>
      <c r="D578" s="40" t="s">
        <v>2225</v>
      </c>
      <c r="E578" s="25" t="s">
        <v>2473</v>
      </c>
      <c r="F578" s="25" t="str">
        <f t="shared" si="8"/>
        <v>No</v>
      </c>
      <c r="G578" s="15" t="s">
        <v>1870</v>
      </c>
      <c r="H578" s="15" t="s">
        <v>2527</v>
      </c>
    </row>
    <row r="579" spans="1:8" ht="43.2" x14ac:dyDescent="0.3">
      <c r="A579" s="60" t="s">
        <v>986</v>
      </c>
      <c r="B579" s="23" t="s">
        <v>1248</v>
      </c>
      <c r="C579" s="51" t="s">
        <v>582</v>
      </c>
      <c r="D579" s="40" t="s">
        <v>2226</v>
      </c>
      <c r="E579" s="25" t="s">
        <v>2474</v>
      </c>
      <c r="F579" s="25" t="str">
        <f t="shared" si="8"/>
        <v>No</v>
      </c>
      <c r="G579" s="15" t="s">
        <v>1857</v>
      </c>
      <c r="H579" s="15" t="s">
        <v>2572</v>
      </c>
    </row>
    <row r="580" spans="1:8" ht="100.8" x14ac:dyDescent="0.3">
      <c r="A580" s="60" t="s">
        <v>986</v>
      </c>
      <c r="B580" s="23" t="s">
        <v>1105</v>
      </c>
      <c r="C580" s="51" t="s">
        <v>583</v>
      </c>
      <c r="D580" s="40" t="s">
        <v>2227</v>
      </c>
      <c r="E580" s="25" t="s">
        <v>2475</v>
      </c>
      <c r="F580" s="25" t="str">
        <f t="shared" si="8"/>
        <v>No</v>
      </c>
      <c r="G580" s="15" t="s">
        <v>1894</v>
      </c>
      <c r="H580" s="62" t="s">
        <v>2557</v>
      </c>
    </row>
    <row r="581" spans="1:8" ht="28.8" x14ac:dyDescent="0.3">
      <c r="A581" s="60" t="s">
        <v>986</v>
      </c>
      <c r="B581" s="23" t="s">
        <v>1249</v>
      </c>
      <c r="C581" s="51" t="s">
        <v>584</v>
      </c>
      <c r="D581" s="40" t="s">
        <v>2228</v>
      </c>
      <c r="E581" s="25" t="s">
        <v>2476</v>
      </c>
      <c r="F581" s="25" t="str">
        <f t="shared" ref="F581:F644" si="9">IF(D581=E581,"Yes","No")</f>
        <v>No</v>
      </c>
      <c r="G581" s="15" t="s">
        <v>1859</v>
      </c>
      <c r="H581" s="15" t="s">
        <v>2573</v>
      </c>
    </row>
    <row r="582" spans="1:8" ht="201.6" x14ac:dyDescent="0.3">
      <c r="A582" s="60" t="s">
        <v>986</v>
      </c>
      <c r="B582" s="23" t="s">
        <v>1044</v>
      </c>
      <c r="C582" s="51" t="s">
        <v>585</v>
      </c>
      <c r="D582" s="40" t="s">
        <v>2229</v>
      </c>
      <c r="E582" s="25" t="s">
        <v>2477</v>
      </c>
      <c r="F582" s="25" t="str">
        <f t="shared" si="9"/>
        <v>No</v>
      </c>
      <c r="G582" s="15" t="s">
        <v>1871</v>
      </c>
      <c r="H582" s="62" t="s">
        <v>2585</v>
      </c>
    </row>
    <row r="583" spans="1:8" ht="158.4" x14ac:dyDescent="0.3">
      <c r="A583" s="60" t="s">
        <v>986</v>
      </c>
      <c r="B583" s="23" t="s">
        <v>1250</v>
      </c>
      <c r="C583" s="51" t="s">
        <v>586</v>
      </c>
      <c r="D583" s="40" t="s">
        <v>2230</v>
      </c>
      <c r="E583" s="25" t="s">
        <v>2478</v>
      </c>
      <c r="F583" s="25" t="str">
        <f t="shared" si="9"/>
        <v>No</v>
      </c>
      <c r="G583" s="15" t="s">
        <v>1863</v>
      </c>
      <c r="H583" s="62" t="s">
        <v>2574</v>
      </c>
    </row>
    <row r="584" spans="1:8" x14ac:dyDescent="0.3">
      <c r="A584" s="60" t="s">
        <v>986</v>
      </c>
      <c r="B584" s="23" t="s">
        <v>1251</v>
      </c>
      <c r="C584" s="51" t="s">
        <v>587</v>
      </c>
      <c r="D584" s="40" t="s">
        <v>2231</v>
      </c>
      <c r="E584" s="25" t="s">
        <v>2479</v>
      </c>
      <c r="F584" s="25" t="str">
        <f t="shared" si="9"/>
        <v>No</v>
      </c>
      <c r="G584" s="15" t="s">
        <v>1864</v>
      </c>
      <c r="H584" s="15" t="s">
        <v>2558</v>
      </c>
    </row>
    <row r="585" spans="1:8" x14ac:dyDescent="0.3">
      <c r="A585" s="60" t="s">
        <v>986</v>
      </c>
      <c r="B585" s="23" t="s">
        <v>1063</v>
      </c>
      <c r="C585" s="51" t="s">
        <v>588</v>
      </c>
      <c r="D585" s="40" t="s">
        <v>2232</v>
      </c>
      <c r="E585" s="25" t="s">
        <v>2480</v>
      </c>
      <c r="F585" s="25" t="str">
        <f t="shared" si="9"/>
        <v>No</v>
      </c>
      <c r="G585" s="15" t="s">
        <v>1865</v>
      </c>
      <c r="H585" s="15" t="s">
        <v>2575</v>
      </c>
    </row>
    <row r="586" spans="1:8" ht="43.2" x14ac:dyDescent="0.3">
      <c r="A586" s="60" t="s">
        <v>986</v>
      </c>
      <c r="B586" s="23" t="s">
        <v>1108</v>
      </c>
      <c r="C586" s="51" t="s">
        <v>589</v>
      </c>
      <c r="D586" s="40" t="s">
        <v>2233</v>
      </c>
      <c r="E586" s="25" t="s">
        <v>2481</v>
      </c>
      <c r="F586" s="25" t="str">
        <f t="shared" si="9"/>
        <v>No</v>
      </c>
      <c r="G586" s="15" t="s">
        <v>1881</v>
      </c>
      <c r="H586" s="15" t="s">
        <v>2549</v>
      </c>
    </row>
    <row r="587" spans="1:8" ht="28.8" x14ac:dyDescent="0.3">
      <c r="A587" s="60" t="s">
        <v>986</v>
      </c>
      <c r="B587" s="23" t="s">
        <v>1252</v>
      </c>
      <c r="C587" s="51" t="s">
        <v>590</v>
      </c>
      <c r="D587" s="40" t="s">
        <v>2234</v>
      </c>
      <c r="E587" s="25" t="s">
        <v>2482</v>
      </c>
      <c r="F587" s="25" t="str">
        <f t="shared" si="9"/>
        <v>No</v>
      </c>
      <c r="G587" s="15" t="s">
        <v>1860</v>
      </c>
      <c r="H587" s="15" t="s">
        <v>2576</v>
      </c>
    </row>
    <row r="588" spans="1:8" ht="72" x14ac:dyDescent="0.3">
      <c r="A588" s="60" t="s">
        <v>986</v>
      </c>
      <c r="B588" s="23" t="s">
        <v>1279</v>
      </c>
      <c r="C588" s="51" t="s">
        <v>591</v>
      </c>
      <c r="D588" s="40" t="s">
        <v>2235</v>
      </c>
      <c r="E588" s="25" t="s">
        <v>2483</v>
      </c>
      <c r="F588" s="25" t="str">
        <f t="shared" si="9"/>
        <v>No</v>
      </c>
      <c r="G588" s="15" t="s">
        <v>1906</v>
      </c>
      <c r="H588" s="62" t="s">
        <v>2606</v>
      </c>
    </row>
    <row r="589" spans="1:8" x14ac:dyDescent="0.3">
      <c r="A589" s="60" t="s">
        <v>986</v>
      </c>
      <c r="B589" s="23" t="s">
        <v>1259</v>
      </c>
      <c r="C589" s="51" t="s">
        <v>592</v>
      </c>
      <c r="D589" s="40" t="s">
        <v>2236</v>
      </c>
      <c r="E589" s="25" t="s">
        <v>2484</v>
      </c>
      <c r="F589" s="25" t="str">
        <f t="shared" si="9"/>
        <v>No</v>
      </c>
      <c r="G589" s="15" t="s">
        <v>1872</v>
      </c>
      <c r="H589" s="15" t="s">
        <v>2618</v>
      </c>
    </row>
    <row r="590" spans="1:8" x14ac:dyDescent="0.3">
      <c r="A590" s="60" t="s">
        <v>986</v>
      </c>
      <c r="B590" s="23" t="s">
        <v>1069</v>
      </c>
      <c r="C590" s="51" t="s">
        <v>593</v>
      </c>
      <c r="D590" s="40" t="s">
        <v>2237</v>
      </c>
      <c r="E590" s="25" t="s">
        <v>2485</v>
      </c>
      <c r="F590" s="25" t="str">
        <f t="shared" si="9"/>
        <v>No</v>
      </c>
      <c r="G590" s="15" t="s">
        <v>1873</v>
      </c>
      <c r="H590" s="15" t="s">
        <v>2614</v>
      </c>
    </row>
    <row r="591" spans="1:8" ht="57.6" x14ac:dyDescent="0.3">
      <c r="A591" s="60" t="s">
        <v>986</v>
      </c>
      <c r="B591" s="23" t="s">
        <v>1254</v>
      </c>
      <c r="C591" s="51" t="s">
        <v>594</v>
      </c>
      <c r="D591" s="40" t="s">
        <v>2238</v>
      </c>
      <c r="E591" s="25" t="s">
        <v>2486</v>
      </c>
      <c r="F591" s="25" t="str">
        <f t="shared" si="9"/>
        <v>No</v>
      </c>
      <c r="G591" s="15" t="s">
        <v>1893</v>
      </c>
      <c r="H591" s="15" t="s">
        <v>2548</v>
      </c>
    </row>
    <row r="592" spans="1:8" ht="43.2" x14ac:dyDescent="0.3">
      <c r="A592" s="60" t="s">
        <v>986</v>
      </c>
      <c r="B592" s="23" t="s">
        <v>1255</v>
      </c>
      <c r="C592" s="51" t="s">
        <v>595</v>
      </c>
      <c r="D592" s="40" t="s">
        <v>2239</v>
      </c>
      <c r="E592" s="25" t="s">
        <v>2487</v>
      </c>
      <c r="F592" s="25" t="str">
        <f t="shared" si="9"/>
        <v>No</v>
      </c>
      <c r="G592" s="15" t="s">
        <v>1861</v>
      </c>
      <c r="H592" s="15" t="s">
        <v>2578</v>
      </c>
    </row>
    <row r="593" spans="1:8" x14ac:dyDescent="0.3">
      <c r="A593" s="60" t="s">
        <v>986</v>
      </c>
      <c r="B593" s="23" t="s">
        <v>1280</v>
      </c>
      <c r="C593" s="51" t="s">
        <v>596</v>
      </c>
      <c r="D593" s="29" t="s">
        <v>2240</v>
      </c>
      <c r="E593" s="25" t="s">
        <v>2488</v>
      </c>
      <c r="F593" s="25" t="str">
        <f t="shared" si="9"/>
        <v>No</v>
      </c>
      <c r="G593" s="15" t="s">
        <v>11</v>
      </c>
      <c r="H593" s="62" t="s">
        <v>2617</v>
      </c>
    </row>
    <row r="594" spans="1:8" x14ac:dyDescent="0.3">
      <c r="A594" s="60" t="s">
        <v>986</v>
      </c>
      <c r="B594" s="23" t="s">
        <v>1006</v>
      </c>
      <c r="C594" s="51" t="s">
        <v>597</v>
      </c>
      <c r="D594" s="29" t="s">
        <v>2241</v>
      </c>
      <c r="E594" s="25" t="s">
        <v>2489</v>
      </c>
      <c r="F594" s="25" t="str">
        <f t="shared" si="9"/>
        <v>No</v>
      </c>
      <c r="G594" s="15" t="s">
        <v>1866</v>
      </c>
      <c r="H594" s="15" t="s">
        <v>2536</v>
      </c>
    </row>
    <row r="595" spans="1:8" x14ac:dyDescent="0.3">
      <c r="A595" s="60" t="s">
        <v>986</v>
      </c>
      <c r="B595" s="23" t="s">
        <v>1007</v>
      </c>
      <c r="C595" s="51" t="s">
        <v>598</v>
      </c>
      <c r="D595" s="29" t="s">
        <v>2242</v>
      </c>
      <c r="E595" s="25" t="s">
        <v>2490</v>
      </c>
      <c r="F595" s="25" t="str">
        <f t="shared" si="9"/>
        <v>No</v>
      </c>
      <c r="G595" s="15" t="s">
        <v>1867</v>
      </c>
      <c r="H595" s="15" t="s">
        <v>2536</v>
      </c>
    </row>
    <row r="596" spans="1:8" x14ac:dyDescent="0.3">
      <c r="A596" s="60" t="s">
        <v>986</v>
      </c>
      <c r="B596" s="23" t="s">
        <v>1256</v>
      </c>
      <c r="C596" s="51" t="s">
        <v>599</v>
      </c>
      <c r="D596" s="29" t="s">
        <v>2243</v>
      </c>
      <c r="E596" s="25" t="s">
        <v>2491</v>
      </c>
      <c r="F596" s="25" t="str">
        <f t="shared" si="9"/>
        <v>No</v>
      </c>
      <c r="G596" s="15" t="s">
        <v>1896</v>
      </c>
      <c r="H596" s="15" t="s">
        <v>2607</v>
      </c>
    </row>
    <row r="597" spans="1:8" x14ac:dyDescent="0.3">
      <c r="A597" s="60" t="s">
        <v>986</v>
      </c>
      <c r="B597" s="23" t="s">
        <v>1009</v>
      </c>
      <c r="C597" s="51" t="s">
        <v>600</v>
      </c>
      <c r="D597" s="29" t="s">
        <v>2244</v>
      </c>
      <c r="E597" s="25" t="s">
        <v>2492</v>
      </c>
      <c r="F597" s="25" t="str">
        <f t="shared" si="9"/>
        <v>No</v>
      </c>
      <c r="G597" s="15" t="s">
        <v>1897</v>
      </c>
      <c r="H597" s="15" t="s">
        <v>2608</v>
      </c>
    </row>
    <row r="598" spans="1:8" ht="43.2" hidden="1" x14ac:dyDescent="0.3">
      <c r="A598" s="60" t="s">
        <v>2518</v>
      </c>
      <c r="B598" s="23" t="s">
        <v>1242</v>
      </c>
      <c r="C598" s="51" t="s">
        <v>601</v>
      </c>
      <c r="D598" s="29" t="s">
        <v>2245</v>
      </c>
      <c r="E598" s="25" t="s">
        <v>2330</v>
      </c>
      <c r="F598" s="25" t="str">
        <f t="shared" si="9"/>
        <v>No</v>
      </c>
      <c r="G598" s="15" t="s">
        <v>2330</v>
      </c>
      <c r="H598" s="15" t="s">
        <v>2525</v>
      </c>
    </row>
    <row r="599" spans="1:8" hidden="1" x14ac:dyDescent="0.3">
      <c r="A599" s="60" t="s">
        <v>2518</v>
      </c>
      <c r="B599" s="23" t="s">
        <v>1243</v>
      </c>
      <c r="C599" s="51" t="s">
        <v>602</v>
      </c>
      <c r="D599" s="29" t="s">
        <v>2246</v>
      </c>
      <c r="E599" s="25" t="s">
        <v>2330</v>
      </c>
      <c r="F599" s="25" t="str">
        <f t="shared" si="9"/>
        <v>No</v>
      </c>
      <c r="G599" s="15" t="s">
        <v>2330</v>
      </c>
      <c r="H599" s="15" t="s">
        <v>990</v>
      </c>
    </row>
    <row r="600" spans="1:8" hidden="1" x14ac:dyDescent="0.3">
      <c r="A600" s="60" t="s">
        <v>2518</v>
      </c>
      <c r="B600" s="23" t="s">
        <v>1002</v>
      </c>
      <c r="C600" s="51" t="s">
        <v>603</v>
      </c>
      <c r="D600" s="29" t="s">
        <v>2247</v>
      </c>
      <c r="E600" s="25" t="s">
        <v>2330</v>
      </c>
      <c r="F600" s="25" t="str">
        <f t="shared" si="9"/>
        <v>No</v>
      </c>
      <c r="G600" s="15" t="s">
        <v>2330</v>
      </c>
      <c r="H600" s="15" t="s">
        <v>2565</v>
      </c>
    </row>
    <row r="601" spans="1:8" ht="28.8" hidden="1" x14ac:dyDescent="0.3">
      <c r="A601" s="60" t="s">
        <v>2518</v>
      </c>
      <c r="B601" s="23" t="s">
        <v>1003</v>
      </c>
      <c r="C601" s="51" t="s">
        <v>604</v>
      </c>
      <c r="D601" s="29" t="s">
        <v>2248</v>
      </c>
      <c r="E601" s="25" t="s">
        <v>2330</v>
      </c>
      <c r="F601" s="25" t="str">
        <f t="shared" si="9"/>
        <v>No</v>
      </c>
      <c r="G601" s="15" t="s">
        <v>2330</v>
      </c>
      <c r="H601" s="15" t="s">
        <v>2551</v>
      </c>
    </row>
    <row r="602" spans="1:8" hidden="1" x14ac:dyDescent="0.3">
      <c r="A602" s="60" t="s">
        <v>2518</v>
      </c>
      <c r="B602" s="23" t="s">
        <v>1004</v>
      </c>
      <c r="C602" s="51" t="s">
        <v>605</v>
      </c>
      <c r="D602" s="29" t="s">
        <v>2249</v>
      </c>
      <c r="E602" s="25" t="s">
        <v>2330</v>
      </c>
      <c r="F602" s="25" t="str">
        <f t="shared" si="9"/>
        <v>No</v>
      </c>
      <c r="G602" s="15" t="s">
        <v>2330</v>
      </c>
      <c r="H602" s="15"/>
    </row>
    <row r="603" spans="1:8" hidden="1" x14ac:dyDescent="0.3">
      <c r="A603" s="60" t="s">
        <v>2518</v>
      </c>
      <c r="B603" s="23" t="s">
        <v>1005</v>
      </c>
      <c r="C603" s="51" t="s">
        <v>606</v>
      </c>
      <c r="D603" s="29" t="s">
        <v>2250</v>
      </c>
      <c r="E603" s="25" t="s">
        <v>2330</v>
      </c>
      <c r="F603" s="25" t="str">
        <f t="shared" si="9"/>
        <v>No</v>
      </c>
      <c r="G603" s="15" t="s">
        <v>2330</v>
      </c>
      <c r="H603" s="15"/>
    </row>
    <row r="604" spans="1:8" hidden="1" x14ac:dyDescent="0.3">
      <c r="A604" s="60" t="s">
        <v>2518</v>
      </c>
      <c r="B604" s="23" t="s">
        <v>1026</v>
      </c>
      <c r="C604" s="51" t="s">
        <v>607</v>
      </c>
      <c r="D604" s="39" t="s">
        <v>2251</v>
      </c>
      <c r="E604" s="25" t="s">
        <v>2330</v>
      </c>
      <c r="F604" s="25" t="str">
        <f t="shared" si="9"/>
        <v>No</v>
      </c>
      <c r="G604" s="15" t="s">
        <v>2330</v>
      </c>
      <c r="H604" s="15"/>
    </row>
    <row r="605" spans="1:8" hidden="1" x14ac:dyDescent="0.3">
      <c r="A605" s="60" t="s">
        <v>2518</v>
      </c>
      <c r="B605" s="23" t="s">
        <v>1103</v>
      </c>
      <c r="C605" s="51" t="s">
        <v>608</v>
      </c>
      <c r="D605" s="39" t="s">
        <v>2252</v>
      </c>
      <c r="E605" s="25" t="s">
        <v>2330</v>
      </c>
      <c r="F605" s="25" t="str">
        <f t="shared" si="9"/>
        <v>No</v>
      </c>
      <c r="G605" s="15" t="s">
        <v>2330</v>
      </c>
      <c r="H605" s="15"/>
    </row>
    <row r="606" spans="1:8" hidden="1" x14ac:dyDescent="0.3">
      <c r="A606" s="60" t="s">
        <v>2518</v>
      </c>
      <c r="B606" s="23" t="s">
        <v>1963</v>
      </c>
      <c r="C606" s="51" t="s">
        <v>609</v>
      </c>
      <c r="D606" s="39" t="s">
        <v>2253</v>
      </c>
      <c r="E606" s="25" t="s">
        <v>2330</v>
      </c>
      <c r="F606" s="25" t="str">
        <f t="shared" si="9"/>
        <v>No</v>
      </c>
      <c r="G606" s="15" t="s">
        <v>2330</v>
      </c>
      <c r="H606" s="15"/>
    </row>
    <row r="607" spans="1:8" ht="43.2" hidden="1" x14ac:dyDescent="0.3">
      <c r="A607" s="60" t="s">
        <v>2518</v>
      </c>
      <c r="B607" s="23" t="s">
        <v>1247</v>
      </c>
      <c r="C607" s="51" t="s">
        <v>610</v>
      </c>
      <c r="D607" s="39" t="s">
        <v>2254</v>
      </c>
      <c r="E607" s="25" t="s">
        <v>2330</v>
      </c>
      <c r="F607" s="25" t="str">
        <f t="shared" si="9"/>
        <v>No</v>
      </c>
      <c r="G607" s="15" t="s">
        <v>2330</v>
      </c>
      <c r="H607" s="15" t="s">
        <v>2527</v>
      </c>
    </row>
    <row r="608" spans="1:8" hidden="1" x14ac:dyDescent="0.3">
      <c r="A608" s="60" t="s">
        <v>2518</v>
      </c>
      <c r="B608" s="23" t="s">
        <v>1964</v>
      </c>
      <c r="C608" s="51" t="s">
        <v>611</v>
      </c>
      <c r="D608" s="39" t="s">
        <v>2255</v>
      </c>
      <c r="E608" s="25" t="s">
        <v>2330</v>
      </c>
      <c r="F608" s="25" t="str">
        <f t="shared" si="9"/>
        <v>No</v>
      </c>
      <c r="G608" s="15" t="s">
        <v>2330</v>
      </c>
      <c r="H608" s="15"/>
    </row>
    <row r="609" spans="1:8" ht="43.2" hidden="1" x14ac:dyDescent="0.3">
      <c r="A609" s="60" t="s">
        <v>2518</v>
      </c>
      <c r="B609" s="23" t="s">
        <v>1268</v>
      </c>
      <c r="C609" s="51" t="s">
        <v>612</v>
      </c>
      <c r="D609" s="39" t="s">
        <v>2256</v>
      </c>
      <c r="E609" s="25" t="s">
        <v>2330</v>
      </c>
      <c r="F609" s="25" t="str">
        <f t="shared" si="9"/>
        <v>No</v>
      </c>
      <c r="G609" s="15" t="s">
        <v>2330</v>
      </c>
      <c r="H609" s="62" t="s">
        <v>2643</v>
      </c>
    </row>
    <row r="610" spans="1:8" ht="28.8" hidden="1" x14ac:dyDescent="0.3">
      <c r="A610" s="60" t="s">
        <v>2518</v>
      </c>
      <c r="B610" s="23" t="s">
        <v>1965</v>
      </c>
      <c r="C610" s="51" t="s">
        <v>613</v>
      </c>
      <c r="D610" s="39" t="s">
        <v>2257</v>
      </c>
      <c r="E610" s="25" t="s">
        <v>2330</v>
      </c>
      <c r="F610" s="25" t="str">
        <f t="shared" si="9"/>
        <v>No</v>
      </c>
      <c r="G610" s="15" t="s">
        <v>2330</v>
      </c>
      <c r="H610" s="15" t="s">
        <v>2639</v>
      </c>
    </row>
    <row r="611" spans="1:8" hidden="1" x14ac:dyDescent="0.3">
      <c r="A611" s="60" t="s">
        <v>2518</v>
      </c>
      <c r="B611" s="23" t="s">
        <v>1270</v>
      </c>
      <c r="C611" s="51" t="s">
        <v>614</v>
      </c>
      <c r="D611" s="39" t="s">
        <v>2258</v>
      </c>
      <c r="E611" s="25" t="s">
        <v>2330</v>
      </c>
      <c r="F611" s="25" t="str">
        <f t="shared" si="9"/>
        <v>No</v>
      </c>
      <c r="G611" s="15" t="s">
        <v>2330</v>
      </c>
      <c r="H611" s="15"/>
    </row>
    <row r="612" spans="1:8" hidden="1" x14ac:dyDescent="0.3">
      <c r="A612" s="60" t="s">
        <v>2518</v>
      </c>
      <c r="B612" s="23" t="s">
        <v>1966</v>
      </c>
      <c r="C612" s="51" t="s">
        <v>615</v>
      </c>
      <c r="D612" s="39" t="s">
        <v>2259</v>
      </c>
      <c r="E612" s="25" t="s">
        <v>2330</v>
      </c>
      <c r="F612" s="25" t="str">
        <f t="shared" si="9"/>
        <v>No</v>
      </c>
      <c r="G612" s="15" t="s">
        <v>2330</v>
      </c>
      <c r="H612" s="15"/>
    </row>
    <row r="613" spans="1:8" hidden="1" x14ac:dyDescent="0.3">
      <c r="A613" s="60" t="s">
        <v>2518</v>
      </c>
      <c r="B613" s="23" t="s">
        <v>1069</v>
      </c>
      <c r="C613" s="51" t="s">
        <v>616</v>
      </c>
      <c r="D613" s="39" t="s">
        <v>2260</v>
      </c>
      <c r="E613" s="25" t="s">
        <v>2330</v>
      </c>
      <c r="F613" s="25" t="str">
        <f t="shared" si="9"/>
        <v>No</v>
      </c>
      <c r="G613" s="15" t="s">
        <v>2330</v>
      </c>
      <c r="H613" s="15"/>
    </row>
    <row r="614" spans="1:8" ht="57.6" hidden="1" x14ac:dyDescent="0.3">
      <c r="A614" s="60" t="s">
        <v>2518</v>
      </c>
      <c r="B614" s="23" t="s">
        <v>1254</v>
      </c>
      <c r="C614" s="51" t="s">
        <v>617</v>
      </c>
      <c r="D614" s="39" t="s">
        <v>2261</v>
      </c>
      <c r="E614" s="25" t="s">
        <v>2330</v>
      </c>
      <c r="F614" s="25" t="str">
        <f t="shared" si="9"/>
        <v>No</v>
      </c>
      <c r="G614" s="15" t="s">
        <v>2330</v>
      </c>
      <c r="H614" s="15" t="s">
        <v>2548</v>
      </c>
    </row>
    <row r="615" spans="1:8" hidden="1" x14ac:dyDescent="0.3">
      <c r="A615" s="60" t="s">
        <v>2518</v>
      </c>
      <c r="B615" s="23" t="s">
        <v>1006</v>
      </c>
      <c r="C615" s="51" t="s">
        <v>618</v>
      </c>
      <c r="D615" s="29" t="s">
        <v>2262</v>
      </c>
      <c r="E615" s="25" t="s">
        <v>2330</v>
      </c>
      <c r="F615" s="25" t="str">
        <f t="shared" si="9"/>
        <v>No</v>
      </c>
      <c r="G615" s="15" t="s">
        <v>2330</v>
      </c>
      <c r="H615" s="15"/>
    </row>
    <row r="616" spans="1:8" hidden="1" x14ac:dyDescent="0.3">
      <c r="A616" s="60" t="s">
        <v>2518</v>
      </c>
      <c r="B616" s="23" t="s">
        <v>1007</v>
      </c>
      <c r="C616" s="51" t="s">
        <v>619</v>
      </c>
      <c r="D616" s="29" t="s">
        <v>2263</v>
      </c>
      <c r="E616" s="25" t="s">
        <v>2330</v>
      </c>
      <c r="F616" s="25" t="str">
        <f t="shared" si="9"/>
        <v>No</v>
      </c>
      <c r="G616" s="15" t="s">
        <v>2330</v>
      </c>
      <c r="H616" s="15"/>
    </row>
    <row r="617" spans="1:8" hidden="1" x14ac:dyDescent="0.3">
      <c r="A617" s="60" t="s">
        <v>2518</v>
      </c>
      <c r="B617" s="23" t="s">
        <v>1008</v>
      </c>
      <c r="C617" s="51" t="s">
        <v>620</v>
      </c>
      <c r="D617" s="29" t="s">
        <v>2264</v>
      </c>
      <c r="E617" s="25" t="s">
        <v>2330</v>
      </c>
      <c r="F617" s="25" t="str">
        <f t="shared" si="9"/>
        <v>No</v>
      </c>
      <c r="G617" s="15" t="s">
        <v>2330</v>
      </c>
      <c r="H617" s="15"/>
    </row>
    <row r="618" spans="1:8" hidden="1" x14ac:dyDescent="0.3">
      <c r="A618" s="60" t="s">
        <v>2518</v>
      </c>
      <c r="B618" s="23" t="s">
        <v>1009</v>
      </c>
      <c r="C618" s="51" t="s">
        <v>621</v>
      </c>
      <c r="D618" s="29" t="s">
        <v>2265</v>
      </c>
      <c r="E618" s="25" t="s">
        <v>2330</v>
      </c>
      <c r="F618" s="25" t="str">
        <f t="shared" si="9"/>
        <v>No</v>
      </c>
      <c r="G618" s="15" t="s">
        <v>2330</v>
      </c>
      <c r="H618" s="15"/>
    </row>
    <row r="619" spans="1:8" ht="43.2" hidden="1" x14ac:dyDescent="0.3">
      <c r="A619" s="60" t="s">
        <v>2519</v>
      </c>
      <c r="B619" s="23" t="s">
        <v>1242</v>
      </c>
      <c r="C619" s="51" t="s">
        <v>622</v>
      </c>
      <c r="D619" s="29" t="s">
        <v>2266</v>
      </c>
      <c r="E619" s="25" t="s">
        <v>2330</v>
      </c>
      <c r="F619" s="25" t="str">
        <f t="shared" si="9"/>
        <v>No</v>
      </c>
      <c r="G619" s="15" t="s">
        <v>2330</v>
      </c>
      <c r="H619" s="15" t="s">
        <v>2525</v>
      </c>
    </row>
    <row r="620" spans="1:8" hidden="1" x14ac:dyDescent="0.3">
      <c r="A620" s="60" t="s">
        <v>2519</v>
      </c>
      <c r="B620" s="23" t="s">
        <v>1243</v>
      </c>
      <c r="C620" s="51" t="s">
        <v>623</v>
      </c>
      <c r="D620" s="29" t="s">
        <v>2267</v>
      </c>
      <c r="E620" s="25" t="s">
        <v>2330</v>
      </c>
      <c r="F620" s="25" t="str">
        <f t="shared" si="9"/>
        <v>No</v>
      </c>
      <c r="G620" s="15" t="s">
        <v>2330</v>
      </c>
      <c r="H620" s="15" t="s">
        <v>990</v>
      </c>
    </row>
    <row r="621" spans="1:8" hidden="1" x14ac:dyDescent="0.3">
      <c r="A621" s="60" t="s">
        <v>2519</v>
      </c>
      <c r="B621" s="23" t="s">
        <v>1002</v>
      </c>
      <c r="C621" s="51" t="s">
        <v>624</v>
      </c>
      <c r="D621" s="29" t="s">
        <v>2268</v>
      </c>
      <c r="E621" s="25" t="s">
        <v>2330</v>
      </c>
      <c r="F621" s="25" t="str">
        <f t="shared" si="9"/>
        <v>No</v>
      </c>
      <c r="G621" s="15" t="s">
        <v>2330</v>
      </c>
      <c r="H621" s="15" t="s">
        <v>2565</v>
      </c>
    </row>
    <row r="622" spans="1:8" ht="28.8" hidden="1" x14ac:dyDescent="0.3">
      <c r="A622" s="60" t="s">
        <v>2519</v>
      </c>
      <c r="B622" s="23" t="s">
        <v>1003</v>
      </c>
      <c r="C622" s="51" t="s">
        <v>625</v>
      </c>
      <c r="D622" s="29" t="s">
        <v>2269</v>
      </c>
      <c r="E622" s="25" t="s">
        <v>2330</v>
      </c>
      <c r="F622" s="25" t="str">
        <f t="shared" si="9"/>
        <v>No</v>
      </c>
      <c r="G622" s="15" t="s">
        <v>2330</v>
      </c>
      <c r="H622" s="15" t="s">
        <v>2551</v>
      </c>
    </row>
    <row r="623" spans="1:8" hidden="1" x14ac:dyDescent="0.3">
      <c r="A623" s="60" t="s">
        <v>2519</v>
      </c>
      <c r="B623" s="23" t="s">
        <v>1004</v>
      </c>
      <c r="C623" s="51" t="s">
        <v>626</v>
      </c>
      <c r="D623" s="29" t="s">
        <v>2270</v>
      </c>
      <c r="E623" s="25" t="s">
        <v>2330</v>
      </c>
      <c r="F623" s="25" t="str">
        <f t="shared" si="9"/>
        <v>No</v>
      </c>
      <c r="G623" s="15" t="s">
        <v>2330</v>
      </c>
      <c r="H623" s="15"/>
    </row>
    <row r="624" spans="1:8" hidden="1" x14ac:dyDescent="0.3">
      <c r="A624" s="60" t="s">
        <v>2519</v>
      </c>
      <c r="B624" s="23" t="s">
        <v>1005</v>
      </c>
      <c r="C624" s="51" t="s">
        <v>627</v>
      </c>
      <c r="D624" s="29" t="s">
        <v>2271</v>
      </c>
      <c r="E624" s="25" t="s">
        <v>2330</v>
      </c>
      <c r="F624" s="25" t="str">
        <f t="shared" si="9"/>
        <v>No</v>
      </c>
      <c r="G624" s="15" t="s">
        <v>2330</v>
      </c>
      <c r="H624" s="15"/>
    </row>
    <row r="625" spans="1:8" hidden="1" x14ac:dyDescent="0.3">
      <c r="A625" s="60" t="s">
        <v>2519</v>
      </c>
      <c r="B625" s="23" t="s">
        <v>1967</v>
      </c>
      <c r="C625" s="51" t="s">
        <v>628</v>
      </c>
      <c r="D625" s="39" t="s">
        <v>2272</v>
      </c>
      <c r="E625" s="25" t="s">
        <v>2330</v>
      </c>
      <c r="F625" s="25" t="str">
        <f t="shared" si="9"/>
        <v>No</v>
      </c>
      <c r="G625" s="15" t="s">
        <v>2330</v>
      </c>
      <c r="H625" s="15"/>
    </row>
    <row r="626" spans="1:8" hidden="1" x14ac:dyDescent="0.3">
      <c r="A626" s="60" t="s">
        <v>2519</v>
      </c>
      <c r="B626" s="23" t="s">
        <v>1968</v>
      </c>
      <c r="C626" s="51" t="s">
        <v>629</v>
      </c>
      <c r="D626" s="39" t="s">
        <v>2273</v>
      </c>
      <c r="E626" s="25" t="s">
        <v>2330</v>
      </c>
      <c r="F626" s="25" t="str">
        <f t="shared" si="9"/>
        <v>No</v>
      </c>
      <c r="G626" s="15" t="s">
        <v>2330</v>
      </c>
      <c r="H626" s="15"/>
    </row>
    <row r="627" spans="1:8" hidden="1" x14ac:dyDescent="0.3">
      <c r="A627" s="60" t="s">
        <v>2519</v>
      </c>
      <c r="B627" s="23" t="s">
        <v>1969</v>
      </c>
      <c r="C627" s="51" t="s">
        <v>630</v>
      </c>
      <c r="D627" s="39" t="s">
        <v>2274</v>
      </c>
      <c r="E627" s="25" t="s">
        <v>2330</v>
      </c>
      <c r="F627" s="25" t="str">
        <f t="shared" si="9"/>
        <v>No</v>
      </c>
      <c r="G627" s="15" t="s">
        <v>2330</v>
      </c>
      <c r="H627" s="15"/>
    </row>
    <row r="628" spans="1:8" hidden="1" x14ac:dyDescent="0.3">
      <c r="A628" s="60" t="s">
        <v>2519</v>
      </c>
      <c r="B628" s="23" t="s">
        <v>1970</v>
      </c>
      <c r="C628" s="51" t="s">
        <v>631</v>
      </c>
      <c r="D628" s="39" t="s">
        <v>2275</v>
      </c>
      <c r="E628" s="25" t="s">
        <v>2330</v>
      </c>
      <c r="F628" s="25" t="str">
        <f t="shared" si="9"/>
        <v>No</v>
      </c>
      <c r="G628" s="15" t="s">
        <v>2330</v>
      </c>
      <c r="H628" s="15"/>
    </row>
    <row r="629" spans="1:8" hidden="1" x14ac:dyDescent="0.3">
      <c r="A629" s="60" t="s">
        <v>2519</v>
      </c>
      <c r="B629" s="23" t="s">
        <v>1971</v>
      </c>
      <c r="C629" s="51" t="s">
        <v>632</v>
      </c>
      <c r="D629" s="39" t="s">
        <v>2276</v>
      </c>
      <c r="E629" s="25" t="s">
        <v>2330</v>
      </c>
      <c r="F629" s="25" t="str">
        <f t="shared" si="9"/>
        <v>No</v>
      </c>
      <c r="G629" s="15" t="s">
        <v>2330</v>
      </c>
      <c r="H629" s="15"/>
    </row>
    <row r="630" spans="1:8" hidden="1" x14ac:dyDescent="0.3">
      <c r="A630" s="60" t="s">
        <v>2519</v>
      </c>
      <c r="B630" s="23" t="s">
        <v>1972</v>
      </c>
      <c r="C630" s="51" t="s">
        <v>633</v>
      </c>
      <c r="D630" s="39" t="s">
        <v>2277</v>
      </c>
      <c r="E630" s="25" t="s">
        <v>2330</v>
      </c>
      <c r="F630" s="25" t="str">
        <f t="shared" si="9"/>
        <v>No</v>
      </c>
      <c r="G630" s="15" t="s">
        <v>2330</v>
      </c>
      <c r="H630" s="15"/>
    </row>
    <row r="631" spans="1:8" hidden="1" x14ac:dyDescent="0.3">
      <c r="A631" s="60" t="s">
        <v>2519</v>
      </c>
      <c r="B631" s="23" t="s">
        <v>1973</v>
      </c>
      <c r="C631" s="51" t="s">
        <v>634</v>
      </c>
      <c r="D631" s="29" t="s">
        <v>2278</v>
      </c>
      <c r="E631" s="25" t="s">
        <v>2330</v>
      </c>
      <c r="F631" s="25" t="str">
        <f t="shared" si="9"/>
        <v>No</v>
      </c>
      <c r="G631" s="15" t="s">
        <v>2330</v>
      </c>
      <c r="H631" s="15"/>
    </row>
    <row r="632" spans="1:8" hidden="1" x14ac:dyDescent="0.3">
      <c r="A632" s="60" t="s">
        <v>2519</v>
      </c>
      <c r="B632" s="23" t="s">
        <v>1974</v>
      </c>
      <c r="C632" s="51" t="s">
        <v>635</v>
      </c>
      <c r="D632" s="39" t="s">
        <v>2279</v>
      </c>
      <c r="E632" s="25" t="s">
        <v>2330</v>
      </c>
      <c r="F632" s="25" t="str">
        <f t="shared" si="9"/>
        <v>No</v>
      </c>
      <c r="G632" s="15" t="s">
        <v>2330</v>
      </c>
      <c r="H632" s="15"/>
    </row>
    <row r="633" spans="1:8" hidden="1" x14ac:dyDescent="0.3">
      <c r="A633" s="60" t="s">
        <v>2519</v>
      </c>
      <c r="B633" s="23" t="s">
        <v>1975</v>
      </c>
      <c r="C633" s="51" t="s">
        <v>636</v>
      </c>
      <c r="D633" s="39" t="s">
        <v>2280</v>
      </c>
      <c r="E633" s="25" t="s">
        <v>2330</v>
      </c>
      <c r="F633" s="25" t="str">
        <f t="shared" si="9"/>
        <v>No</v>
      </c>
      <c r="G633" s="15" t="s">
        <v>2330</v>
      </c>
      <c r="H633" s="15"/>
    </row>
    <row r="634" spans="1:8" hidden="1" x14ac:dyDescent="0.3">
      <c r="A634" s="60" t="s">
        <v>2519</v>
      </c>
      <c r="B634" s="23" t="s">
        <v>1976</v>
      </c>
      <c r="C634" s="51" t="s">
        <v>637</v>
      </c>
      <c r="D634" s="39" t="s">
        <v>2281</v>
      </c>
      <c r="E634" s="25" t="s">
        <v>2330</v>
      </c>
      <c r="F634" s="25" t="str">
        <f t="shared" si="9"/>
        <v>No</v>
      </c>
      <c r="G634" s="15" t="s">
        <v>2330</v>
      </c>
      <c r="H634" s="15"/>
    </row>
    <row r="635" spans="1:8" hidden="1" x14ac:dyDescent="0.3">
      <c r="A635" s="60" t="s">
        <v>2519</v>
      </c>
      <c r="B635" s="23" t="s">
        <v>1977</v>
      </c>
      <c r="C635" s="51" t="s">
        <v>638</v>
      </c>
      <c r="D635" s="39" t="s">
        <v>2282</v>
      </c>
      <c r="E635" s="25" t="s">
        <v>2330</v>
      </c>
      <c r="F635" s="25" t="str">
        <f t="shared" si="9"/>
        <v>No</v>
      </c>
      <c r="G635" s="15" t="s">
        <v>2330</v>
      </c>
      <c r="H635" s="15"/>
    </row>
    <row r="636" spans="1:8" hidden="1" x14ac:dyDescent="0.3">
      <c r="A636" s="60" t="s">
        <v>2519</v>
      </c>
      <c r="B636" s="23" t="s">
        <v>1978</v>
      </c>
      <c r="C636" s="51" t="s">
        <v>639</v>
      </c>
      <c r="D636" s="39" t="s">
        <v>2283</v>
      </c>
      <c r="E636" s="25" t="s">
        <v>2330</v>
      </c>
      <c r="F636" s="25" t="str">
        <f t="shared" si="9"/>
        <v>No</v>
      </c>
      <c r="G636" s="15" t="s">
        <v>2330</v>
      </c>
      <c r="H636" s="15"/>
    </row>
    <row r="637" spans="1:8" hidden="1" x14ac:dyDescent="0.3">
      <c r="A637" s="60" t="s">
        <v>2519</v>
      </c>
      <c r="B637" s="23" t="s">
        <v>1279</v>
      </c>
      <c r="C637" s="51" t="s">
        <v>640</v>
      </c>
      <c r="D637" s="39" t="s">
        <v>2284</v>
      </c>
      <c r="E637" s="25" t="s">
        <v>2330</v>
      </c>
      <c r="F637" s="25" t="str">
        <f t="shared" si="9"/>
        <v>No</v>
      </c>
      <c r="G637" s="15" t="s">
        <v>2330</v>
      </c>
      <c r="H637" s="15"/>
    </row>
    <row r="638" spans="1:8" hidden="1" x14ac:dyDescent="0.3">
      <c r="A638" s="60" t="s">
        <v>2519</v>
      </c>
      <c r="B638" s="23" t="s">
        <v>1979</v>
      </c>
      <c r="C638" s="51" t="s">
        <v>641</v>
      </c>
      <c r="D638" s="39" t="s">
        <v>2285</v>
      </c>
      <c r="E638" s="25" t="s">
        <v>2330</v>
      </c>
      <c r="F638" s="25" t="str">
        <f t="shared" si="9"/>
        <v>No</v>
      </c>
      <c r="G638" s="15" t="s">
        <v>2330</v>
      </c>
      <c r="H638" s="15"/>
    </row>
    <row r="639" spans="1:8" hidden="1" x14ac:dyDescent="0.3">
      <c r="A639" s="60" t="s">
        <v>2519</v>
      </c>
      <c r="B639" s="23" t="s">
        <v>1259</v>
      </c>
      <c r="C639" s="51" t="s">
        <v>642</v>
      </c>
      <c r="D639" s="39" t="s">
        <v>2286</v>
      </c>
      <c r="E639" s="25" t="s">
        <v>2330</v>
      </c>
      <c r="F639" s="25" t="str">
        <f t="shared" si="9"/>
        <v>No</v>
      </c>
      <c r="G639" s="15" t="s">
        <v>2330</v>
      </c>
      <c r="H639" s="15"/>
    </row>
    <row r="640" spans="1:8" hidden="1" x14ac:dyDescent="0.3">
      <c r="A640" s="60" t="s">
        <v>2519</v>
      </c>
      <c r="B640" s="23" t="s">
        <v>1980</v>
      </c>
      <c r="C640" s="51" t="s">
        <v>643</v>
      </c>
      <c r="D640" s="39" t="s">
        <v>2287</v>
      </c>
      <c r="E640" s="25" t="s">
        <v>2330</v>
      </c>
      <c r="F640" s="25" t="str">
        <f t="shared" si="9"/>
        <v>No</v>
      </c>
      <c r="G640" s="15" t="s">
        <v>2330</v>
      </c>
      <c r="H640" s="15"/>
    </row>
    <row r="641" spans="1:8" hidden="1" x14ac:dyDescent="0.3">
      <c r="A641" s="60" t="s">
        <v>2519</v>
      </c>
      <c r="B641" s="23" t="s">
        <v>1981</v>
      </c>
      <c r="C641" s="51" t="s">
        <v>644</v>
      </c>
      <c r="D641" s="39" t="s">
        <v>2288</v>
      </c>
      <c r="E641" s="25" t="s">
        <v>2330</v>
      </c>
      <c r="F641" s="25" t="str">
        <f t="shared" si="9"/>
        <v>No</v>
      </c>
      <c r="G641" s="15" t="s">
        <v>2330</v>
      </c>
      <c r="H641" s="15"/>
    </row>
    <row r="642" spans="1:8" hidden="1" x14ac:dyDescent="0.3">
      <c r="A642" s="60" t="s">
        <v>2519</v>
      </c>
      <c r="B642" s="23" t="s">
        <v>1006</v>
      </c>
      <c r="C642" s="51" t="s">
        <v>645</v>
      </c>
      <c r="D642" s="29" t="s">
        <v>2289</v>
      </c>
      <c r="E642" s="25" t="s">
        <v>2330</v>
      </c>
      <c r="F642" s="25" t="str">
        <f t="shared" si="9"/>
        <v>No</v>
      </c>
      <c r="G642" s="15" t="s">
        <v>2330</v>
      </c>
      <c r="H642" s="15"/>
    </row>
    <row r="643" spans="1:8" hidden="1" x14ac:dyDescent="0.3">
      <c r="A643" s="60" t="s">
        <v>2519</v>
      </c>
      <c r="B643" s="23" t="s">
        <v>1007</v>
      </c>
      <c r="C643" s="51" t="s">
        <v>646</v>
      </c>
      <c r="D643" s="29" t="s">
        <v>2290</v>
      </c>
      <c r="E643" s="25" t="s">
        <v>2330</v>
      </c>
      <c r="F643" s="25" t="str">
        <f t="shared" si="9"/>
        <v>No</v>
      </c>
      <c r="G643" s="15" t="s">
        <v>2330</v>
      </c>
      <c r="H643" s="15"/>
    </row>
    <row r="644" spans="1:8" hidden="1" x14ac:dyDescent="0.3">
      <c r="A644" s="60" t="s">
        <v>2519</v>
      </c>
      <c r="B644" s="23" t="s">
        <v>1008</v>
      </c>
      <c r="C644" s="51" t="s">
        <v>647</v>
      </c>
      <c r="D644" s="29" t="s">
        <v>2291</v>
      </c>
      <c r="E644" s="25" t="s">
        <v>2330</v>
      </c>
      <c r="F644" s="25" t="str">
        <f t="shared" si="9"/>
        <v>No</v>
      </c>
      <c r="G644" s="15" t="s">
        <v>2330</v>
      </c>
      <c r="H644" s="15"/>
    </row>
    <row r="645" spans="1:8" hidden="1" x14ac:dyDescent="0.3">
      <c r="A645" s="60" t="s">
        <v>2519</v>
      </c>
      <c r="B645" s="23" t="s">
        <v>1009</v>
      </c>
      <c r="C645" s="51" t="s">
        <v>648</v>
      </c>
      <c r="D645" s="29" t="s">
        <v>2292</v>
      </c>
      <c r="E645" s="25" t="s">
        <v>2330</v>
      </c>
      <c r="F645" s="25" t="str">
        <f t="shared" ref="F645:F679" si="10">IF(D645=E645,"Yes","No")</f>
        <v>No</v>
      </c>
      <c r="G645" s="15" t="s">
        <v>2330</v>
      </c>
      <c r="H645" s="15"/>
    </row>
    <row r="646" spans="1:8" x14ac:dyDescent="0.3">
      <c r="A646" s="45"/>
      <c r="B646" s="43" t="s">
        <v>1281</v>
      </c>
      <c r="C646" s="51" t="s">
        <v>649</v>
      </c>
      <c r="D646" s="28" t="s">
        <v>12</v>
      </c>
      <c r="E646" s="25" t="s">
        <v>11</v>
      </c>
      <c r="F646" s="25" t="str">
        <f t="shared" si="10"/>
        <v>No</v>
      </c>
      <c r="G646" s="15" t="s">
        <v>1880</v>
      </c>
      <c r="H646" s="62" t="s">
        <v>2617</v>
      </c>
    </row>
    <row r="647" spans="1:8" x14ac:dyDescent="0.3">
      <c r="A647" s="45"/>
      <c r="B647" s="25" t="s">
        <v>1982</v>
      </c>
      <c r="C647" s="51" t="s">
        <v>650</v>
      </c>
      <c r="D647" s="29" t="s">
        <v>2293</v>
      </c>
      <c r="E647" s="25" t="s">
        <v>2493</v>
      </c>
      <c r="F647" s="25" t="str">
        <f t="shared" si="10"/>
        <v>No</v>
      </c>
      <c r="G647" s="15" t="s">
        <v>11</v>
      </c>
      <c r="H647" s="62" t="s">
        <v>2617</v>
      </c>
    </row>
    <row r="648" spans="1:8" ht="57.6" x14ac:dyDescent="0.3">
      <c r="B648" s="25" t="s">
        <v>1282</v>
      </c>
      <c r="C648" s="51" t="s">
        <v>651</v>
      </c>
      <c r="D648" s="25" t="s">
        <v>2294</v>
      </c>
      <c r="E648" s="25" t="s">
        <v>2494</v>
      </c>
      <c r="F648" s="25" t="str">
        <f t="shared" si="10"/>
        <v>No</v>
      </c>
      <c r="G648" s="15" t="s">
        <v>11</v>
      </c>
      <c r="H648" s="15" t="s">
        <v>2616</v>
      </c>
    </row>
    <row r="649" spans="1:8" ht="57.6" x14ac:dyDescent="0.3">
      <c r="A649" s="45"/>
      <c r="B649" s="25" t="s">
        <v>1283</v>
      </c>
      <c r="C649" s="51" t="s">
        <v>652</v>
      </c>
      <c r="D649" s="25" t="s">
        <v>2295</v>
      </c>
      <c r="E649" s="25" t="s">
        <v>2495</v>
      </c>
      <c r="F649" s="25" t="str">
        <f t="shared" si="10"/>
        <v>No</v>
      </c>
      <c r="G649" s="15" t="s">
        <v>11</v>
      </c>
      <c r="H649" s="15" t="s">
        <v>2616</v>
      </c>
    </row>
    <row r="650" spans="1:8" ht="57.6" x14ac:dyDescent="0.3">
      <c r="A650" s="45"/>
      <c r="B650" s="25" t="s">
        <v>1284</v>
      </c>
      <c r="C650" s="51" t="s">
        <v>653</v>
      </c>
      <c r="D650" s="25" t="s">
        <v>2296</v>
      </c>
      <c r="E650" s="25" t="s">
        <v>2300</v>
      </c>
      <c r="F650" s="25" t="str">
        <f t="shared" si="10"/>
        <v>No</v>
      </c>
      <c r="G650" s="15" t="s">
        <v>1723</v>
      </c>
      <c r="H650" s="15" t="s">
        <v>2616</v>
      </c>
    </row>
    <row r="651" spans="1:8" ht="43.2" x14ac:dyDescent="0.3">
      <c r="A651" s="45" t="s">
        <v>987</v>
      </c>
      <c r="B651" s="23" t="s">
        <v>1285</v>
      </c>
      <c r="C651" s="51" t="s">
        <v>654</v>
      </c>
      <c r="D651" s="29" t="s">
        <v>2297</v>
      </c>
      <c r="E651" s="25" t="s">
        <v>2496</v>
      </c>
      <c r="F651" s="25" t="str">
        <f t="shared" si="10"/>
        <v>No</v>
      </c>
      <c r="G651" s="15" t="s">
        <v>1724</v>
      </c>
      <c r="H651" s="15" t="s">
        <v>2525</v>
      </c>
    </row>
    <row r="652" spans="1:8" x14ac:dyDescent="0.3">
      <c r="A652" s="45" t="s">
        <v>987</v>
      </c>
      <c r="B652" s="23" t="s">
        <v>1286</v>
      </c>
      <c r="C652" s="51" t="s">
        <v>655</v>
      </c>
      <c r="D652" s="29" t="s">
        <v>2298</v>
      </c>
      <c r="E652" s="25" t="s">
        <v>2497</v>
      </c>
      <c r="F652" s="25" t="str">
        <f t="shared" si="10"/>
        <v>No</v>
      </c>
      <c r="G652" s="15" t="s">
        <v>1847</v>
      </c>
      <c r="H652" s="15" t="s">
        <v>2635</v>
      </c>
    </row>
    <row r="653" spans="1:8" x14ac:dyDescent="0.3">
      <c r="A653" s="45" t="s">
        <v>987</v>
      </c>
      <c r="B653" s="23" t="s">
        <v>1287</v>
      </c>
      <c r="C653" s="51" t="s">
        <v>656</v>
      </c>
      <c r="D653" s="29" t="s">
        <v>2299</v>
      </c>
      <c r="E653" s="25" t="s">
        <v>2498</v>
      </c>
      <c r="F653" s="25" t="str">
        <f t="shared" si="10"/>
        <v>No</v>
      </c>
      <c r="G653" s="15" t="s">
        <v>1848</v>
      </c>
      <c r="H653" s="15" t="s">
        <v>2636</v>
      </c>
    </row>
    <row r="654" spans="1:8" x14ac:dyDescent="0.3">
      <c r="A654" s="45" t="s">
        <v>987</v>
      </c>
      <c r="B654" s="23" t="s">
        <v>1288</v>
      </c>
      <c r="C654" s="51" t="s">
        <v>657</v>
      </c>
      <c r="D654" s="30" t="s">
        <v>2300</v>
      </c>
      <c r="E654" s="25" t="s">
        <v>2499</v>
      </c>
      <c r="F654" s="25" t="str">
        <f t="shared" si="10"/>
        <v>No</v>
      </c>
      <c r="G654" s="15" t="s">
        <v>1849</v>
      </c>
      <c r="H654" s="15" t="s">
        <v>2637</v>
      </c>
    </row>
    <row r="655" spans="1:8" x14ac:dyDescent="0.3">
      <c r="A655" s="61" t="s">
        <v>987</v>
      </c>
      <c r="B655" s="24" t="s">
        <v>1289</v>
      </c>
      <c r="C655" s="51" t="s">
        <v>658</v>
      </c>
      <c r="D655" s="44" t="s">
        <v>2301</v>
      </c>
      <c r="E655" s="25" t="s">
        <v>2500</v>
      </c>
      <c r="F655" s="25" t="str">
        <f t="shared" si="10"/>
        <v>No</v>
      </c>
      <c r="G655" s="15" t="s">
        <v>1850</v>
      </c>
      <c r="H655" s="15" t="s">
        <v>2629</v>
      </c>
    </row>
    <row r="656" spans="1:8" ht="43.2" x14ac:dyDescent="0.3">
      <c r="A656" s="61" t="s">
        <v>987</v>
      </c>
      <c r="B656" s="24" t="s">
        <v>1290</v>
      </c>
      <c r="C656" s="51" t="s">
        <v>659</v>
      </c>
      <c r="D656" s="44" t="s">
        <v>2302</v>
      </c>
      <c r="E656" s="25" t="s">
        <v>2501</v>
      </c>
      <c r="F656" s="25" t="str">
        <f t="shared" si="10"/>
        <v>No</v>
      </c>
      <c r="G656" s="15" t="s">
        <v>1891</v>
      </c>
      <c r="H656" s="15" t="s">
        <v>2527</v>
      </c>
    </row>
    <row r="657" spans="1:8" ht="43.2" x14ac:dyDescent="0.3">
      <c r="A657" s="61" t="s">
        <v>987</v>
      </c>
      <c r="B657" s="24" t="s">
        <v>1291</v>
      </c>
      <c r="C657" s="51" t="s">
        <v>660</v>
      </c>
      <c r="D657" s="44" t="s">
        <v>2303</v>
      </c>
      <c r="E657" s="25" t="s">
        <v>2502</v>
      </c>
      <c r="F657" s="25" t="str">
        <f t="shared" si="10"/>
        <v>No</v>
      </c>
      <c r="G657" s="15" t="s">
        <v>1901</v>
      </c>
      <c r="H657" s="15" t="s">
        <v>2630</v>
      </c>
    </row>
    <row r="658" spans="1:8" ht="100.8" x14ac:dyDescent="0.3">
      <c r="A658" s="61" t="s">
        <v>987</v>
      </c>
      <c r="B658" s="24" t="s">
        <v>1292</v>
      </c>
      <c r="C658" s="51" t="s">
        <v>661</v>
      </c>
      <c r="D658" s="44" t="s">
        <v>2304</v>
      </c>
      <c r="E658" s="25" t="s">
        <v>2503</v>
      </c>
      <c r="F658" s="25" t="str">
        <f t="shared" si="10"/>
        <v>No</v>
      </c>
      <c r="G658" s="15" t="s">
        <v>1871</v>
      </c>
      <c r="H658" s="62" t="s">
        <v>2619</v>
      </c>
    </row>
    <row r="659" spans="1:8" x14ac:dyDescent="0.3">
      <c r="A659" s="61" t="s">
        <v>987</v>
      </c>
      <c r="B659" s="24" t="s">
        <v>1293</v>
      </c>
      <c r="C659" s="51" t="s">
        <v>662</v>
      </c>
      <c r="D659" s="44" t="s">
        <v>2305</v>
      </c>
      <c r="E659" s="25" t="s">
        <v>2504</v>
      </c>
      <c r="F659" s="25" t="str">
        <f t="shared" si="10"/>
        <v>No</v>
      </c>
      <c r="G659" s="15" t="s">
        <v>1903</v>
      </c>
      <c r="H659" s="15" t="s">
        <v>2631</v>
      </c>
    </row>
    <row r="660" spans="1:8" x14ac:dyDescent="0.3">
      <c r="A660" s="61" t="s">
        <v>987</v>
      </c>
      <c r="B660" s="24" t="s">
        <v>1294</v>
      </c>
      <c r="C660" s="51" t="s">
        <v>663</v>
      </c>
      <c r="D660" s="44" t="s">
        <v>2306</v>
      </c>
      <c r="E660" s="25" t="s">
        <v>2505</v>
      </c>
      <c r="F660" s="25" t="str">
        <f t="shared" si="10"/>
        <v>No</v>
      </c>
      <c r="G660" s="15" t="s">
        <v>1904</v>
      </c>
      <c r="H660" s="15" t="s">
        <v>2558</v>
      </c>
    </row>
    <row r="661" spans="1:8" ht="28.8" x14ac:dyDescent="0.3">
      <c r="A661" s="61" t="s">
        <v>987</v>
      </c>
      <c r="B661" s="24" t="s">
        <v>1295</v>
      </c>
      <c r="C661" s="51" t="s">
        <v>664</v>
      </c>
      <c r="D661" s="44" t="s">
        <v>2307</v>
      </c>
      <c r="E661" s="25" t="s">
        <v>2506</v>
      </c>
      <c r="F661" s="25" t="str">
        <f t="shared" si="10"/>
        <v>No</v>
      </c>
      <c r="G661" s="15" t="s">
        <v>1883</v>
      </c>
      <c r="H661" s="15" t="s">
        <v>2609</v>
      </c>
    </row>
    <row r="662" spans="1:8" ht="43.2" x14ac:dyDescent="0.3">
      <c r="A662" s="61" t="s">
        <v>987</v>
      </c>
      <c r="B662" s="24" t="s">
        <v>1296</v>
      </c>
      <c r="C662" s="51" t="s">
        <v>665</v>
      </c>
      <c r="D662" s="44" t="s">
        <v>2308</v>
      </c>
      <c r="E662" s="25" t="s">
        <v>2507</v>
      </c>
      <c r="F662" s="25" t="str">
        <f t="shared" si="10"/>
        <v>No</v>
      </c>
      <c r="G662" s="15" t="s">
        <v>1860</v>
      </c>
      <c r="H662" s="15" t="s">
        <v>2549</v>
      </c>
    </row>
    <row r="663" spans="1:8" x14ac:dyDescent="0.3">
      <c r="A663" s="61" t="s">
        <v>987</v>
      </c>
      <c r="B663" s="24" t="s">
        <v>1297</v>
      </c>
      <c r="C663" s="51" t="s">
        <v>666</v>
      </c>
      <c r="D663" s="44" t="s">
        <v>2309</v>
      </c>
      <c r="E663" s="25" t="s">
        <v>2508</v>
      </c>
      <c r="F663" s="25" t="str">
        <f t="shared" si="10"/>
        <v>No</v>
      </c>
      <c r="G663" s="15" t="s">
        <v>1905</v>
      </c>
      <c r="H663" s="15" t="s">
        <v>2628</v>
      </c>
    </row>
    <row r="664" spans="1:8" ht="43.2" x14ac:dyDescent="0.3">
      <c r="A664" s="61" t="s">
        <v>987</v>
      </c>
      <c r="B664" s="24" t="s">
        <v>1298</v>
      </c>
      <c r="C664" s="51" t="s">
        <v>667</v>
      </c>
      <c r="D664" s="44" t="s">
        <v>2310</v>
      </c>
      <c r="E664" s="25" t="s">
        <v>2509</v>
      </c>
      <c r="F664" s="25" t="str">
        <f t="shared" si="10"/>
        <v>No</v>
      </c>
      <c r="G664" s="15" t="s">
        <v>1906</v>
      </c>
      <c r="H664" s="15" t="s">
        <v>2615</v>
      </c>
    </row>
    <row r="665" spans="1:8" ht="28.8" x14ac:dyDescent="0.3">
      <c r="A665" s="61" t="s">
        <v>987</v>
      </c>
      <c r="B665" s="24" t="s">
        <v>1299</v>
      </c>
      <c r="C665" s="51" t="s">
        <v>668</v>
      </c>
      <c r="D665" s="44" t="s">
        <v>2311</v>
      </c>
      <c r="E665" s="25" t="s">
        <v>2510</v>
      </c>
      <c r="F665" s="25" t="str">
        <f t="shared" si="10"/>
        <v>No</v>
      </c>
      <c r="G665" s="15" t="s">
        <v>1907</v>
      </c>
      <c r="H665" s="15" t="s">
        <v>2610</v>
      </c>
    </row>
    <row r="666" spans="1:8" ht="43.2" x14ac:dyDescent="0.3">
      <c r="A666" s="61" t="s">
        <v>987</v>
      </c>
      <c r="B666" s="24" t="s">
        <v>1300</v>
      </c>
      <c r="C666" s="51" t="s">
        <v>669</v>
      </c>
      <c r="D666" s="44" t="s">
        <v>2312</v>
      </c>
      <c r="E666" s="25" t="s">
        <v>2511</v>
      </c>
      <c r="F666" s="25" t="str">
        <f t="shared" si="10"/>
        <v>No</v>
      </c>
      <c r="G666" s="15" t="s">
        <v>1908</v>
      </c>
      <c r="H666" s="15" t="s">
        <v>2614</v>
      </c>
    </row>
    <row r="667" spans="1:8" ht="28.8" x14ac:dyDescent="0.3">
      <c r="A667" s="61" t="s">
        <v>987</v>
      </c>
      <c r="B667" s="24" t="s">
        <v>1301</v>
      </c>
      <c r="C667" s="51" t="s">
        <v>670</v>
      </c>
      <c r="D667" s="44" t="s">
        <v>2313</v>
      </c>
      <c r="E667" s="25" t="s">
        <v>11</v>
      </c>
      <c r="F667" s="25" t="str">
        <f t="shared" si="10"/>
        <v>No</v>
      </c>
      <c r="G667" s="15" t="s">
        <v>11</v>
      </c>
      <c r="H667" s="15" t="s">
        <v>2613</v>
      </c>
    </row>
    <row r="668" spans="1:8" x14ac:dyDescent="0.3">
      <c r="A668" s="45" t="s">
        <v>987</v>
      </c>
      <c r="B668" s="23" t="s">
        <v>1302</v>
      </c>
      <c r="C668" s="51" t="s">
        <v>671</v>
      </c>
      <c r="D668" s="29" t="s">
        <v>2314</v>
      </c>
      <c r="E668" s="25" t="s">
        <v>11</v>
      </c>
      <c r="F668" s="25" t="str">
        <f t="shared" si="10"/>
        <v>No</v>
      </c>
      <c r="G668" s="15" t="s">
        <v>11</v>
      </c>
      <c r="H668" s="15" t="s">
        <v>2536</v>
      </c>
    </row>
    <row r="669" spans="1:8" x14ac:dyDescent="0.3">
      <c r="A669" s="45" t="s">
        <v>987</v>
      </c>
      <c r="B669" s="23" t="s">
        <v>1303</v>
      </c>
      <c r="C669" s="51" t="s">
        <v>672</v>
      </c>
      <c r="D669" s="29" t="s">
        <v>2315</v>
      </c>
      <c r="E669" s="25" t="s">
        <v>11</v>
      </c>
      <c r="F669" s="25" t="str">
        <f t="shared" si="10"/>
        <v>No</v>
      </c>
      <c r="G669" s="15" t="s">
        <v>11</v>
      </c>
      <c r="H669" s="15" t="s">
        <v>2536</v>
      </c>
    </row>
    <row r="670" spans="1:8" x14ac:dyDescent="0.3">
      <c r="A670" s="45" t="s">
        <v>987</v>
      </c>
      <c r="B670" s="23" t="s">
        <v>1304</v>
      </c>
      <c r="C670" s="51" t="s">
        <v>673</v>
      </c>
      <c r="E670" s="25" t="s">
        <v>11</v>
      </c>
      <c r="F670" s="25" t="str">
        <f t="shared" si="10"/>
        <v>Yes</v>
      </c>
      <c r="G670" s="25" t="s">
        <v>11</v>
      </c>
      <c r="H670" s="15" t="s">
        <v>2612</v>
      </c>
    </row>
    <row r="671" spans="1:8" x14ac:dyDescent="0.3">
      <c r="A671" s="45" t="s">
        <v>987</v>
      </c>
      <c r="B671" s="23" t="s">
        <v>1305</v>
      </c>
      <c r="C671" s="51" t="s">
        <v>674</v>
      </c>
      <c r="D671" s="29" t="s">
        <v>2316</v>
      </c>
      <c r="E671" s="25" t="s">
        <v>2330</v>
      </c>
      <c r="F671" s="25" t="str">
        <f t="shared" si="10"/>
        <v>No</v>
      </c>
      <c r="G671" s="15" t="s">
        <v>2330</v>
      </c>
      <c r="H671" s="15" t="s">
        <v>2611</v>
      </c>
    </row>
    <row r="672" spans="1:8" x14ac:dyDescent="0.3">
      <c r="B672" s="25" t="s">
        <v>1007</v>
      </c>
      <c r="C672" s="51" t="s">
        <v>675</v>
      </c>
      <c r="D672" s="25" t="s">
        <v>13</v>
      </c>
      <c r="E672" s="25" t="s">
        <v>2330</v>
      </c>
      <c r="F672" s="25" t="str">
        <f t="shared" si="10"/>
        <v>No</v>
      </c>
      <c r="G672" s="15" t="s">
        <v>2330</v>
      </c>
      <c r="H672" s="15" t="s">
        <v>2536</v>
      </c>
    </row>
    <row r="673" spans="2:8" x14ac:dyDescent="0.3">
      <c r="B673" s="25" t="s">
        <v>1983</v>
      </c>
      <c r="C673" s="51" t="s">
        <v>676</v>
      </c>
      <c r="D673" s="25" t="s">
        <v>2317</v>
      </c>
      <c r="E673" s="25" t="s">
        <v>2330</v>
      </c>
      <c r="F673" s="25" t="str">
        <f t="shared" si="10"/>
        <v>No</v>
      </c>
      <c r="G673" s="15" t="s">
        <v>2330</v>
      </c>
      <c r="H673" s="15" t="s">
        <v>2627</v>
      </c>
    </row>
    <row r="674" spans="2:8" x14ac:dyDescent="0.3">
      <c r="B674" s="45" t="s">
        <v>1984</v>
      </c>
      <c r="C674" s="51" t="s">
        <v>677</v>
      </c>
      <c r="D674" s="25" t="s">
        <v>2318</v>
      </c>
      <c r="E674" s="25" t="s">
        <v>2330</v>
      </c>
      <c r="F674" s="25" t="str">
        <f t="shared" si="10"/>
        <v>No</v>
      </c>
      <c r="G674" s="15" t="s">
        <v>2330</v>
      </c>
      <c r="H674" s="62" t="s">
        <v>2617</v>
      </c>
    </row>
    <row r="675" spans="2:8" x14ac:dyDescent="0.3">
      <c r="B675" s="45" t="s">
        <v>1985</v>
      </c>
      <c r="C675" s="51" t="s">
        <v>678</v>
      </c>
      <c r="D675" s="25" t="s">
        <v>2319</v>
      </c>
      <c r="E675" s="25" t="s">
        <v>2330</v>
      </c>
      <c r="F675" s="25" t="str">
        <f t="shared" si="10"/>
        <v>No</v>
      </c>
      <c r="G675" s="15" t="s">
        <v>2330</v>
      </c>
      <c r="H675" s="62" t="s">
        <v>2617</v>
      </c>
    </row>
    <row r="676" spans="2:8" x14ac:dyDescent="0.3">
      <c r="B676" s="45" t="s">
        <v>1986</v>
      </c>
      <c r="C676" s="51" t="s">
        <v>679</v>
      </c>
      <c r="D676" s="25" t="s">
        <v>2320</v>
      </c>
      <c r="E676" s="25" t="s">
        <v>2330</v>
      </c>
      <c r="F676" s="25" t="str">
        <f t="shared" si="10"/>
        <v>No</v>
      </c>
      <c r="G676" s="15" t="s">
        <v>2330</v>
      </c>
      <c r="H676" s="62" t="s">
        <v>2617</v>
      </c>
    </row>
    <row r="677" spans="2:8" x14ac:dyDescent="0.3">
      <c r="B677" s="45" t="s">
        <v>1987</v>
      </c>
      <c r="C677" s="51" t="s">
        <v>680</v>
      </c>
      <c r="D677" s="25" t="s">
        <v>2321</v>
      </c>
      <c r="E677" s="25" t="s">
        <v>2330</v>
      </c>
      <c r="F677" s="25" t="str">
        <f t="shared" si="10"/>
        <v>No</v>
      </c>
      <c r="G677" s="15" t="s">
        <v>2330</v>
      </c>
      <c r="H677" s="62" t="s">
        <v>2617</v>
      </c>
    </row>
    <row r="678" spans="2:8" x14ac:dyDescent="0.3">
      <c r="B678" s="45" t="s">
        <v>1988</v>
      </c>
      <c r="C678" s="51" t="s">
        <v>681</v>
      </c>
      <c r="D678" s="25" t="s">
        <v>2322</v>
      </c>
      <c r="E678" s="25" t="s">
        <v>2330</v>
      </c>
      <c r="F678" s="25" t="str">
        <f t="shared" si="10"/>
        <v>No</v>
      </c>
      <c r="G678" s="15" t="s">
        <v>2330</v>
      </c>
      <c r="H678" s="62" t="s">
        <v>2617</v>
      </c>
    </row>
    <row r="679" spans="2:8" x14ac:dyDescent="0.3">
      <c r="B679" s="45" t="s">
        <v>1989</v>
      </c>
      <c r="C679" s="51" t="s">
        <v>682</v>
      </c>
      <c r="E679" s="25" t="s">
        <v>2330</v>
      </c>
      <c r="F679" s="25" t="str">
        <f t="shared" si="10"/>
        <v>No</v>
      </c>
      <c r="G679" s="15" t="s">
        <v>2330</v>
      </c>
      <c r="H679" s="62" t="s">
        <v>2617</v>
      </c>
    </row>
    <row r="680" spans="2:8" x14ac:dyDescent="0.3">
      <c r="H680" s="15"/>
    </row>
  </sheetData>
  <autoFilter ref="B1:B680" xr:uid="{EA86111C-8E3A-4437-84A0-33411B5EAA78}"/>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EC3E5-8C33-4C08-B7E5-CC08FD24B646}">
  <dimension ref="A1:JY2"/>
  <sheetViews>
    <sheetView workbookViewId="0"/>
  </sheetViews>
  <sheetFormatPr defaultRowHeight="14.4" x14ac:dyDescent="0.3"/>
  <cols>
    <col min="1" max="9" width="10.77734375" bestFit="1" customWidth="1"/>
    <col min="10" max="18" width="11.77734375" bestFit="1" customWidth="1"/>
    <col min="19" max="19" width="11.88671875" bestFit="1" customWidth="1"/>
    <col min="20" max="22" width="11.77734375" bestFit="1" customWidth="1"/>
    <col min="23" max="23" width="11.88671875" bestFit="1" customWidth="1"/>
    <col min="24" max="24" width="14.77734375" bestFit="1" customWidth="1"/>
    <col min="25" max="25" width="80.88671875" bestFit="1" customWidth="1"/>
    <col min="26" max="26" width="18.77734375" bestFit="1" customWidth="1"/>
    <col min="27" max="27" width="39.5546875" bestFit="1" customWidth="1"/>
    <col min="28" max="28" width="15.21875" bestFit="1" customWidth="1"/>
    <col min="29" max="29" width="27" bestFit="1" customWidth="1"/>
    <col min="30" max="30" width="16.88671875" bestFit="1" customWidth="1"/>
    <col min="31" max="31" width="11.77734375" bestFit="1" customWidth="1"/>
    <col min="32" max="32" width="56.33203125" bestFit="1" customWidth="1"/>
    <col min="33" max="33" width="11.77734375" bestFit="1" customWidth="1"/>
    <col min="34" max="34" width="15.21875" bestFit="1" customWidth="1"/>
    <col min="35" max="35" width="26.109375" bestFit="1" customWidth="1"/>
    <col min="36" max="36" width="18.109375" bestFit="1" customWidth="1"/>
    <col min="37" max="37" width="11.77734375" bestFit="1" customWidth="1"/>
    <col min="38" max="38" width="72.44140625" bestFit="1" customWidth="1"/>
    <col min="39" max="39" width="80.88671875" bestFit="1" customWidth="1"/>
    <col min="40" max="40" width="11.77734375" bestFit="1" customWidth="1"/>
    <col min="41" max="41" width="44.77734375" bestFit="1" customWidth="1"/>
    <col min="42" max="42" width="11.77734375" bestFit="1" customWidth="1"/>
    <col min="43" max="44" width="12" bestFit="1" customWidth="1"/>
    <col min="45" max="51" width="11.77734375" bestFit="1" customWidth="1"/>
    <col min="52" max="52" width="12" bestFit="1" customWidth="1"/>
    <col min="53" max="55" width="11.77734375" bestFit="1" customWidth="1"/>
    <col min="56" max="57" width="12" bestFit="1" customWidth="1"/>
    <col min="58" max="59" width="11.77734375" bestFit="1" customWidth="1"/>
    <col min="60" max="60" width="12" bestFit="1" customWidth="1"/>
    <col min="61" max="63" width="11.77734375" bestFit="1" customWidth="1"/>
    <col min="64" max="65" width="12" bestFit="1" customWidth="1"/>
    <col min="66" max="71" width="11.77734375" bestFit="1" customWidth="1"/>
    <col min="72" max="72" width="12.6640625" bestFit="1" customWidth="1"/>
    <col min="73" max="90" width="11.77734375" bestFit="1" customWidth="1"/>
    <col min="91" max="91" width="12" bestFit="1" customWidth="1"/>
    <col min="92" max="94" width="11.77734375" bestFit="1" customWidth="1"/>
    <col min="95" max="95" width="19.21875" bestFit="1" customWidth="1"/>
    <col min="96" max="96" width="19.5546875" bestFit="1" customWidth="1"/>
    <col min="97" max="97" width="18.88671875" bestFit="1" customWidth="1"/>
    <col min="98" max="99" width="18.77734375" bestFit="1" customWidth="1"/>
    <col min="100" max="100" width="18.88671875" bestFit="1" customWidth="1"/>
    <col min="101" max="101" width="18.44140625" bestFit="1" customWidth="1"/>
    <col min="102" max="102" width="80.88671875" bestFit="1" customWidth="1"/>
    <col min="103" max="103" width="40.21875" bestFit="1" customWidth="1"/>
    <col min="104" max="104" width="80.88671875" bestFit="1" customWidth="1"/>
    <col min="105" max="105" width="40.33203125" bestFit="1" customWidth="1"/>
    <col min="106" max="107" width="80.88671875" bestFit="1" customWidth="1"/>
    <col min="108" max="108" width="40.21875" bestFit="1" customWidth="1"/>
    <col min="109" max="109" width="80.88671875" bestFit="1" customWidth="1"/>
    <col min="110" max="110" width="40" bestFit="1" customWidth="1"/>
    <col min="111" max="115" width="80.88671875" bestFit="1" customWidth="1"/>
    <col min="116" max="116" width="40.109375" bestFit="1" customWidth="1"/>
    <col min="117" max="119" width="80.88671875" bestFit="1" customWidth="1"/>
    <col min="120" max="120" width="39.88671875" bestFit="1" customWidth="1"/>
    <col min="121" max="121" width="18.6640625" bestFit="1" customWidth="1"/>
    <col min="122" max="122" width="19.109375" bestFit="1" customWidth="1"/>
    <col min="123" max="123" width="16.33203125" bestFit="1" customWidth="1"/>
    <col min="124" max="124" width="18.21875" bestFit="1" customWidth="1"/>
    <col min="125" max="125" width="19.21875" bestFit="1" customWidth="1"/>
    <col min="126" max="127" width="18.33203125" bestFit="1" customWidth="1"/>
    <col min="128" max="128" width="18.109375" bestFit="1" customWidth="1"/>
    <col min="129" max="129" width="18.77734375" bestFit="1" customWidth="1"/>
    <col min="130" max="130" width="18.33203125" bestFit="1" customWidth="1"/>
    <col min="131" max="137" width="80.88671875" bestFit="1" customWidth="1"/>
    <col min="138" max="138" width="40" bestFit="1" customWidth="1"/>
    <col min="139" max="142" width="80.88671875" bestFit="1" customWidth="1"/>
    <col min="143" max="143" width="34.88671875" bestFit="1" customWidth="1"/>
    <col min="144" max="144" width="32.77734375" bestFit="1" customWidth="1"/>
    <col min="145" max="145" width="16.88671875" bestFit="1" customWidth="1"/>
    <col min="146" max="146" width="20.109375" bestFit="1" customWidth="1"/>
    <col min="147" max="147" width="17.6640625" bestFit="1" customWidth="1"/>
    <col min="148" max="148" width="18.77734375" bestFit="1" customWidth="1"/>
    <col min="149" max="149" width="15.88671875" bestFit="1" customWidth="1"/>
    <col min="150" max="150" width="18.88671875" bestFit="1" customWidth="1"/>
    <col min="151" max="151" width="19.6640625" bestFit="1" customWidth="1"/>
    <col min="152" max="152" width="12.77734375" bestFit="1" customWidth="1"/>
    <col min="153" max="153" width="18.88671875" bestFit="1" customWidth="1"/>
    <col min="154" max="155" width="18.5546875" bestFit="1" customWidth="1"/>
    <col min="156" max="156" width="18" bestFit="1" customWidth="1"/>
    <col min="157" max="157" width="18.44140625" bestFit="1" customWidth="1"/>
    <col min="158" max="158" width="18.5546875" bestFit="1" customWidth="1"/>
    <col min="159" max="160" width="80.88671875" bestFit="1" customWidth="1"/>
    <col min="161" max="161" width="40.6640625" bestFit="1" customWidth="1"/>
    <col min="162" max="165" width="80.88671875" bestFit="1" customWidth="1"/>
    <col min="166" max="166" width="39.6640625" bestFit="1" customWidth="1"/>
    <col min="167" max="170" width="80.88671875" bestFit="1" customWidth="1"/>
    <col min="171" max="171" width="39.77734375" bestFit="1" customWidth="1"/>
    <col min="172" max="172" width="18.5546875" bestFit="1" customWidth="1"/>
    <col min="173" max="173" width="17.33203125" bestFit="1" customWidth="1"/>
    <col min="174" max="174" width="18.44140625" bestFit="1" customWidth="1"/>
    <col min="175" max="175" width="15.5546875" bestFit="1" customWidth="1"/>
    <col min="176" max="176" width="18.5546875" bestFit="1" customWidth="1"/>
    <col min="177" max="177" width="19.33203125" bestFit="1" customWidth="1"/>
    <col min="178" max="178" width="12.77734375" bestFit="1" customWidth="1"/>
    <col min="179" max="179" width="18.44140625" bestFit="1" customWidth="1"/>
    <col min="180" max="181" width="18.109375" bestFit="1" customWidth="1"/>
    <col min="182" max="182" width="18.44140625" bestFit="1" customWidth="1"/>
    <col min="183" max="183" width="18" bestFit="1" customWidth="1"/>
    <col min="184" max="184" width="17.77734375" bestFit="1" customWidth="1"/>
    <col min="185" max="191" width="80.88671875" bestFit="1" customWidth="1"/>
    <col min="192" max="192" width="39.44140625" bestFit="1" customWidth="1"/>
    <col min="193" max="196" width="80.88671875" bestFit="1" customWidth="1"/>
    <col min="197" max="197" width="15.5546875" bestFit="1" customWidth="1"/>
    <col min="198" max="198" width="18.5546875" bestFit="1" customWidth="1"/>
    <col min="199" max="199" width="18.88671875" bestFit="1" customWidth="1"/>
    <col min="200" max="200" width="18.21875" bestFit="1" customWidth="1"/>
    <col min="201" max="202" width="18.109375" bestFit="1" customWidth="1"/>
    <col min="203" max="203" width="18.21875" bestFit="1" customWidth="1"/>
    <col min="204" max="204" width="17.77734375" bestFit="1" customWidth="1"/>
    <col min="205" max="205" width="80.88671875" bestFit="1" customWidth="1"/>
    <col min="206" max="206" width="39.5546875" bestFit="1" customWidth="1"/>
    <col min="207" max="207" width="80.88671875" bestFit="1" customWidth="1"/>
    <col min="208" max="208" width="39.6640625" bestFit="1" customWidth="1"/>
    <col min="209" max="209" width="80.88671875" bestFit="1" customWidth="1"/>
    <col min="210" max="210" width="39.5546875" bestFit="1" customWidth="1"/>
    <col min="211" max="211" width="80.88671875" bestFit="1" customWidth="1"/>
    <col min="212" max="212" width="39.44140625" bestFit="1" customWidth="1"/>
    <col min="213" max="213" width="80.88671875" bestFit="1" customWidth="1"/>
    <col min="214" max="214" width="40" bestFit="1" customWidth="1"/>
    <col min="215" max="215" width="80.88671875" bestFit="1" customWidth="1"/>
    <col min="216" max="216" width="40.109375" bestFit="1" customWidth="1"/>
    <col min="217" max="217" width="80.88671875" bestFit="1" customWidth="1"/>
    <col min="218" max="218" width="39.77734375" bestFit="1" customWidth="1"/>
    <col min="219" max="222" width="80.88671875" bestFit="1" customWidth="1"/>
    <col min="223" max="223" width="39.88671875" bestFit="1" customWidth="1"/>
    <col min="224" max="224" width="18.6640625" bestFit="1" customWidth="1"/>
    <col min="225" max="225" width="19.109375" bestFit="1" customWidth="1"/>
    <col min="226" max="226" width="16.33203125" bestFit="1" customWidth="1"/>
    <col min="227" max="227" width="18.21875" bestFit="1" customWidth="1"/>
    <col min="228" max="228" width="19.21875" bestFit="1" customWidth="1"/>
    <col min="229" max="230" width="18.33203125" bestFit="1" customWidth="1"/>
    <col min="231" max="231" width="18.109375" bestFit="1" customWidth="1"/>
    <col min="232" max="232" width="18.77734375" bestFit="1" customWidth="1"/>
    <col min="233" max="233" width="18.33203125" bestFit="1" customWidth="1"/>
    <col min="234" max="235" width="80.88671875" bestFit="1" customWidth="1"/>
    <col min="236" max="236" width="39.88671875" bestFit="1" customWidth="1"/>
    <col min="237" max="237" width="80.88671875" bestFit="1" customWidth="1"/>
    <col min="238" max="238" width="39.77734375" bestFit="1" customWidth="1"/>
    <col min="239" max="239" width="80.88671875" bestFit="1" customWidth="1"/>
    <col min="240" max="240" width="39.77734375" bestFit="1" customWidth="1"/>
    <col min="241" max="241" width="80.88671875" bestFit="1" customWidth="1"/>
    <col min="242" max="242" width="39.88671875" bestFit="1" customWidth="1"/>
    <col min="243" max="247" width="80.88671875" bestFit="1" customWidth="1"/>
    <col min="248" max="248" width="39.33203125" bestFit="1" customWidth="1"/>
    <col min="249" max="252" width="80.88671875" bestFit="1" customWidth="1"/>
    <col min="253" max="253" width="40" bestFit="1" customWidth="1"/>
    <col min="254" max="254" width="20.77734375" bestFit="1" customWidth="1"/>
    <col min="255" max="255" width="17.88671875" bestFit="1" customWidth="1"/>
    <col min="256" max="256" width="18.44140625" bestFit="1" customWidth="1"/>
    <col min="257" max="257" width="15.77734375" bestFit="1" customWidth="1"/>
    <col min="258" max="258" width="18.33203125" bestFit="1" customWidth="1"/>
    <col min="259" max="260" width="12.77734375" bestFit="1" customWidth="1"/>
    <col min="261" max="261" width="80.88671875" bestFit="1" customWidth="1"/>
    <col min="262" max="262" width="15.88671875" bestFit="1" customWidth="1"/>
    <col min="263" max="263" width="39.77734375" bestFit="1" customWidth="1"/>
    <col min="264" max="264" width="17.5546875" bestFit="1" customWidth="1"/>
    <col min="265" max="265" width="24.77734375" bestFit="1" customWidth="1"/>
    <col min="266" max="267" width="18.6640625" bestFit="1" customWidth="1"/>
    <col min="268" max="268" width="18" bestFit="1" customWidth="1"/>
    <col min="269" max="269" width="42.109375" bestFit="1" customWidth="1"/>
    <col min="270" max="271" width="80.88671875" bestFit="1" customWidth="1"/>
    <col min="272" max="272" width="39.6640625" bestFit="1" customWidth="1"/>
    <col min="273" max="275" width="80.88671875" bestFit="1" customWidth="1"/>
    <col min="276" max="276" width="39.5546875" bestFit="1" customWidth="1"/>
    <col min="277" max="277" width="80.88671875" bestFit="1" customWidth="1"/>
    <col min="278" max="278" width="39.77734375" bestFit="1" customWidth="1"/>
    <col min="279" max="282" width="80.88671875" bestFit="1" customWidth="1"/>
    <col min="283" max="283" width="18.33203125" bestFit="1" customWidth="1"/>
    <col min="284" max="284" width="18.77734375" bestFit="1" customWidth="1"/>
    <col min="285" max="285" width="17.88671875" bestFit="1" customWidth="1"/>
  </cols>
  <sheetData>
    <row r="1" spans="1:285" x14ac:dyDescent="0.3">
      <c r="A1" t="s">
        <v>691</v>
      </c>
      <c r="B1" t="s">
        <v>692</v>
      </c>
      <c r="C1" t="s">
        <v>693</v>
      </c>
      <c r="D1" t="s">
        <v>694</v>
      </c>
      <c r="E1" t="s">
        <v>695</v>
      </c>
      <c r="F1" t="s">
        <v>696</v>
      </c>
      <c r="G1" t="s">
        <v>697</v>
      </c>
      <c r="H1" t="s">
        <v>698</v>
      </c>
      <c r="I1" t="s">
        <v>699</v>
      </c>
      <c r="J1" t="s">
        <v>700</v>
      </c>
      <c r="K1" t="s">
        <v>701</v>
      </c>
      <c r="L1" t="s">
        <v>702</v>
      </c>
      <c r="M1" t="s">
        <v>703</v>
      </c>
      <c r="N1" t="s">
        <v>704</v>
      </c>
      <c r="O1" t="s">
        <v>705</v>
      </c>
      <c r="P1" t="s">
        <v>706</v>
      </c>
      <c r="Q1" t="s">
        <v>707</v>
      </c>
      <c r="R1" t="s">
        <v>708</v>
      </c>
      <c r="S1" t="s">
        <v>709</v>
      </c>
      <c r="T1" t="s">
        <v>710</v>
      </c>
      <c r="U1" t="s">
        <v>711</v>
      </c>
      <c r="V1" t="s">
        <v>712</v>
      </c>
      <c r="W1" t="s">
        <v>713</v>
      </c>
      <c r="X1" t="s">
        <v>714</v>
      </c>
      <c r="Y1" t="s">
        <v>715</v>
      </c>
      <c r="Z1" t="s">
        <v>716</v>
      </c>
      <c r="AA1" t="s">
        <v>717</v>
      </c>
      <c r="AB1" t="s">
        <v>718</v>
      </c>
      <c r="AC1" t="s">
        <v>719</v>
      </c>
      <c r="AD1" t="s">
        <v>720</v>
      </c>
      <c r="AE1" t="s">
        <v>721</v>
      </c>
      <c r="AF1" t="s">
        <v>722</v>
      </c>
      <c r="AG1" t="s">
        <v>723</v>
      </c>
      <c r="AH1" t="s">
        <v>724</v>
      </c>
      <c r="AI1" t="s">
        <v>725</v>
      </c>
      <c r="AJ1" t="s">
        <v>726</v>
      </c>
      <c r="AK1" t="s">
        <v>727</v>
      </c>
      <c r="AL1" t="s">
        <v>728</v>
      </c>
      <c r="AM1" t="s">
        <v>729</v>
      </c>
      <c r="AN1" t="s">
        <v>730</v>
      </c>
      <c r="AO1" t="s">
        <v>731</v>
      </c>
      <c r="AP1" t="s">
        <v>732</v>
      </c>
      <c r="AQ1" t="s">
        <v>733</v>
      </c>
      <c r="AR1" t="s">
        <v>734</v>
      </c>
      <c r="AS1" t="s">
        <v>735</v>
      </c>
      <c r="AT1" t="s">
        <v>736</v>
      </c>
      <c r="AU1" t="s">
        <v>737</v>
      </c>
      <c r="AV1" t="s">
        <v>738</v>
      </c>
      <c r="AW1" t="s">
        <v>739</v>
      </c>
      <c r="AX1" t="s">
        <v>740</v>
      </c>
      <c r="AY1" t="s">
        <v>741</v>
      </c>
      <c r="AZ1" t="s">
        <v>742</v>
      </c>
      <c r="BA1" t="s">
        <v>743</v>
      </c>
      <c r="BB1" t="s">
        <v>744</v>
      </c>
      <c r="BC1" t="s">
        <v>745</v>
      </c>
      <c r="BD1" t="s">
        <v>746</v>
      </c>
      <c r="BE1" t="s">
        <v>747</v>
      </c>
      <c r="BF1" t="s">
        <v>748</v>
      </c>
      <c r="BG1" t="s">
        <v>749</v>
      </c>
      <c r="BH1" t="s">
        <v>750</v>
      </c>
      <c r="BI1" t="s">
        <v>751</v>
      </c>
      <c r="BJ1" t="s">
        <v>752</v>
      </c>
      <c r="BK1" t="s">
        <v>753</v>
      </c>
      <c r="BL1" t="s">
        <v>754</v>
      </c>
      <c r="BM1" t="s">
        <v>755</v>
      </c>
      <c r="BN1" t="s">
        <v>756</v>
      </c>
      <c r="BO1" t="s">
        <v>757</v>
      </c>
      <c r="BP1" t="s">
        <v>758</v>
      </c>
      <c r="BQ1" t="s">
        <v>759</v>
      </c>
      <c r="BR1" t="s">
        <v>760</v>
      </c>
      <c r="BS1" t="s">
        <v>761</v>
      </c>
      <c r="BT1" t="s">
        <v>762</v>
      </c>
      <c r="BU1" t="s">
        <v>763</v>
      </c>
      <c r="BV1" t="s">
        <v>764</v>
      </c>
      <c r="BW1" t="s">
        <v>765</v>
      </c>
      <c r="BX1" t="s">
        <v>766</v>
      </c>
      <c r="BY1" t="s">
        <v>767</v>
      </c>
      <c r="BZ1" t="s">
        <v>768</v>
      </c>
      <c r="CA1" t="s">
        <v>769</v>
      </c>
      <c r="CB1" t="s">
        <v>770</v>
      </c>
      <c r="CC1" t="s">
        <v>771</v>
      </c>
      <c r="CD1" t="s">
        <v>772</v>
      </c>
      <c r="CE1" t="s">
        <v>773</v>
      </c>
      <c r="CF1" t="s">
        <v>774</v>
      </c>
      <c r="CG1" t="s">
        <v>775</v>
      </c>
      <c r="CH1" t="s">
        <v>776</v>
      </c>
      <c r="CI1" t="s">
        <v>777</v>
      </c>
      <c r="CJ1" t="s">
        <v>778</v>
      </c>
      <c r="CK1" t="s">
        <v>779</v>
      </c>
      <c r="CL1" t="s">
        <v>780</v>
      </c>
      <c r="CM1" t="s">
        <v>781</v>
      </c>
      <c r="CN1" t="s">
        <v>782</v>
      </c>
      <c r="CO1" t="s">
        <v>783</v>
      </c>
      <c r="CP1" t="s">
        <v>784</v>
      </c>
      <c r="CQ1" t="s">
        <v>785</v>
      </c>
      <c r="CR1" t="s">
        <v>786</v>
      </c>
      <c r="CS1" t="s">
        <v>787</v>
      </c>
      <c r="CT1" t="s">
        <v>788</v>
      </c>
      <c r="CU1" t="s">
        <v>789</v>
      </c>
      <c r="CV1" t="s">
        <v>790</v>
      </c>
      <c r="CW1" t="s">
        <v>791</v>
      </c>
      <c r="CX1" t="s">
        <v>792</v>
      </c>
      <c r="CY1" t="s">
        <v>793</v>
      </c>
      <c r="CZ1" t="s">
        <v>794</v>
      </c>
      <c r="DA1" t="s">
        <v>795</v>
      </c>
      <c r="DB1" t="s">
        <v>796</v>
      </c>
      <c r="DC1" t="s">
        <v>797</v>
      </c>
      <c r="DD1" t="s">
        <v>798</v>
      </c>
      <c r="DE1" t="s">
        <v>799</v>
      </c>
      <c r="DF1" t="s">
        <v>800</v>
      </c>
      <c r="DG1" t="s">
        <v>801</v>
      </c>
      <c r="DH1" t="s">
        <v>802</v>
      </c>
      <c r="DI1" t="s">
        <v>803</v>
      </c>
      <c r="DJ1" t="s">
        <v>804</v>
      </c>
      <c r="DK1" t="s">
        <v>805</v>
      </c>
      <c r="DL1" t="s">
        <v>806</v>
      </c>
      <c r="DM1" t="s">
        <v>807</v>
      </c>
      <c r="DN1" t="s">
        <v>808</v>
      </c>
      <c r="DO1" t="s">
        <v>809</v>
      </c>
      <c r="DP1" t="s">
        <v>810</v>
      </c>
      <c r="DQ1" t="s">
        <v>811</v>
      </c>
      <c r="DR1" t="s">
        <v>812</v>
      </c>
      <c r="DS1" t="s">
        <v>813</v>
      </c>
      <c r="DT1" t="s">
        <v>814</v>
      </c>
      <c r="DU1" t="s">
        <v>815</v>
      </c>
      <c r="DV1" t="s">
        <v>816</v>
      </c>
      <c r="DW1" t="s">
        <v>817</v>
      </c>
      <c r="DX1" t="s">
        <v>818</v>
      </c>
      <c r="DY1" t="s">
        <v>819</v>
      </c>
      <c r="DZ1" t="s">
        <v>820</v>
      </c>
      <c r="EA1" t="s">
        <v>821</v>
      </c>
      <c r="EB1" t="s">
        <v>822</v>
      </c>
      <c r="EC1" t="s">
        <v>823</v>
      </c>
      <c r="ED1" t="s">
        <v>824</v>
      </c>
      <c r="EE1" t="s">
        <v>825</v>
      </c>
      <c r="EF1" t="s">
        <v>826</v>
      </c>
      <c r="EG1" t="s">
        <v>827</v>
      </c>
      <c r="EH1" t="s">
        <v>828</v>
      </c>
      <c r="EI1" t="s">
        <v>829</v>
      </c>
      <c r="EJ1" t="s">
        <v>830</v>
      </c>
      <c r="EK1" t="s">
        <v>831</v>
      </c>
      <c r="EL1" t="s">
        <v>832</v>
      </c>
      <c r="EM1" t="s">
        <v>833</v>
      </c>
      <c r="EN1" t="s">
        <v>834</v>
      </c>
      <c r="EO1" t="s">
        <v>835</v>
      </c>
      <c r="EP1" t="s">
        <v>836</v>
      </c>
      <c r="EQ1" t="s">
        <v>837</v>
      </c>
      <c r="ER1" t="s">
        <v>838</v>
      </c>
      <c r="ES1" t="s">
        <v>839</v>
      </c>
      <c r="ET1" t="s">
        <v>840</v>
      </c>
      <c r="EU1" t="s">
        <v>841</v>
      </c>
      <c r="EV1" t="s">
        <v>842</v>
      </c>
      <c r="EW1" t="s">
        <v>843</v>
      </c>
      <c r="EX1" t="s">
        <v>844</v>
      </c>
      <c r="EY1" t="s">
        <v>845</v>
      </c>
      <c r="EZ1" t="s">
        <v>846</v>
      </c>
      <c r="FA1" t="s">
        <v>847</v>
      </c>
      <c r="FB1" t="s">
        <v>848</v>
      </c>
      <c r="FC1" t="s">
        <v>849</v>
      </c>
      <c r="FD1" t="s">
        <v>850</v>
      </c>
      <c r="FE1" t="s">
        <v>851</v>
      </c>
      <c r="FF1" t="s">
        <v>852</v>
      </c>
      <c r="FG1" t="s">
        <v>853</v>
      </c>
      <c r="FH1" t="s">
        <v>854</v>
      </c>
      <c r="FI1" t="s">
        <v>855</v>
      </c>
      <c r="FJ1" t="s">
        <v>856</v>
      </c>
      <c r="FK1" t="s">
        <v>857</v>
      </c>
      <c r="FL1" t="s">
        <v>858</v>
      </c>
      <c r="FM1" t="s">
        <v>859</v>
      </c>
      <c r="FN1" t="s">
        <v>860</v>
      </c>
      <c r="FO1" t="s">
        <v>861</v>
      </c>
      <c r="FP1" t="s">
        <v>862</v>
      </c>
      <c r="FQ1" t="s">
        <v>863</v>
      </c>
      <c r="FR1" t="s">
        <v>864</v>
      </c>
      <c r="FS1" t="s">
        <v>865</v>
      </c>
      <c r="FT1" t="s">
        <v>866</v>
      </c>
      <c r="FU1" t="s">
        <v>867</v>
      </c>
      <c r="FV1" t="s">
        <v>868</v>
      </c>
      <c r="FW1" t="s">
        <v>869</v>
      </c>
      <c r="FX1" t="s">
        <v>870</v>
      </c>
      <c r="FY1" t="s">
        <v>871</v>
      </c>
      <c r="FZ1" t="s">
        <v>872</v>
      </c>
      <c r="GA1" t="s">
        <v>873</v>
      </c>
      <c r="GB1" t="s">
        <v>874</v>
      </c>
      <c r="GC1" t="s">
        <v>875</v>
      </c>
      <c r="GD1" t="s">
        <v>876</v>
      </c>
      <c r="GE1" t="s">
        <v>877</v>
      </c>
      <c r="GF1" t="s">
        <v>878</v>
      </c>
      <c r="GG1" t="s">
        <v>879</v>
      </c>
      <c r="GH1" t="s">
        <v>880</v>
      </c>
      <c r="GI1" t="s">
        <v>881</v>
      </c>
      <c r="GJ1" t="s">
        <v>882</v>
      </c>
      <c r="GK1" t="s">
        <v>883</v>
      </c>
      <c r="GL1" t="s">
        <v>884</v>
      </c>
      <c r="GM1" t="s">
        <v>885</v>
      </c>
      <c r="GN1" t="s">
        <v>886</v>
      </c>
      <c r="GO1" t="s">
        <v>887</v>
      </c>
      <c r="GP1" t="s">
        <v>888</v>
      </c>
      <c r="GQ1" t="s">
        <v>889</v>
      </c>
      <c r="GR1" t="s">
        <v>890</v>
      </c>
      <c r="GS1" t="s">
        <v>891</v>
      </c>
      <c r="GT1" t="s">
        <v>892</v>
      </c>
      <c r="GU1" t="s">
        <v>893</v>
      </c>
      <c r="GV1" t="s">
        <v>894</v>
      </c>
      <c r="GW1" t="s">
        <v>895</v>
      </c>
      <c r="GX1" t="s">
        <v>896</v>
      </c>
      <c r="GY1" t="s">
        <v>897</v>
      </c>
      <c r="GZ1" t="s">
        <v>898</v>
      </c>
      <c r="HA1" t="s">
        <v>899</v>
      </c>
      <c r="HB1" t="s">
        <v>900</v>
      </c>
      <c r="HC1" t="s">
        <v>901</v>
      </c>
      <c r="HD1" t="s">
        <v>902</v>
      </c>
      <c r="HE1" t="s">
        <v>903</v>
      </c>
      <c r="HF1" t="s">
        <v>904</v>
      </c>
      <c r="HG1" t="s">
        <v>905</v>
      </c>
      <c r="HH1" t="s">
        <v>906</v>
      </c>
      <c r="HI1" t="s">
        <v>907</v>
      </c>
      <c r="HJ1" t="s">
        <v>908</v>
      </c>
      <c r="HK1" t="s">
        <v>909</v>
      </c>
      <c r="HL1" t="s">
        <v>910</v>
      </c>
      <c r="HM1" t="s">
        <v>911</v>
      </c>
      <c r="HN1" t="s">
        <v>912</v>
      </c>
      <c r="HO1" t="s">
        <v>913</v>
      </c>
      <c r="HP1" t="s">
        <v>914</v>
      </c>
      <c r="HQ1" t="s">
        <v>915</v>
      </c>
      <c r="HR1" t="s">
        <v>916</v>
      </c>
      <c r="HS1" t="s">
        <v>917</v>
      </c>
      <c r="HT1" t="s">
        <v>918</v>
      </c>
      <c r="HU1" t="s">
        <v>919</v>
      </c>
      <c r="HV1" t="s">
        <v>920</v>
      </c>
      <c r="HW1" t="s">
        <v>921</v>
      </c>
      <c r="HX1" t="s">
        <v>922</v>
      </c>
      <c r="HY1" t="s">
        <v>923</v>
      </c>
      <c r="HZ1" t="s">
        <v>924</v>
      </c>
      <c r="IA1" t="s">
        <v>925</v>
      </c>
      <c r="IB1" t="s">
        <v>926</v>
      </c>
      <c r="IC1" t="s">
        <v>927</v>
      </c>
      <c r="ID1" t="s">
        <v>928</v>
      </c>
      <c r="IE1" t="s">
        <v>929</v>
      </c>
      <c r="IF1" t="s">
        <v>930</v>
      </c>
      <c r="IG1" t="s">
        <v>931</v>
      </c>
      <c r="IH1" t="s">
        <v>932</v>
      </c>
      <c r="II1" t="s">
        <v>933</v>
      </c>
      <c r="IJ1" t="s">
        <v>934</v>
      </c>
      <c r="IK1" t="s">
        <v>935</v>
      </c>
      <c r="IL1" t="s">
        <v>936</v>
      </c>
      <c r="IM1" t="s">
        <v>937</v>
      </c>
      <c r="IN1" t="s">
        <v>938</v>
      </c>
      <c r="IO1" t="s">
        <v>939</v>
      </c>
      <c r="IP1" t="s">
        <v>940</v>
      </c>
      <c r="IQ1" t="s">
        <v>941</v>
      </c>
      <c r="IR1" t="s">
        <v>942</v>
      </c>
      <c r="IS1" t="s">
        <v>943</v>
      </c>
      <c r="IT1" t="s">
        <v>944</v>
      </c>
      <c r="IU1" t="s">
        <v>945</v>
      </c>
      <c r="IV1" t="s">
        <v>946</v>
      </c>
      <c r="IW1" t="s">
        <v>947</v>
      </c>
      <c r="IX1" t="s">
        <v>948</v>
      </c>
      <c r="IY1" t="s">
        <v>949</v>
      </c>
      <c r="IZ1" t="s">
        <v>950</v>
      </c>
      <c r="JA1" t="s">
        <v>951</v>
      </c>
      <c r="JB1" t="s">
        <v>952</v>
      </c>
      <c r="JC1" t="s">
        <v>953</v>
      </c>
      <c r="JD1" t="s">
        <v>954</v>
      </c>
      <c r="JE1" t="s">
        <v>955</v>
      </c>
      <c r="JF1" t="s">
        <v>956</v>
      </c>
      <c r="JG1" t="s">
        <v>957</v>
      </c>
      <c r="JH1" t="s">
        <v>958</v>
      </c>
      <c r="JI1" t="s">
        <v>959</v>
      </c>
      <c r="JJ1" t="s">
        <v>960</v>
      </c>
      <c r="JK1" t="s">
        <v>961</v>
      </c>
      <c r="JL1" t="s">
        <v>962</v>
      </c>
      <c r="JM1" t="s">
        <v>963</v>
      </c>
      <c r="JN1" t="s">
        <v>964</v>
      </c>
      <c r="JO1" t="s">
        <v>965</v>
      </c>
      <c r="JP1" t="s">
        <v>966</v>
      </c>
      <c r="JQ1" t="s">
        <v>967</v>
      </c>
      <c r="JR1" t="s">
        <v>968</v>
      </c>
      <c r="JS1" t="s">
        <v>969</v>
      </c>
      <c r="JT1" t="s">
        <v>970</v>
      </c>
      <c r="JU1" t="s">
        <v>971</v>
      </c>
      <c r="JV1" t="s">
        <v>972</v>
      </c>
      <c r="JW1" t="s">
        <v>973</v>
      </c>
      <c r="JX1" t="s">
        <v>974</v>
      </c>
      <c r="JY1" t="s">
        <v>975</v>
      </c>
    </row>
    <row r="2" spans="1:285" x14ac:dyDescent="0.3">
      <c r="A2">
        <v>114427</v>
      </c>
      <c r="B2" s="11" t="s">
        <v>1318</v>
      </c>
      <c r="C2" s="11" t="s">
        <v>507</v>
      </c>
      <c r="D2">
        <v>112106142</v>
      </c>
      <c r="E2" s="11" t="s">
        <v>1319</v>
      </c>
      <c r="F2" s="11" t="s">
        <v>507</v>
      </c>
      <c r="G2">
        <v>0</v>
      </c>
      <c r="H2" s="11" t="s">
        <v>2</v>
      </c>
      <c r="I2" s="10">
        <v>42735</v>
      </c>
      <c r="J2" s="11" t="s">
        <v>4</v>
      </c>
      <c r="K2" s="11" t="s">
        <v>5</v>
      </c>
      <c r="L2" s="11" t="s">
        <v>6</v>
      </c>
      <c r="M2">
        <v>12</v>
      </c>
      <c r="N2" s="11" t="s">
        <v>1320</v>
      </c>
      <c r="O2" s="11" t="s">
        <v>1321</v>
      </c>
      <c r="P2" s="11" t="s">
        <v>8</v>
      </c>
      <c r="Q2">
        <v>254208</v>
      </c>
      <c r="R2" s="11" t="s">
        <v>1306</v>
      </c>
      <c r="S2" s="11" t="s">
        <v>1307</v>
      </c>
      <c r="T2">
        <v>2021</v>
      </c>
      <c r="U2">
        <v>12</v>
      </c>
      <c r="V2" s="11" t="s">
        <v>9</v>
      </c>
      <c r="W2" s="11" t="s">
        <v>1308</v>
      </c>
      <c r="X2" s="11" t="s">
        <v>1309</v>
      </c>
      <c r="Y2" s="11" t="s">
        <v>1322</v>
      </c>
      <c r="Z2" s="11" t="s">
        <v>1310</v>
      </c>
      <c r="AA2" s="11" t="s">
        <v>1311</v>
      </c>
      <c r="AB2" s="11" t="s">
        <v>1323</v>
      </c>
      <c r="AC2" s="11" t="s">
        <v>1324</v>
      </c>
      <c r="AD2" s="11" t="s">
        <v>1325</v>
      </c>
      <c r="AE2" s="11" t="s">
        <v>1326</v>
      </c>
      <c r="AF2" s="11" t="s">
        <v>1327</v>
      </c>
      <c r="AG2" s="11" t="s">
        <v>1312</v>
      </c>
      <c r="AH2" s="11" t="s">
        <v>1323</v>
      </c>
      <c r="AI2" s="11" t="s">
        <v>1328</v>
      </c>
      <c r="AJ2" s="11" t="s">
        <v>1329</v>
      </c>
      <c r="AK2" s="11" t="s">
        <v>1330</v>
      </c>
      <c r="AL2" s="11" t="s">
        <v>1331</v>
      </c>
      <c r="AM2" s="11" t="s">
        <v>1332</v>
      </c>
      <c r="AN2" s="11" t="s">
        <v>1313</v>
      </c>
      <c r="AO2" s="11" t="s">
        <v>1314</v>
      </c>
      <c r="AP2" s="11" t="s">
        <v>10</v>
      </c>
      <c r="AQ2">
        <v>63699000000</v>
      </c>
      <c r="AR2">
        <v>17403000000</v>
      </c>
      <c r="AS2">
        <v>8573000000</v>
      </c>
      <c r="AT2">
        <v>12000000</v>
      </c>
      <c r="AU2">
        <v>6719000000</v>
      </c>
      <c r="AV2">
        <v>785000000</v>
      </c>
      <c r="AW2">
        <v>1768000000</v>
      </c>
      <c r="AX2">
        <v>3463000000</v>
      </c>
      <c r="AY2">
        <v>2329000000</v>
      </c>
      <c r="AZ2">
        <v>21081000000</v>
      </c>
      <c r="BA2">
        <v>1250000000</v>
      </c>
      <c r="BB2">
        <v>2911000000</v>
      </c>
      <c r="BC2">
        <v>546000000</v>
      </c>
      <c r="BD2">
        <v>62412000000</v>
      </c>
      <c r="BE2">
        <v>23125000000</v>
      </c>
      <c r="BF2">
        <v>3792000000</v>
      </c>
      <c r="BG2">
        <v>6888000000</v>
      </c>
      <c r="BH2">
        <v>39287000000</v>
      </c>
      <c r="BI2">
        <v>5247000000</v>
      </c>
      <c r="BJ2">
        <v>1287000000</v>
      </c>
      <c r="BK2">
        <v>9201000000</v>
      </c>
      <c r="BL2">
        <v>38173000000</v>
      </c>
      <c r="BM2">
        <v>32325000000</v>
      </c>
      <c r="BN2">
        <v>5848000000</v>
      </c>
      <c r="BO2">
        <v>-814000000</v>
      </c>
      <c r="BP2">
        <v>628000000</v>
      </c>
      <c r="BQ2">
        <v>1657000000</v>
      </c>
      <c r="BR2">
        <v>-1725000000</v>
      </c>
      <c r="BS2">
        <v>-2165000000</v>
      </c>
      <c r="BT2">
        <v>-16007000000</v>
      </c>
      <c r="BU2">
        <v>5293000000</v>
      </c>
      <c r="BV2">
        <v>3823000000</v>
      </c>
      <c r="BW2">
        <v>0</v>
      </c>
      <c r="BX2">
        <v>0</v>
      </c>
      <c r="BY2">
        <v>4.1900000000000004</v>
      </c>
      <c r="BZ2">
        <v>0.75</v>
      </c>
      <c r="CA2">
        <v>0.37</v>
      </c>
      <c r="CB2">
        <v>1697000000</v>
      </c>
      <c r="CC2">
        <v>-150.03</v>
      </c>
      <c r="CD2">
        <v>77.78</v>
      </c>
      <c r="CE2">
        <v>15.32</v>
      </c>
      <c r="CF2">
        <v>17.45</v>
      </c>
      <c r="CG2">
        <v>-5.67</v>
      </c>
      <c r="CH2">
        <v>48.49</v>
      </c>
      <c r="CI2">
        <v>517.64</v>
      </c>
      <c r="CJ2">
        <v>0</v>
      </c>
      <c r="CK2">
        <v>-2.13</v>
      </c>
      <c r="CL2">
        <v>6662000000</v>
      </c>
      <c r="CM2">
        <v>13842000000</v>
      </c>
      <c r="CN2">
        <v>-4366000000</v>
      </c>
      <c r="CO2">
        <v>-288000000</v>
      </c>
      <c r="CP2">
        <v>1</v>
      </c>
      <c r="CQ2" s="11" t="s">
        <v>1333</v>
      </c>
      <c r="CR2" s="11" t="s">
        <v>1334</v>
      </c>
      <c r="CS2" s="11" t="s">
        <v>1335</v>
      </c>
      <c r="CT2" s="11" t="s">
        <v>1336</v>
      </c>
      <c r="CU2" s="11" t="s">
        <v>1337</v>
      </c>
      <c r="CV2" s="11" t="s">
        <v>1338</v>
      </c>
      <c r="CW2" s="11" t="s">
        <v>1339</v>
      </c>
      <c r="CX2" s="11" t="s">
        <v>1340</v>
      </c>
      <c r="CY2" s="11" t="s">
        <v>1341</v>
      </c>
      <c r="CZ2" s="11" t="s">
        <v>1342</v>
      </c>
      <c r="DA2" s="11" t="s">
        <v>1343</v>
      </c>
      <c r="DB2" s="11" t="s">
        <v>1344</v>
      </c>
      <c r="DC2" s="11" t="s">
        <v>1345</v>
      </c>
      <c r="DD2" s="11" t="s">
        <v>1346</v>
      </c>
      <c r="DE2" s="11" t="s">
        <v>1347</v>
      </c>
      <c r="DF2" s="11" t="s">
        <v>1348</v>
      </c>
      <c r="DG2" s="11" t="s">
        <v>1349</v>
      </c>
      <c r="DH2" s="11" t="s">
        <v>1350</v>
      </c>
      <c r="DI2" s="11" t="s">
        <v>1351</v>
      </c>
      <c r="DJ2" s="11" t="s">
        <v>1352</v>
      </c>
      <c r="DK2" s="11" t="s">
        <v>1353</v>
      </c>
      <c r="DL2" s="11" t="s">
        <v>1354</v>
      </c>
      <c r="DM2" s="11" t="s">
        <v>1355</v>
      </c>
      <c r="DN2" s="11" t="s">
        <v>1356</v>
      </c>
      <c r="DO2" s="11" t="s">
        <v>1357</v>
      </c>
      <c r="DP2" s="11" t="s">
        <v>1358</v>
      </c>
      <c r="DQ2" s="11" t="s">
        <v>1359</v>
      </c>
      <c r="DR2" s="11" t="s">
        <v>1360</v>
      </c>
      <c r="DS2" s="11" t="s">
        <v>1361</v>
      </c>
      <c r="DT2" s="11" t="s">
        <v>1362</v>
      </c>
      <c r="DU2" s="11" t="s">
        <v>1363</v>
      </c>
      <c r="DV2" s="11" t="s">
        <v>1364</v>
      </c>
      <c r="DW2" s="11" t="s">
        <v>1365</v>
      </c>
      <c r="DX2" s="11" t="s">
        <v>1366</v>
      </c>
      <c r="DY2" s="11" t="s">
        <v>1367</v>
      </c>
      <c r="DZ2" s="11" t="s">
        <v>1368</v>
      </c>
      <c r="EA2" s="11" t="s">
        <v>1369</v>
      </c>
      <c r="EB2" s="11" t="s">
        <v>1370</v>
      </c>
      <c r="EC2" s="11" t="s">
        <v>1371</v>
      </c>
      <c r="ED2" s="11" t="s">
        <v>1372</v>
      </c>
      <c r="EE2" s="11" t="s">
        <v>1373</v>
      </c>
      <c r="EF2" s="11" t="s">
        <v>1374</v>
      </c>
      <c r="EG2" s="11" t="s">
        <v>1375</v>
      </c>
      <c r="EH2" s="11" t="s">
        <v>1376</v>
      </c>
      <c r="EI2" s="11" t="s">
        <v>1377</v>
      </c>
      <c r="EJ2" s="11" t="s">
        <v>1378</v>
      </c>
      <c r="EK2" s="11" t="s">
        <v>1379</v>
      </c>
      <c r="EL2" s="11" t="s">
        <v>1380</v>
      </c>
      <c r="EM2" s="11" t="s">
        <v>1381</v>
      </c>
      <c r="EN2" s="11" t="s">
        <v>1382</v>
      </c>
      <c r="EO2" s="11" t="s">
        <v>1325</v>
      </c>
      <c r="EP2" s="11" t="s">
        <v>1383</v>
      </c>
      <c r="EQ2" s="11" t="s">
        <v>1384</v>
      </c>
      <c r="ER2" s="11" t="s">
        <v>1385</v>
      </c>
      <c r="ES2" s="11" t="s">
        <v>1386</v>
      </c>
      <c r="ET2" s="11" t="s">
        <v>1387</v>
      </c>
      <c r="EU2" s="11" t="s">
        <v>1388</v>
      </c>
      <c r="EV2" s="11" t="s">
        <v>1389</v>
      </c>
      <c r="EW2" s="11" t="s">
        <v>1390</v>
      </c>
      <c r="EX2" s="11" t="s">
        <v>1391</v>
      </c>
      <c r="EY2" s="11" t="s">
        <v>1392</v>
      </c>
      <c r="EZ2" s="11" t="s">
        <v>1393</v>
      </c>
      <c r="FA2" s="11" t="s">
        <v>1394</v>
      </c>
      <c r="FB2" s="11" t="s">
        <v>1395</v>
      </c>
      <c r="FC2" s="11" t="s">
        <v>1396</v>
      </c>
      <c r="FD2" s="11" t="s">
        <v>1397</v>
      </c>
      <c r="FE2" s="11" t="s">
        <v>1398</v>
      </c>
      <c r="FF2" s="11" t="s">
        <v>1399</v>
      </c>
      <c r="FG2" s="11" t="s">
        <v>1400</v>
      </c>
      <c r="FH2" s="11" t="s">
        <v>1401</v>
      </c>
      <c r="FI2" s="11" t="s">
        <v>1402</v>
      </c>
      <c r="FJ2" s="11" t="s">
        <v>1403</v>
      </c>
      <c r="FK2" s="11" t="s">
        <v>1404</v>
      </c>
      <c r="FL2" s="11" t="s">
        <v>1405</v>
      </c>
      <c r="FM2" s="11" t="s">
        <v>1406</v>
      </c>
      <c r="FN2" s="11" t="s">
        <v>1407</v>
      </c>
      <c r="FO2" s="11" t="s">
        <v>1408</v>
      </c>
      <c r="FP2" s="11" t="s">
        <v>1409</v>
      </c>
      <c r="FQ2" s="11" t="s">
        <v>1410</v>
      </c>
      <c r="FR2" s="11" t="s">
        <v>1411</v>
      </c>
      <c r="FS2" s="11" t="s">
        <v>1412</v>
      </c>
      <c r="FT2" s="11" t="s">
        <v>1413</v>
      </c>
      <c r="FU2" s="11" t="s">
        <v>1414</v>
      </c>
      <c r="FV2" s="11" t="s">
        <v>1389</v>
      </c>
      <c r="FW2" s="11" t="s">
        <v>1415</v>
      </c>
      <c r="FX2" s="11" t="s">
        <v>1416</v>
      </c>
      <c r="FY2" s="11" t="s">
        <v>1417</v>
      </c>
      <c r="FZ2" s="11" t="s">
        <v>1418</v>
      </c>
      <c r="GA2" s="11" t="s">
        <v>1419</v>
      </c>
      <c r="GB2" s="11" t="s">
        <v>1420</v>
      </c>
      <c r="GC2" s="11" t="s">
        <v>1421</v>
      </c>
      <c r="GD2" s="11" t="s">
        <v>1422</v>
      </c>
      <c r="GE2" s="11" t="s">
        <v>1423</v>
      </c>
      <c r="GF2" s="11" t="s">
        <v>1424</v>
      </c>
      <c r="GG2" s="11" t="s">
        <v>1425</v>
      </c>
      <c r="GH2" s="11" t="s">
        <v>1426</v>
      </c>
      <c r="GI2" s="11" t="s">
        <v>1427</v>
      </c>
      <c r="GJ2" s="11" t="s">
        <v>1428</v>
      </c>
      <c r="GK2" s="11" t="s">
        <v>1429</v>
      </c>
      <c r="GL2" s="11" t="s">
        <v>1430</v>
      </c>
      <c r="GM2" s="11" t="s">
        <v>1431</v>
      </c>
      <c r="GN2" s="11" t="s">
        <v>1432</v>
      </c>
      <c r="GO2" s="11" t="s">
        <v>1433</v>
      </c>
      <c r="GP2" s="11" t="s">
        <v>1434</v>
      </c>
      <c r="GQ2" s="11" t="s">
        <v>1435</v>
      </c>
      <c r="GR2" s="11" t="s">
        <v>1436</v>
      </c>
      <c r="GS2" s="11" t="s">
        <v>1437</v>
      </c>
      <c r="GT2" s="11" t="s">
        <v>1438</v>
      </c>
      <c r="GU2" s="11" t="s">
        <v>1439</v>
      </c>
      <c r="GV2" s="11" t="s">
        <v>1440</v>
      </c>
      <c r="GW2" s="11" t="s">
        <v>1441</v>
      </c>
      <c r="GX2" s="11" t="s">
        <v>1442</v>
      </c>
      <c r="GY2" s="11" t="s">
        <v>1443</v>
      </c>
      <c r="GZ2" s="11" t="s">
        <v>1444</v>
      </c>
      <c r="HA2" s="11" t="s">
        <v>1445</v>
      </c>
      <c r="HB2" s="11" t="s">
        <v>1446</v>
      </c>
      <c r="HC2" s="11" t="s">
        <v>1447</v>
      </c>
      <c r="HD2" s="11" t="s">
        <v>1448</v>
      </c>
      <c r="HE2" s="11" t="s">
        <v>1449</v>
      </c>
      <c r="HF2" s="11" t="s">
        <v>1450</v>
      </c>
      <c r="HG2" s="11" t="s">
        <v>1451</v>
      </c>
      <c r="HH2" s="11" t="s">
        <v>1452</v>
      </c>
      <c r="HI2" s="11" t="s">
        <v>1453</v>
      </c>
      <c r="HJ2" s="11" t="s">
        <v>1454</v>
      </c>
      <c r="HK2" s="11" t="s">
        <v>1455</v>
      </c>
      <c r="HL2" s="11" t="s">
        <v>1456</v>
      </c>
      <c r="HM2" s="11" t="s">
        <v>1457</v>
      </c>
      <c r="HN2" s="11" t="s">
        <v>1458</v>
      </c>
      <c r="HO2" s="11" t="s">
        <v>1459</v>
      </c>
      <c r="HP2" s="11" t="s">
        <v>1460</v>
      </c>
      <c r="HQ2" s="11" t="s">
        <v>1461</v>
      </c>
      <c r="HR2" s="11" t="s">
        <v>1462</v>
      </c>
      <c r="HS2" s="11" t="s">
        <v>1463</v>
      </c>
      <c r="HT2" s="11" t="s">
        <v>1464</v>
      </c>
      <c r="HU2" s="11" t="s">
        <v>1465</v>
      </c>
      <c r="HV2" s="11" t="s">
        <v>1466</v>
      </c>
      <c r="HW2" s="11" t="s">
        <v>1467</v>
      </c>
      <c r="HX2" s="11" t="s">
        <v>1468</v>
      </c>
      <c r="HY2" s="11" t="s">
        <v>1469</v>
      </c>
      <c r="HZ2" s="11" t="s">
        <v>1470</v>
      </c>
      <c r="IA2" s="11" t="s">
        <v>1471</v>
      </c>
      <c r="IB2" s="11" t="s">
        <v>1472</v>
      </c>
      <c r="IC2" s="11" t="s">
        <v>1473</v>
      </c>
      <c r="ID2" s="11" t="s">
        <v>1474</v>
      </c>
      <c r="IE2" s="11" t="s">
        <v>1475</v>
      </c>
      <c r="IF2" s="11" t="s">
        <v>1476</v>
      </c>
      <c r="IG2" s="11" t="s">
        <v>1477</v>
      </c>
      <c r="IH2" s="11" t="s">
        <v>1478</v>
      </c>
      <c r="II2" s="11" t="s">
        <v>1479</v>
      </c>
      <c r="IJ2" s="11" t="s">
        <v>1480</v>
      </c>
      <c r="IK2" s="11" t="s">
        <v>1481</v>
      </c>
      <c r="IL2" s="11" t="s">
        <v>1482</v>
      </c>
      <c r="IM2" s="11" t="s">
        <v>1483</v>
      </c>
      <c r="IN2" s="11" t="s">
        <v>1484</v>
      </c>
      <c r="IO2" s="11" t="s">
        <v>1485</v>
      </c>
      <c r="IP2" s="11" t="s">
        <v>1486</v>
      </c>
      <c r="IQ2" s="11" t="s">
        <v>1487</v>
      </c>
      <c r="IR2" s="11" t="s">
        <v>1488</v>
      </c>
      <c r="IS2" s="11" t="s">
        <v>1489</v>
      </c>
      <c r="IT2" s="11" t="s">
        <v>1490</v>
      </c>
      <c r="IU2" s="11" t="s">
        <v>1491</v>
      </c>
      <c r="IV2" s="11" t="s">
        <v>1492</v>
      </c>
      <c r="IW2" s="11" t="s">
        <v>1493</v>
      </c>
      <c r="IX2" s="11" t="s">
        <v>1494</v>
      </c>
      <c r="IY2" s="11" t="s">
        <v>1495</v>
      </c>
      <c r="IZ2" s="11" t="s">
        <v>1496</v>
      </c>
      <c r="JA2" s="11" t="s">
        <v>1497</v>
      </c>
      <c r="JB2" s="11" t="s">
        <v>1498</v>
      </c>
      <c r="JC2" s="11" t="s">
        <v>1499</v>
      </c>
      <c r="JD2" s="11" t="s">
        <v>1500</v>
      </c>
      <c r="JE2" s="11" t="s">
        <v>1501</v>
      </c>
      <c r="JF2" s="11" t="s">
        <v>1502</v>
      </c>
      <c r="JG2" s="11" t="s">
        <v>1503</v>
      </c>
      <c r="JH2" s="11" t="s">
        <v>1504</v>
      </c>
      <c r="JI2" s="11" t="s">
        <v>1315</v>
      </c>
      <c r="JJ2" s="11" t="s">
        <v>1505</v>
      </c>
      <c r="JK2" s="11" t="s">
        <v>1506</v>
      </c>
      <c r="JL2" s="11" t="s">
        <v>1507</v>
      </c>
      <c r="JM2" s="11" t="s">
        <v>1508</v>
      </c>
      <c r="JN2" s="11" t="s">
        <v>1509</v>
      </c>
      <c r="JO2" s="11" t="s">
        <v>1510</v>
      </c>
      <c r="JP2" s="11" t="s">
        <v>1511</v>
      </c>
      <c r="JQ2" s="11" t="s">
        <v>1512</v>
      </c>
      <c r="JR2" s="11" t="s">
        <v>1513</v>
      </c>
      <c r="JS2" s="11" t="s">
        <v>1514</v>
      </c>
      <c r="JT2" s="11" t="s">
        <v>1515</v>
      </c>
      <c r="JU2" s="11" t="s">
        <v>1516</v>
      </c>
      <c r="JV2" s="11" t="s">
        <v>1517</v>
      </c>
      <c r="JW2" s="11" t="s">
        <v>1518</v>
      </c>
      <c r="JX2" s="11" t="s">
        <v>1519</v>
      </c>
      <c r="JY2" s="11" t="s">
        <v>1520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F97C1-2851-47C3-B1B8-542B42319ED6}">
  <sheetPr>
    <tabColor theme="8"/>
  </sheetPr>
  <dimension ref="A1:E491"/>
  <sheetViews>
    <sheetView workbookViewId="0">
      <pane ySplit="1" topLeftCell="A2" activePane="bottomLeft" state="frozen"/>
      <selection pane="bottomLeft" activeCell="C9" sqref="C9"/>
    </sheetView>
  </sheetViews>
  <sheetFormatPr defaultRowHeight="14.4" x14ac:dyDescent="0.3"/>
  <cols>
    <col min="1" max="1" width="20.88671875" bestFit="1" customWidth="1"/>
    <col min="2" max="2" width="22.88671875" customWidth="1"/>
    <col min="3" max="3" width="18.21875" style="11" customWidth="1"/>
    <col min="4" max="4" width="46.21875" customWidth="1"/>
    <col min="5" max="5" width="44.77734375" customWidth="1"/>
    <col min="6" max="6" width="13.21875" bestFit="1" customWidth="1"/>
    <col min="7" max="9" width="10.77734375" bestFit="1" customWidth="1"/>
    <col min="10" max="10" width="11.77734375" bestFit="1" customWidth="1"/>
    <col min="11" max="11" width="15.21875" bestFit="1" customWidth="1"/>
    <col min="12" max="12" width="13.88671875" bestFit="1" customWidth="1"/>
    <col min="13" max="13" width="13.109375" bestFit="1" customWidth="1"/>
    <col min="14" max="14" width="11.77734375" bestFit="1" customWidth="1"/>
    <col min="15" max="15" width="19.21875" bestFit="1" customWidth="1"/>
    <col min="16" max="16" width="21" bestFit="1" customWidth="1"/>
    <col min="17" max="17" width="16.77734375" bestFit="1" customWidth="1"/>
    <col min="18" max="18" width="18.6640625" bestFit="1" customWidth="1"/>
    <col min="19" max="19" width="19" bestFit="1" customWidth="1"/>
    <col min="20" max="20" width="16.109375" bestFit="1" customWidth="1"/>
    <col min="21" max="21" width="30.77734375" bestFit="1" customWidth="1"/>
    <col min="22" max="22" width="25" bestFit="1" customWidth="1"/>
    <col min="23" max="23" width="22.21875" bestFit="1" customWidth="1"/>
    <col min="24" max="24" width="23.33203125" bestFit="1" customWidth="1"/>
    <col min="25" max="25" width="80.88671875" bestFit="1" customWidth="1"/>
    <col min="26" max="26" width="25.109375" bestFit="1" customWidth="1"/>
    <col min="27" max="27" width="39.5546875" bestFit="1" customWidth="1"/>
    <col min="28" max="28" width="69.21875" bestFit="1" customWidth="1"/>
    <col min="29" max="29" width="61.109375" bestFit="1" customWidth="1"/>
    <col min="30" max="30" width="21.77734375" bestFit="1" customWidth="1"/>
    <col min="31" max="31" width="69.44140625" bestFit="1" customWidth="1"/>
    <col min="32" max="32" width="74" bestFit="1" customWidth="1"/>
    <col min="33" max="33" width="80.88671875" bestFit="1" customWidth="1"/>
    <col min="34" max="34" width="12.44140625" bestFit="1" customWidth="1"/>
    <col min="35" max="35" width="44.77734375" bestFit="1" customWidth="1"/>
    <col min="36" max="36" width="11.77734375" bestFit="1" customWidth="1"/>
    <col min="37" max="37" width="16.77734375" bestFit="1" customWidth="1"/>
    <col min="38" max="38" width="12.6640625" bestFit="1" customWidth="1"/>
    <col min="39" max="39" width="11.77734375" bestFit="1" customWidth="1"/>
    <col min="40" max="40" width="26" bestFit="1" customWidth="1"/>
    <col min="41" max="42" width="24.21875" bestFit="1" customWidth="1"/>
    <col min="43" max="43" width="41" bestFit="1" customWidth="1"/>
    <col min="44" max="44" width="39.6640625" bestFit="1" customWidth="1"/>
    <col min="45" max="45" width="48.109375" bestFit="1" customWidth="1"/>
    <col min="46" max="46" width="11.77734375" bestFit="1" customWidth="1"/>
    <col min="47" max="47" width="40.5546875" bestFit="1" customWidth="1"/>
    <col min="48" max="48" width="11.77734375" bestFit="1" customWidth="1"/>
    <col min="49" max="49" width="24.21875" bestFit="1" customWidth="1"/>
    <col min="50" max="50" width="30.44140625" bestFit="1" customWidth="1"/>
    <col min="51" max="51" width="11.77734375" bestFit="1" customWidth="1"/>
    <col min="52" max="52" width="24.21875" bestFit="1" customWidth="1"/>
    <col min="53" max="53" width="41" bestFit="1" customWidth="1"/>
    <col min="54" max="54" width="39.6640625" bestFit="1" customWidth="1"/>
    <col min="55" max="55" width="48.109375" bestFit="1" customWidth="1"/>
    <col min="56" max="56" width="11.77734375" bestFit="1" customWidth="1"/>
    <col min="57" max="57" width="19.88671875" bestFit="1" customWidth="1"/>
    <col min="58" max="58" width="12" bestFit="1" customWidth="1"/>
    <col min="59" max="59" width="11.77734375" bestFit="1" customWidth="1"/>
    <col min="60" max="60" width="16" bestFit="1" customWidth="1"/>
    <col min="61" max="61" width="11.77734375" bestFit="1" customWidth="1"/>
    <col min="62" max="62" width="12" bestFit="1" customWidth="1"/>
    <col min="63" max="63" width="15.21875" bestFit="1" customWidth="1"/>
    <col min="64" max="64" width="17.88671875" bestFit="1" customWidth="1"/>
    <col min="65" max="65" width="20.33203125" bestFit="1" customWidth="1"/>
    <col min="66" max="66" width="13.44140625" bestFit="1" customWidth="1"/>
    <col min="67" max="67" width="19.109375" bestFit="1" customWidth="1"/>
    <col min="68" max="68" width="28.5546875" bestFit="1" customWidth="1"/>
    <col min="69" max="69" width="21.77734375" bestFit="1" customWidth="1"/>
    <col min="70" max="70" width="11.77734375" bestFit="1" customWidth="1"/>
    <col min="71" max="71" width="35.77734375" bestFit="1" customWidth="1"/>
    <col min="72" max="72" width="29.5546875" bestFit="1" customWidth="1"/>
    <col min="73" max="73" width="29.77734375" bestFit="1" customWidth="1"/>
    <col min="74" max="74" width="21.77734375" bestFit="1" customWidth="1"/>
    <col min="75" max="75" width="17.77734375" bestFit="1" customWidth="1"/>
    <col min="76" max="76" width="20.33203125" bestFit="1" customWidth="1"/>
    <col min="77" max="77" width="38.5546875" bestFit="1" customWidth="1"/>
    <col min="78" max="78" width="14.109375" bestFit="1" customWidth="1"/>
    <col min="79" max="79" width="37.109375" bestFit="1" customWidth="1"/>
    <col min="80" max="80" width="19.109375" bestFit="1" customWidth="1"/>
    <col min="81" max="81" width="14.5546875" bestFit="1" customWidth="1"/>
    <col min="82" max="82" width="23.6640625" bestFit="1" customWidth="1"/>
    <col min="83" max="83" width="38.5546875" bestFit="1" customWidth="1"/>
    <col min="84" max="84" width="17.6640625" bestFit="1" customWidth="1"/>
    <col min="85" max="85" width="15.5546875" bestFit="1" customWidth="1"/>
    <col min="86" max="86" width="12" bestFit="1" customWidth="1"/>
    <col min="87" max="87" width="15.21875" bestFit="1" customWidth="1"/>
    <col min="88" max="88" width="11.77734375" bestFit="1" customWidth="1"/>
    <col min="89" max="89" width="15.6640625" bestFit="1" customWidth="1"/>
    <col min="90" max="90" width="14" bestFit="1" customWidth="1"/>
    <col min="91" max="91" width="14.5546875" bestFit="1" customWidth="1"/>
    <col min="92" max="92" width="22" bestFit="1" customWidth="1"/>
    <col min="93" max="93" width="20.44140625" bestFit="1" customWidth="1"/>
    <col min="94" max="94" width="44.33203125" bestFit="1" customWidth="1"/>
    <col min="95" max="95" width="23.21875" bestFit="1" customWidth="1"/>
    <col min="96" max="96" width="26.33203125" bestFit="1" customWidth="1"/>
    <col min="97" max="99" width="11.77734375" bestFit="1" customWidth="1"/>
    <col min="100" max="100" width="15.5546875" bestFit="1" customWidth="1"/>
    <col min="101" max="103" width="12.77734375" bestFit="1" customWidth="1"/>
    <col min="104" max="104" width="34.21875" bestFit="1" customWidth="1"/>
    <col min="105" max="105" width="30.5546875" bestFit="1" customWidth="1"/>
    <col min="106" max="106" width="26.77734375" bestFit="1" customWidth="1"/>
    <col min="107" max="107" width="23.109375" bestFit="1" customWidth="1"/>
    <col min="108" max="108" width="27" bestFit="1" customWidth="1"/>
    <col min="109" max="109" width="24.44140625" bestFit="1" customWidth="1"/>
    <col min="110" max="110" width="13.6640625" bestFit="1" customWidth="1"/>
    <col min="111" max="111" width="17.33203125" bestFit="1" customWidth="1"/>
    <col min="112" max="114" width="12.77734375" bestFit="1" customWidth="1"/>
    <col min="115" max="115" width="31.5546875" bestFit="1" customWidth="1"/>
    <col min="116" max="116" width="38.109375" bestFit="1" customWidth="1"/>
    <col min="117" max="117" width="17.21875" bestFit="1" customWidth="1"/>
    <col min="118" max="118" width="12.77734375" bestFit="1" customWidth="1"/>
    <col min="119" max="119" width="23.21875" bestFit="1" customWidth="1"/>
    <col min="120" max="120" width="12.77734375" bestFit="1" customWidth="1"/>
    <col min="121" max="121" width="23.5546875" bestFit="1" customWidth="1"/>
    <col min="122" max="123" width="12.77734375" bestFit="1" customWidth="1"/>
    <col min="124" max="124" width="13.77734375" bestFit="1" customWidth="1"/>
    <col min="125" max="125" width="19.5546875" bestFit="1" customWidth="1"/>
    <col min="126" max="127" width="12.77734375" bestFit="1" customWidth="1"/>
    <col min="128" max="128" width="17.88671875" bestFit="1" customWidth="1"/>
    <col min="129" max="132" width="12.77734375" bestFit="1" customWidth="1"/>
    <col min="133" max="133" width="15.21875" bestFit="1" customWidth="1"/>
    <col min="134" max="134" width="15.33203125" bestFit="1" customWidth="1"/>
    <col min="135" max="135" width="17.77734375" bestFit="1" customWidth="1"/>
    <col min="136" max="136" width="30" bestFit="1" customWidth="1"/>
    <col min="137" max="137" width="14.44140625" bestFit="1" customWidth="1"/>
    <col min="138" max="138" width="17.6640625" bestFit="1" customWidth="1"/>
    <col min="139" max="139" width="15.5546875" bestFit="1" customWidth="1"/>
    <col min="140" max="141" width="12.77734375" bestFit="1" customWidth="1"/>
    <col min="142" max="142" width="16.77734375" bestFit="1" customWidth="1"/>
    <col min="143" max="143" width="53" bestFit="1" customWidth="1"/>
    <col min="144" max="144" width="35" bestFit="1" customWidth="1"/>
    <col min="145" max="145" width="14" bestFit="1" customWidth="1"/>
    <col min="146" max="146" width="16.77734375" bestFit="1" customWidth="1"/>
    <col min="147" max="147" width="15.77734375" bestFit="1" customWidth="1"/>
    <col min="148" max="148" width="26.33203125" bestFit="1" customWidth="1"/>
    <col min="149" max="149" width="12.77734375" bestFit="1" customWidth="1"/>
    <col min="150" max="150" width="18.77734375" bestFit="1" customWidth="1"/>
    <col min="151" max="151" width="31.77734375" bestFit="1" customWidth="1"/>
    <col min="152" max="152" width="33.33203125" bestFit="1" customWidth="1"/>
    <col min="153" max="153" width="30.44140625" bestFit="1" customWidth="1"/>
    <col min="154" max="154" width="16.77734375" bestFit="1" customWidth="1"/>
    <col min="155" max="155" width="17.77734375" bestFit="1" customWidth="1"/>
    <col min="156" max="156" width="13.33203125" bestFit="1" customWidth="1"/>
    <col min="157" max="157" width="19.6640625" bestFit="1" customWidth="1"/>
    <col min="158" max="158" width="18.44140625" bestFit="1" customWidth="1"/>
    <col min="159" max="159" width="12.77734375" bestFit="1" customWidth="1"/>
    <col min="160" max="160" width="18.33203125" bestFit="1" customWidth="1"/>
    <col min="161" max="161" width="17.6640625" bestFit="1" customWidth="1"/>
    <col min="162" max="162" width="38.109375" bestFit="1" customWidth="1"/>
    <col min="163" max="163" width="17.77734375" bestFit="1" customWidth="1"/>
    <col min="164" max="164" width="25.88671875" bestFit="1" customWidth="1"/>
    <col min="165" max="165" width="21.88671875" bestFit="1" customWidth="1"/>
    <col min="166" max="166" width="24.21875" bestFit="1" customWidth="1"/>
    <col min="167" max="167" width="13.88671875" bestFit="1" customWidth="1"/>
    <col min="168" max="168" width="27.33203125" bestFit="1" customWidth="1"/>
    <col min="169" max="169" width="23.44140625" bestFit="1" customWidth="1"/>
    <col min="170" max="170" width="38.33203125" bestFit="1" customWidth="1"/>
    <col min="171" max="171" width="25.77734375" bestFit="1" customWidth="1"/>
    <col min="172" max="172" width="29.88671875" bestFit="1" customWidth="1"/>
    <col min="173" max="173" width="37.44140625" bestFit="1" customWidth="1"/>
    <col min="174" max="174" width="26.33203125" bestFit="1" customWidth="1"/>
    <col min="175" max="175" width="31.21875" bestFit="1" customWidth="1"/>
    <col min="176" max="176" width="29.6640625" bestFit="1" customWidth="1"/>
    <col min="177" max="177" width="30" bestFit="1" customWidth="1"/>
    <col min="178" max="178" width="27.33203125" bestFit="1" customWidth="1"/>
    <col min="179" max="179" width="24.21875" bestFit="1" customWidth="1"/>
    <col min="180" max="180" width="37.33203125" bestFit="1" customWidth="1"/>
    <col min="181" max="181" width="24.5546875" bestFit="1" customWidth="1"/>
    <col min="182" max="182" width="15.88671875" bestFit="1" customWidth="1"/>
    <col min="183" max="183" width="32.77734375" bestFit="1" customWidth="1"/>
    <col min="184" max="184" width="16.44140625" bestFit="1" customWidth="1"/>
    <col min="185" max="185" width="13.77734375" bestFit="1" customWidth="1"/>
    <col min="186" max="186" width="23.88671875" bestFit="1" customWidth="1"/>
    <col min="187" max="188" width="12.77734375" bestFit="1" customWidth="1"/>
    <col min="189" max="189" width="18.77734375" bestFit="1" customWidth="1"/>
    <col min="190" max="191" width="23.109375" bestFit="1" customWidth="1"/>
    <col min="192" max="192" width="14.88671875" bestFit="1" customWidth="1"/>
    <col min="193" max="193" width="19.88671875" bestFit="1" customWidth="1"/>
    <col min="194" max="195" width="12.77734375" bestFit="1" customWidth="1"/>
    <col min="196" max="196" width="15.21875" bestFit="1" customWidth="1"/>
    <col min="197" max="197" width="19.77734375" bestFit="1" customWidth="1"/>
    <col min="198" max="198" width="13.44140625" bestFit="1" customWidth="1"/>
    <col min="199" max="201" width="12.77734375" bestFit="1" customWidth="1"/>
    <col min="202" max="202" width="15.21875" bestFit="1" customWidth="1"/>
    <col min="203" max="203" width="26.5546875" bestFit="1" customWidth="1"/>
    <col min="204" max="204" width="24.21875" bestFit="1" customWidth="1"/>
    <col min="205" max="205" width="40.109375" bestFit="1" customWidth="1"/>
    <col min="206" max="206" width="37.88671875" bestFit="1" customWidth="1"/>
    <col min="207" max="207" width="32.77734375" bestFit="1" customWidth="1"/>
    <col min="208" max="209" width="20.5546875" bestFit="1" customWidth="1"/>
    <col min="210" max="210" width="22.5546875" bestFit="1" customWidth="1"/>
    <col min="211" max="211" width="17.77734375" bestFit="1" customWidth="1"/>
    <col min="212" max="212" width="24.33203125" bestFit="1" customWidth="1"/>
    <col min="213" max="213" width="22.109375" bestFit="1" customWidth="1"/>
    <col min="214" max="214" width="27.109375" bestFit="1" customWidth="1"/>
    <col min="215" max="215" width="24.77734375" bestFit="1" customWidth="1"/>
    <col min="216" max="216" width="25.44140625" bestFit="1" customWidth="1"/>
    <col min="217" max="217" width="29.21875" bestFit="1" customWidth="1"/>
    <col min="218" max="218" width="24.5546875" bestFit="1" customWidth="1"/>
    <col min="219" max="219" width="22.5546875" bestFit="1" customWidth="1"/>
    <col min="220" max="220" width="14.88671875" bestFit="1" customWidth="1"/>
    <col min="221" max="221" width="17.5546875" bestFit="1" customWidth="1"/>
    <col min="222" max="222" width="15.5546875" bestFit="1" customWidth="1"/>
    <col min="223" max="223" width="17" bestFit="1" customWidth="1"/>
    <col min="224" max="224" width="15.21875" bestFit="1" customWidth="1"/>
    <col min="225" max="225" width="12.77734375" bestFit="1" customWidth="1"/>
    <col min="226" max="226" width="35" bestFit="1" customWidth="1"/>
    <col min="227" max="227" width="19.6640625" bestFit="1" customWidth="1"/>
    <col min="228" max="228" width="14" bestFit="1" customWidth="1"/>
    <col min="229" max="229" width="34.44140625" bestFit="1" customWidth="1"/>
    <col min="230" max="230" width="43.33203125" bestFit="1" customWidth="1"/>
    <col min="231" max="231" width="30.44140625" bestFit="1" customWidth="1"/>
    <col min="232" max="232" width="28" bestFit="1" customWidth="1"/>
    <col min="233" max="233" width="36.88671875" bestFit="1" customWidth="1"/>
    <col min="234" max="234" width="59.88671875" bestFit="1" customWidth="1"/>
    <col min="235" max="235" width="49.88671875" bestFit="1" customWidth="1"/>
    <col min="236" max="236" width="33.21875" bestFit="1" customWidth="1"/>
    <col min="237" max="237" width="17.6640625" bestFit="1" customWidth="1"/>
    <col min="238" max="238" width="17.77734375" bestFit="1" customWidth="1"/>
    <col min="239" max="239" width="18.33203125" bestFit="1" customWidth="1"/>
    <col min="240" max="240" width="50.6640625" bestFit="1" customWidth="1"/>
    <col min="241" max="241" width="19.88671875" bestFit="1" customWidth="1"/>
    <col min="242" max="242" width="25.6640625" bestFit="1" customWidth="1"/>
    <col min="243" max="243" width="30.88671875" bestFit="1" customWidth="1"/>
    <col min="244" max="244" width="27.33203125" bestFit="1" customWidth="1"/>
    <col min="245" max="245" width="38" bestFit="1" customWidth="1"/>
    <col min="246" max="246" width="41.44140625" bestFit="1" customWidth="1"/>
    <col min="247" max="247" width="45.5546875" bestFit="1" customWidth="1"/>
    <col min="248" max="248" width="19.77734375" bestFit="1" customWidth="1"/>
    <col min="249" max="249" width="24.44140625" bestFit="1" customWidth="1"/>
    <col min="250" max="250" width="28.109375" bestFit="1" customWidth="1"/>
    <col min="251" max="251" width="32.77734375" bestFit="1" customWidth="1"/>
    <col min="252" max="252" width="52.5546875" bestFit="1" customWidth="1"/>
    <col min="253" max="253" width="17.88671875" bestFit="1" customWidth="1"/>
    <col min="254" max="254" width="25" bestFit="1" customWidth="1"/>
    <col min="255" max="256" width="12.77734375" bestFit="1" customWidth="1"/>
    <col min="257" max="257" width="13.21875" bestFit="1" customWidth="1"/>
    <col min="258" max="258" width="15.77734375" bestFit="1" customWidth="1"/>
    <col min="259" max="259" width="26.6640625" bestFit="1" customWidth="1"/>
    <col min="260" max="260" width="38.33203125" bestFit="1" customWidth="1"/>
    <col min="261" max="261" width="33.77734375" bestFit="1" customWidth="1"/>
    <col min="262" max="262" width="32.21875" bestFit="1" customWidth="1"/>
    <col min="263" max="263" width="27.6640625" bestFit="1" customWidth="1"/>
    <col min="264" max="264" width="51.109375" bestFit="1" customWidth="1"/>
    <col min="265" max="265" width="12.77734375" bestFit="1" customWidth="1"/>
    <col min="266" max="266" width="46.88671875" bestFit="1" customWidth="1"/>
    <col min="267" max="267" width="41.21875" bestFit="1" customWidth="1"/>
    <col min="268" max="268" width="48.109375" bestFit="1" customWidth="1"/>
    <col min="269" max="269" width="28.77734375" bestFit="1" customWidth="1"/>
    <col min="270" max="270" width="26.6640625" bestFit="1" customWidth="1"/>
    <col min="271" max="271" width="37.44140625" bestFit="1" customWidth="1"/>
    <col min="272" max="272" width="30.88671875" bestFit="1" customWidth="1"/>
    <col min="273" max="273" width="33.77734375" bestFit="1" customWidth="1"/>
    <col min="274" max="274" width="39.44140625" bestFit="1" customWidth="1"/>
    <col min="275" max="275" width="38" bestFit="1" customWidth="1"/>
    <col min="276" max="276" width="33" bestFit="1" customWidth="1"/>
    <col min="277" max="277" width="26.21875" bestFit="1" customWidth="1"/>
    <col min="278" max="278" width="36.44140625" bestFit="1" customWidth="1"/>
    <col min="279" max="279" width="15.5546875" bestFit="1" customWidth="1"/>
    <col min="280" max="280" width="12.77734375" bestFit="1" customWidth="1"/>
    <col min="281" max="281" width="32.77734375" bestFit="1" customWidth="1"/>
    <col min="282" max="282" width="15.88671875" bestFit="1" customWidth="1"/>
    <col min="283" max="283" width="29.6640625" bestFit="1" customWidth="1"/>
    <col min="284" max="284" width="47.88671875" bestFit="1" customWidth="1"/>
    <col min="285" max="285" width="37.109375" bestFit="1" customWidth="1"/>
    <col min="286" max="286" width="38.88671875" bestFit="1" customWidth="1"/>
    <col min="287" max="287" width="34.44140625" bestFit="1" customWidth="1"/>
    <col min="288" max="288" width="30" bestFit="1" customWidth="1"/>
    <col min="289" max="289" width="25.6640625" bestFit="1" customWidth="1"/>
    <col min="290" max="290" width="17.5546875" bestFit="1" customWidth="1"/>
    <col min="291" max="291" width="38.21875" bestFit="1" customWidth="1"/>
    <col min="292" max="292" width="30.5546875" bestFit="1" customWidth="1"/>
    <col min="293" max="293" width="30.109375" bestFit="1" customWidth="1"/>
    <col min="294" max="294" width="15.44140625" bestFit="1" customWidth="1"/>
    <col min="295" max="295" width="16.88671875" bestFit="1" customWidth="1"/>
    <col min="296" max="296" width="43.88671875" bestFit="1" customWidth="1"/>
    <col min="297" max="297" width="48.21875" bestFit="1" customWidth="1"/>
    <col min="298" max="298" width="44.21875" bestFit="1" customWidth="1"/>
    <col min="299" max="299" width="40.6640625" bestFit="1" customWidth="1"/>
    <col min="300" max="300" width="39.77734375" bestFit="1" customWidth="1"/>
    <col min="301" max="301" width="46" bestFit="1" customWidth="1"/>
    <col min="302" max="302" width="50.88671875" bestFit="1" customWidth="1"/>
    <col min="303" max="303" width="34.88671875" bestFit="1" customWidth="1"/>
    <col min="304" max="304" width="54.21875" bestFit="1" customWidth="1"/>
    <col min="305" max="305" width="13.77734375" bestFit="1" customWidth="1"/>
    <col min="306" max="306" width="25" bestFit="1" customWidth="1"/>
    <col min="307" max="307" width="21.109375" bestFit="1" customWidth="1"/>
    <col min="308" max="308" width="20.44140625" bestFit="1" customWidth="1"/>
    <col min="309" max="309" width="20.33203125" bestFit="1" customWidth="1"/>
    <col min="310" max="310" width="21" bestFit="1" customWidth="1"/>
    <col min="311" max="311" width="20.44140625" bestFit="1" customWidth="1"/>
    <col min="312" max="312" width="20" bestFit="1" customWidth="1"/>
    <col min="313" max="313" width="80.88671875" bestFit="1" customWidth="1"/>
    <col min="314" max="314" width="41.88671875" bestFit="1" customWidth="1"/>
    <col min="315" max="315" width="80.88671875" bestFit="1" customWidth="1"/>
    <col min="316" max="316" width="42" bestFit="1" customWidth="1"/>
    <col min="317" max="318" width="80.88671875" bestFit="1" customWidth="1"/>
    <col min="319" max="319" width="41.88671875" bestFit="1" customWidth="1"/>
    <col min="320" max="320" width="80.88671875" bestFit="1" customWidth="1"/>
    <col min="321" max="321" width="41.5546875" bestFit="1" customWidth="1"/>
    <col min="322" max="326" width="80.88671875" bestFit="1" customWidth="1"/>
    <col min="327" max="327" width="41.6640625" bestFit="1" customWidth="1"/>
    <col min="328" max="330" width="80.88671875" bestFit="1" customWidth="1"/>
    <col min="331" max="331" width="41.44140625" bestFit="1" customWidth="1"/>
    <col min="332" max="332" width="20.21875" bestFit="1" customWidth="1"/>
    <col min="333" max="333" width="20.6640625" bestFit="1" customWidth="1"/>
    <col min="334" max="334" width="22.21875" bestFit="1" customWidth="1"/>
    <col min="335" max="335" width="25" bestFit="1" customWidth="1"/>
    <col min="336" max="336" width="20.77734375" bestFit="1" customWidth="1"/>
    <col min="337" max="338" width="19.88671875" bestFit="1" customWidth="1"/>
    <col min="339" max="339" width="21" bestFit="1" customWidth="1"/>
    <col min="340" max="340" width="20.33203125" bestFit="1" customWidth="1"/>
    <col min="341" max="341" width="19.88671875" bestFit="1" customWidth="1"/>
    <col min="342" max="348" width="80.88671875" bestFit="1" customWidth="1"/>
    <col min="349" max="349" width="41.5546875" bestFit="1" customWidth="1"/>
    <col min="350" max="354" width="80.88671875" bestFit="1" customWidth="1"/>
    <col min="355" max="355" width="19.21875" bestFit="1" customWidth="1"/>
    <col min="356" max="356" width="20.33203125" bestFit="1" customWidth="1"/>
    <col min="357" max="357" width="22.21875" bestFit="1" customWidth="1"/>
    <col min="358" max="358" width="25" bestFit="1" customWidth="1"/>
    <col min="359" max="359" width="21.33203125" bestFit="1" customWidth="1"/>
    <col min="360" max="360" width="15.6640625" bestFit="1" customWidth="1"/>
    <col min="361" max="361" width="20.44140625" bestFit="1" customWidth="1"/>
    <col min="362" max="363" width="20.109375" bestFit="1" customWidth="1"/>
    <col min="364" max="364" width="21" bestFit="1" customWidth="1"/>
    <col min="365" max="365" width="20" bestFit="1" customWidth="1"/>
    <col min="366" max="366" width="20.109375" bestFit="1" customWidth="1"/>
    <col min="367" max="368" width="80.88671875" bestFit="1" customWidth="1"/>
    <col min="369" max="369" width="42.33203125" bestFit="1" customWidth="1"/>
    <col min="370" max="373" width="80.88671875" bestFit="1" customWidth="1"/>
    <col min="374" max="374" width="41.21875" bestFit="1" customWidth="1"/>
    <col min="375" max="378" width="80.88671875" bestFit="1" customWidth="1"/>
    <col min="379" max="379" width="41.33203125" bestFit="1" customWidth="1"/>
    <col min="380" max="380" width="20.109375" bestFit="1" customWidth="1"/>
    <col min="381" max="381" width="19" bestFit="1" customWidth="1"/>
    <col min="382" max="382" width="20" bestFit="1" customWidth="1"/>
    <col min="383" max="383" width="22.21875" bestFit="1" customWidth="1"/>
    <col min="384" max="384" width="25" bestFit="1" customWidth="1"/>
    <col min="385" max="385" width="20.88671875" bestFit="1" customWidth="1"/>
    <col min="386" max="386" width="15.77734375" bestFit="1" customWidth="1"/>
    <col min="387" max="387" width="20" bestFit="1" customWidth="1"/>
    <col min="388" max="389" width="19.6640625" bestFit="1" customWidth="1"/>
    <col min="390" max="390" width="21" bestFit="1" customWidth="1"/>
    <col min="391" max="391" width="19.5546875" bestFit="1" customWidth="1"/>
    <col min="392" max="392" width="19.33203125" bestFit="1" customWidth="1"/>
    <col min="393" max="399" width="80.88671875" bestFit="1" customWidth="1"/>
    <col min="400" max="400" width="41" bestFit="1" customWidth="1"/>
    <col min="401" max="404" width="80.88671875" bestFit="1" customWidth="1"/>
    <col min="405" max="405" width="22.21875" bestFit="1" customWidth="1"/>
    <col min="406" max="406" width="25" bestFit="1" customWidth="1"/>
    <col min="407" max="412" width="22.109375" bestFit="1" customWidth="1"/>
    <col min="413" max="413" width="80.88671875" bestFit="1" customWidth="1"/>
    <col min="414" max="414" width="41.109375" bestFit="1" customWidth="1"/>
    <col min="415" max="415" width="80.88671875" bestFit="1" customWidth="1"/>
    <col min="416" max="416" width="41.21875" bestFit="1" customWidth="1"/>
    <col min="417" max="417" width="80.88671875" bestFit="1" customWidth="1"/>
    <col min="418" max="418" width="41.109375" bestFit="1" customWidth="1"/>
    <col min="419" max="419" width="80.88671875" bestFit="1" customWidth="1"/>
    <col min="420" max="420" width="41" bestFit="1" customWidth="1"/>
    <col min="421" max="421" width="80.88671875" bestFit="1" customWidth="1"/>
    <col min="422" max="422" width="41.5546875" bestFit="1" customWidth="1"/>
    <col min="423" max="423" width="80.88671875" bestFit="1" customWidth="1"/>
    <col min="424" max="424" width="41.6640625" bestFit="1" customWidth="1"/>
    <col min="425" max="425" width="80.88671875" bestFit="1" customWidth="1"/>
    <col min="426" max="426" width="41.33203125" bestFit="1" customWidth="1"/>
    <col min="427" max="430" width="80.88671875" bestFit="1" customWidth="1"/>
    <col min="431" max="431" width="41.44140625" bestFit="1" customWidth="1"/>
    <col min="432" max="433" width="22.109375" bestFit="1" customWidth="1"/>
    <col min="434" max="434" width="22.21875" bestFit="1" customWidth="1"/>
    <col min="435" max="435" width="25" bestFit="1" customWidth="1"/>
    <col min="436" max="436" width="20.77734375" bestFit="1" customWidth="1"/>
    <col min="437" max="438" width="19.88671875" bestFit="1" customWidth="1"/>
    <col min="439" max="439" width="21" bestFit="1" customWidth="1"/>
    <col min="440" max="440" width="20.33203125" bestFit="1" customWidth="1"/>
    <col min="441" max="441" width="19.88671875" bestFit="1" customWidth="1"/>
    <col min="442" max="443" width="80.88671875" bestFit="1" customWidth="1"/>
    <col min="444" max="444" width="41.44140625" bestFit="1" customWidth="1"/>
    <col min="445" max="445" width="80.88671875" bestFit="1" customWidth="1"/>
    <col min="446" max="446" width="41.33203125" bestFit="1" customWidth="1"/>
    <col min="447" max="447" width="80.88671875" bestFit="1" customWidth="1"/>
    <col min="448" max="448" width="41.33203125" bestFit="1" customWidth="1"/>
    <col min="449" max="449" width="80.88671875" bestFit="1" customWidth="1"/>
    <col min="450" max="450" width="41.44140625" bestFit="1" customWidth="1"/>
    <col min="451" max="455" width="80.88671875" bestFit="1" customWidth="1"/>
    <col min="456" max="456" width="40.88671875" bestFit="1" customWidth="1"/>
    <col min="457" max="460" width="80.88671875" bestFit="1" customWidth="1"/>
    <col min="461" max="461" width="41.5546875" bestFit="1" customWidth="1"/>
    <col min="462" max="462" width="24" bestFit="1" customWidth="1"/>
    <col min="463" max="463" width="19.44140625" bestFit="1" customWidth="1"/>
    <col min="464" max="464" width="20" bestFit="1" customWidth="1"/>
    <col min="465" max="465" width="22.21875" bestFit="1" customWidth="1"/>
    <col min="466" max="466" width="25" bestFit="1" customWidth="1"/>
    <col min="467" max="467" width="18.6640625" bestFit="1" customWidth="1"/>
    <col min="468" max="468" width="63" bestFit="1" customWidth="1"/>
    <col min="469" max="470" width="80.88671875" bestFit="1" customWidth="1"/>
    <col min="471" max="472" width="20.21875" bestFit="1" customWidth="1"/>
    <col min="473" max="473" width="20.44140625" bestFit="1" customWidth="1"/>
    <col min="474" max="474" width="42.109375" bestFit="1" customWidth="1"/>
    <col min="475" max="476" width="80.88671875" bestFit="1" customWidth="1"/>
    <col min="477" max="477" width="41.21875" bestFit="1" customWidth="1"/>
    <col min="478" max="480" width="80.88671875" bestFit="1" customWidth="1"/>
    <col min="481" max="481" width="41.109375" bestFit="1" customWidth="1"/>
    <col min="482" max="482" width="80.88671875" bestFit="1" customWidth="1"/>
    <col min="483" max="483" width="41.33203125" bestFit="1" customWidth="1"/>
    <col min="484" max="487" width="80.88671875" bestFit="1" customWidth="1"/>
    <col min="488" max="488" width="24.88671875" bestFit="1" customWidth="1"/>
    <col min="489" max="489" width="20.33203125" bestFit="1" customWidth="1"/>
    <col min="490" max="490" width="12.77734375" bestFit="1" customWidth="1"/>
    <col min="491" max="491" width="21" bestFit="1" customWidth="1"/>
    <col min="492" max="492" width="12.77734375" bestFit="1" customWidth="1"/>
    <col min="493" max="493" width="16.109375" bestFit="1" customWidth="1"/>
    <col min="494" max="494" width="23" bestFit="1" customWidth="1"/>
    <col min="495" max="495" width="12.77734375" bestFit="1" customWidth="1"/>
    <col min="496" max="500" width="80.88671875" bestFit="1" customWidth="1"/>
    <col min="501" max="501" width="12.77734375" bestFit="1" customWidth="1"/>
  </cols>
  <sheetData>
    <row r="1" spans="1:5" ht="15.6" x14ac:dyDescent="0.3">
      <c r="A1" s="22" t="s">
        <v>1521</v>
      </c>
      <c r="B1" s="22" t="s">
        <v>1522</v>
      </c>
      <c r="C1" s="49" t="s">
        <v>1523</v>
      </c>
      <c r="D1" s="22" t="s">
        <v>1524</v>
      </c>
      <c r="E1" s="22" t="s">
        <v>1525</v>
      </c>
    </row>
    <row r="2" spans="1:5" x14ac:dyDescent="0.3">
      <c r="A2" s="12" t="s">
        <v>976</v>
      </c>
      <c r="B2" s="14" t="s">
        <v>988</v>
      </c>
      <c r="C2" s="11" t="s">
        <v>2323</v>
      </c>
    </row>
    <row r="3" spans="1:5" x14ac:dyDescent="0.3">
      <c r="A3" s="13" t="s">
        <v>11</v>
      </c>
      <c r="B3" s="15" t="s">
        <v>989</v>
      </c>
      <c r="C3" s="11" t="s">
        <v>15</v>
      </c>
    </row>
    <row r="4" spans="1:5" x14ac:dyDescent="0.3">
      <c r="A4" s="13" t="s">
        <v>11</v>
      </c>
      <c r="B4" s="14" t="s">
        <v>990</v>
      </c>
      <c r="C4" s="11" t="s">
        <v>16</v>
      </c>
    </row>
    <row r="5" spans="1:5" x14ac:dyDescent="0.3">
      <c r="A5" s="13" t="s">
        <v>11</v>
      </c>
      <c r="B5" s="15" t="s">
        <v>991</v>
      </c>
      <c r="C5" s="11" t="s">
        <v>17</v>
      </c>
    </row>
    <row r="6" spans="1:5" ht="28.8" x14ac:dyDescent="0.3">
      <c r="A6" s="13" t="s">
        <v>11</v>
      </c>
      <c r="B6" s="15" t="s">
        <v>992</v>
      </c>
      <c r="C6" s="11" t="s">
        <v>18</v>
      </c>
    </row>
    <row r="7" spans="1:5" x14ac:dyDescent="0.3">
      <c r="A7" s="13" t="s">
        <v>11</v>
      </c>
      <c r="B7" s="15" t="s">
        <v>993</v>
      </c>
      <c r="C7" s="11" t="s">
        <v>19</v>
      </c>
    </row>
    <row r="8" spans="1:5" x14ac:dyDescent="0.3">
      <c r="A8" s="13" t="s">
        <v>11</v>
      </c>
      <c r="B8" s="15" t="s">
        <v>994</v>
      </c>
      <c r="C8" s="11" t="s">
        <v>20</v>
      </c>
    </row>
    <row r="9" spans="1:5" x14ac:dyDescent="0.3">
      <c r="A9" s="13" t="s">
        <v>11</v>
      </c>
      <c r="B9" s="15" t="s">
        <v>995</v>
      </c>
      <c r="C9" s="11" t="s">
        <v>21</v>
      </c>
      <c r="E9" t="s">
        <v>1725</v>
      </c>
    </row>
    <row r="10" spans="1:5" x14ac:dyDescent="0.3">
      <c r="A10" s="13" t="s">
        <v>11</v>
      </c>
      <c r="B10" s="15" t="s">
        <v>996</v>
      </c>
      <c r="C10" s="11" t="s">
        <v>2324</v>
      </c>
    </row>
    <row r="11" spans="1:5" x14ac:dyDescent="0.3">
      <c r="A11" s="13" t="s">
        <v>11</v>
      </c>
      <c r="B11" s="15" t="s">
        <v>997</v>
      </c>
      <c r="C11" s="11" t="s">
        <v>23</v>
      </c>
    </row>
    <row r="12" spans="1:5" x14ac:dyDescent="0.3">
      <c r="A12" s="13" t="s">
        <v>11</v>
      </c>
      <c r="B12" s="15" t="s">
        <v>998</v>
      </c>
      <c r="C12" s="11" t="s">
        <v>24</v>
      </c>
    </row>
    <row r="13" spans="1:5" x14ac:dyDescent="0.3">
      <c r="A13" s="13" t="s">
        <v>11</v>
      </c>
      <c r="B13" s="15" t="s">
        <v>999</v>
      </c>
      <c r="C13" s="11" t="s">
        <v>25</v>
      </c>
    </row>
    <row r="14" spans="1:5" x14ac:dyDescent="0.3">
      <c r="A14" s="13" t="s">
        <v>11</v>
      </c>
      <c r="B14" s="15" t="s">
        <v>1000</v>
      </c>
      <c r="C14" s="11" t="s">
        <v>26</v>
      </c>
    </row>
    <row r="15" spans="1:5" x14ac:dyDescent="0.3">
      <c r="A15" s="13" t="s">
        <v>11</v>
      </c>
      <c r="B15" s="14" t="s">
        <v>1001</v>
      </c>
      <c r="C15" s="11" t="s">
        <v>27</v>
      </c>
    </row>
    <row r="16" spans="1:5" x14ac:dyDescent="0.3">
      <c r="A16" s="13" t="s">
        <v>11</v>
      </c>
      <c r="B16" s="15" t="s">
        <v>1002</v>
      </c>
      <c r="C16" s="11" t="s">
        <v>28</v>
      </c>
    </row>
    <row r="17" spans="1:5" x14ac:dyDescent="0.3">
      <c r="A17" s="13" t="s">
        <v>11</v>
      </c>
      <c r="B17" s="15" t="s">
        <v>1003</v>
      </c>
      <c r="C17" s="11" t="s">
        <v>29</v>
      </c>
    </row>
    <row r="18" spans="1:5" x14ac:dyDescent="0.3">
      <c r="A18" s="13" t="s">
        <v>11</v>
      </c>
      <c r="B18" s="15" t="s">
        <v>1004</v>
      </c>
      <c r="C18" s="11" t="s">
        <v>30</v>
      </c>
    </row>
    <row r="19" spans="1:5" x14ac:dyDescent="0.3">
      <c r="A19" s="13" t="s">
        <v>11</v>
      </c>
      <c r="B19" s="15" t="s">
        <v>1005</v>
      </c>
      <c r="C19" s="11" t="s">
        <v>31</v>
      </c>
    </row>
    <row r="20" spans="1:5" x14ac:dyDescent="0.3">
      <c r="A20" s="13" t="s">
        <v>11</v>
      </c>
      <c r="B20" s="15" t="s">
        <v>1006</v>
      </c>
      <c r="C20" s="11" t="s">
        <v>32</v>
      </c>
    </row>
    <row r="21" spans="1:5" x14ac:dyDescent="0.3">
      <c r="A21" s="13" t="s">
        <v>11</v>
      </c>
      <c r="B21" s="15" t="s">
        <v>1007</v>
      </c>
      <c r="C21" s="11" t="s">
        <v>33</v>
      </c>
    </row>
    <row r="22" spans="1:5" ht="28.8" x14ac:dyDescent="0.3">
      <c r="A22" s="13" t="s">
        <v>11</v>
      </c>
      <c r="B22" s="15" t="s">
        <v>1008</v>
      </c>
      <c r="C22" s="11" t="s">
        <v>34</v>
      </c>
    </row>
    <row r="23" spans="1:5" ht="28.8" x14ac:dyDescent="0.3">
      <c r="A23" s="13" t="s">
        <v>11</v>
      </c>
      <c r="B23" s="15" t="s">
        <v>1009</v>
      </c>
      <c r="C23" s="11" t="s">
        <v>35</v>
      </c>
    </row>
    <row r="24" spans="1:5" x14ac:dyDescent="0.3">
      <c r="A24" s="13" t="s">
        <v>977</v>
      </c>
      <c r="B24" s="15" t="s">
        <v>1010</v>
      </c>
      <c r="C24" s="11" t="s">
        <v>36</v>
      </c>
      <c r="D24" s="20" t="s">
        <v>1308</v>
      </c>
      <c r="E24" t="s">
        <v>1532</v>
      </c>
    </row>
    <row r="25" spans="1:5" ht="28.8" x14ac:dyDescent="0.3">
      <c r="A25" s="13" t="s">
        <v>11</v>
      </c>
      <c r="B25" s="15" t="s">
        <v>1011</v>
      </c>
      <c r="C25" s="11" t="s">
        <v>37</v>
      </c>
      <c r="D25" s="20" t="s">
        <v>1309</v>
      </c>
      <c r="E25" t="s">
        <v>1533</v>
      </c>
    </row>
    <row r="26" spans="1:5" x14ac:dyDescent="0.3">
      <c r="A26" s="13" t="s">
        <v>11</v>
      </c>
      <c r="B26" s="16" t="s">
        <v>1012</v>
      </c>
      <c r="C26" s="11" t="s">
        <v>38</v>
      </c>
      <c r="D26" s="20" t="s">
        <v>1322</v>
      </c>
    </row>
    <row r="27" spans="1:5" ht="28.8" x14ac:dyDescent="0.3">
      <c r="A27" s="13" t="s">
        <v>11</v>
      </c>
      <c r="B27" s="16" t="s">
        <v>1013</v>
      </c>
      <c r="C27" s="11" t="s">
        <v>39</v>
      </c>
      <c r="D27" s="20" t="s">
        <v>1310</v>
      </c>
      <c r="E27" t="s">
        <v>1526</v>
      </c>
    </row>
    <row r="28" spans="1:5" x14ac:dyDescent="0.3">
      <c r="A28" s="13" t="s">
        <v>11</v>
      </c>
      <c r="B28" s="16" t="s">
        <v>1014</v>
      </c>
      <c r="C28" s="11" t="s">
        <v>40</v>
      </c>
      <c r="D28" s="20" t="s">
        <v>1311</v>
      </c>
      <c r="E28" t="s">
        <v>1527</v>
      </c>
    </row>
    <row r="29" spans="1:5" x14ac:dyDescent="0.3">
      <c r="A29" s="13" t="s">
        <v>11</v>
      </c>
      <c r="B29" s="17" t="s">
        <v>1015</v>
      </c>
      <c r="C29" s="11" t="s">
        <v>41</v>
      </c>
      <c r="D29" s="20" t="s">
        <v>1323</v>
      </c>
      <c r="E29" t="s">
        <v>1527</v>
      </c>
    </row>
    <row r="30" spans="1:5" x14ac:dyDescent="0.3">
      <c r="A30" s="13" t="s">
        <v>11</v>
      </c>
      <c r="B30" s="16" t="s">
        <v>1016</v>
      </c>
      <c r="C30" s="11" t="s">
        <v>42</v>
      </c>
      <c r="D30" s="20" t="s">
        <v>1324</v>
      </c>
      <c r="E30" t="s">
        <v>1529</v>
      </c>
    </row>
    <row r="31" spans="1:5" x14ac:dyDescent="0.3">
      <c r="A31" s="13" t="s">
        <v>11</v>
      </c>
      <c r="B31" s="15" t="s">
        <v>1017</v>
      </c>
      <c r="C31" s="11" t="s">
        <v>43</v>
      </c>
      <c r="D31" s="20" t="s">
        <v>1325</v>
      </c>
      <c r="E31" t="s">
        <v>1528</v>
      </c>
    </row>
    <row r="32" spans="1:5" x14ac:dyDescent="0.3">
      <c r="A32" s="13" t="s">
        <v>11</v>
      </c>
      <c r="B32" s="15" t="s">
        <v>1018</v>
      </c>
      <c r="C32" s="11" t="s">
        <v>44</v>
      </c>
      <c r="D32" s="20" t="s">
        <v>1326</v>
      </c>
      <c r="E32" t="s">
        <v>1720</v>
      </c>
    </row>
    <row r="33" spans="1:5" x14ac:dyDescent="0.3">
      <c r="A33" s="13" t="s">
        <v>11</v>
      </c>
      <c r="B33" s="15" t="s">
        <v>1019</v>
      </c>
      <c r="C33" s="11" t="s">
        <v>45</v>
      </c>
      <c r="D33" s="20" t="s">
        <v>1327</v>
      </c>
      <c r="E33" t="s">
        <v>1721</v>
      </c>
    </row>
    <row r="34" spans="1:5" x14ac:dyDescent="0.3">
      <c r="A34" s="13" t="s">
        <v>11</v>
      </c>
      <c r="B34" s="15" t="s">
        <v>1020</v>
      </c>
      <c r="C34" s="11" t="s">
        <v>46</v>
      </c>
      <c r="D34" s="20" t="s">
        <v>1312</v>
      </c>
      <c r="E34" t="s">
        <v>1722</v>
      </c>
    </row>
    <row r="35" spans="1:5" x14ac:dyDescent="0.3">
      <c r="A35" s="13" t="s">
        <v>11</v>
      </c>
      <c r="B35" s="15" t="s">
        <v>1021</v>
      </c>
      <c r="C35" s="11" t="s">
        <v>47</v>
      </c>
      <c r="D35" s="20" t="s">
        <v>1323</v>
      </c>
    </row>
    <row r="36" spans="1:5" x14ac:dyDescent="0.3">
      <c r="A36" s="13" t="s">
        <v>11</v>
      </c>
      <c r="B36" s="15" t="s">
        <v>1022</v>
      </c>
      <c r="C36" s="11" t="s">
        <v>48</v>
      </c>
      <c r="D36" s="20" t="s">
        <v>1328</v>
      </c>
    </row>
    <row r="37" spans="1:5" x14ac:dyDescent="0.3">
      <c r="A37" s="13" t="s">
        <v>11</v>
      </c>
      <c r="B37" s="15" t="s">
        <v>1023</v>
      </c>
      <c r="C37" s="11" t="s">
        <v>49</v>
      </c>
      <c r="D37" s="20" t="s">
        <v>1329</v>
      </c>
    </row>
    <row r="38" spans="1:5" x14ac:dyDescent="0.3">
      <c r="A38" s="13" t="s">
        <v>978</v>
      </c>
      <c r="B38" s="18" t="s">
        <v>1024</v>
      </c>
      <c r="C38" s="11" t="s">
        <v>50</v>
      </c>
      <c r="D38" s="20" t="s">
        <v>1330</v>
      </c>
    </row>
    <row r="39" spans="1:5" x14ac:dyDescent="0.3">
      <c r="A39" s="13" t="s">
        <v>11</v>
      </c>
      <c r="B39" s="18" t="s">
        <v>1025</v>
      </c>
      <c r="C39" s="11" t="s">
        <v>51</v>
      </c>
      <c r="D39" s="20" t="s">
        <v>1331</v>
      </c>
    </row>
    <row r="40" spans="1:5" x14ac:dyDescent="0.3">
      <c r="A40" s="13" t="s">
        <v>11</v>
      </c>
      <c r="B40" s="18" t="s">
        <v>1026</v>
      </c>
      <c r="C40" s="11" t="s">
        <v>52</v>
      </c>
      <c r="D40" s="20" t="s">
        <v>1332</v>
      </c>
    </row>
    <row r="41" spans="1:5" ht="28.8" x14ac:dyDescent="0.3">
      <c r="A41" s="13" t="s">
        <v>11</v>
      </c>
      <c r="B41" s="18" t="s">
        <v>1027</v>
      </c>
      <c r="C41" s="11" t="s">
        <v>53</v>
      </c>
      <c r="D41" s="20" t="s">
        <v>1313</v>
      </c>
    </row>
    <row r="42" spans="1:5" ht="28.8" x14ac:dyDescent="0.3">
      <c r="A42" s="13" t="s">
        <v>11</v>
      </c>
      <c r="B42" s="18" t="s">
        <v>1028</v>
      </c>
      <c r="C42" s="11" t="s">
        <v>54</v>
      </c>
      <c r="D42" s="20" t="s">
        <v>1314</v>
      </c>
    </row>
    <row r="43" spans="1:5" ht="28.8" x14ac:dyDescent="0.3">
      <c r="A43" s="13" t="s">
        <v>11</v>
      </c>
      <c r="B43" s="18" t="s">
        <v>1029</v>
      </c>
      <c r="C43" s="11" t="s">
        <v>55</v>
      </c>
    </row>
    <row r="44" spans="1:5" ht="43.2" x14ac:dyDescent="0.3">
      <c r="A44" s="13" t="s">
        <v>11</v>
      </c>
      <c r="B44" s="18" t="s">
        <v>1030</v>
      </c>
      <c r="C44" s="11" t="s">
        <v>56</v>
      </c>
    </row>
    <row r="45" spans="1:5" ht="28.8" x14ac:dyDescent="0.3">
      <c r="A45" s="13" t="s">
        <v>11</v>
      </c>
      <c r="B45" s="18" t="s">
        <v>1031</v>
      </c>
      <c r="C45" s="11" t="s">
        <v>57</v>
      </c>
    </row>
    <row r="46" spans="1:5" ht="43.2" x14ac:dyDescent="0.3">
      <c r="A46" s="13" t="s">
        <v>11</v>
      </c>
      <c r="B46" s="18" t="s">
        <v>1032</v>
      </c>
      <c r="C46" s="11" t="s">
        <v>58</v>
      </c>
    </row>
    <row r="47" spans="1:5" x14ac:dyDescent="0.3">
      <c r="A47" s="13" t="s">
        <v>11</v>
      </c>
      <c r="B47" s="18" t="s">
        <v>1033</v>
      </c>
      <c r="C47" s="11" t="s">
        <v>59</v>
      </c>
    </row>
    <row r="48" spans="1:5" ht="43.2" x14ac:dyDescent="0.3">
      <c r="A48" s="13" t="s">
        <v>11</v>
      </c>
      <c r="B48" s="18" t="s">
        <v>1034</v>
      </c>
      <c r="C48" s="11" t="s">
        <v>60</v>
      </c>
    </row>
    <row r="49" spans="1:5" x14ac:dyDescent="0.3">
      <c r="A49" s="13" t="s">
        <v>11</v>
      </c>
      <c r="B49" s="18" t="s">
        <v>1035</v>
      </c>
      <c r="C49" s="11" t="s">
        <v>61</v>
      </c>
      <c r="E49" t="s">
        <v>1530</v>
      </c>
    </row>
    <row r="50" spans="1:5" ht="28.8" x14ac:dyDescent="0.3">
      <c r="A50" s="13" t="s">
        <v>11</v>
      </c>
      <c r="B50" s="18" t="s">
        <v>1028</v>
      </c>
      <c r="C50" s="11" t="s">
        <v>62</v>
      </c>
    </row>
    <row r="51" spans="1:5" ht="28.8" x14ac:dyDescent="0.3">
      <c r="A51" s="13" t="s">
        <v>11</v>
      </c>
      <c r="B51" s="18" t="s">
        <v>1036</v>
      </c>
      <c r="C51" s="11" t="s">
        <v>63</v>
      </c>
    </row>
    <row r="52" spans="1:5" x14ac:dyDescent="0.3">
      <c r="A52" s="13" t="s">
        <v>11</v>
      </c>
      <c r="B52" s="18" t="s">
        <v>1033</v>
      </c>
      <c r="C52" s="11" t="s">
        <v>64</v>
      </c>
    </row>
    <row r="53" spans="1:5" ht="28.8" x14ac:dyDescent="0.3">
      <c r="A53" s="13" t="s">
        <v>11</v>
      </c>
      <c r="B53" s="18" t="s">
        <v>1029</v>
      </c>
      <c r="C53" s="11" t="s">
        <v>65</v>
      </c>
    </row>
    <row r="54" spans="1:5" ht="43.2" x14ac:dyDescent="0.3">
      <c r="A54" s="13" t="s">
        <v>11</v>
      </c>
      <c r="B54" s="18" t="s">
        <v>1030</v>
      </c>
      <c r="C54" s="11" t="s">
        <v>66</v>
      </c>
    </row>
    <row r="55" spans="1:5" ht="28.8" x14ac:dyDescent="0.3">
      <c r="A55" s="13" t="s">
        <v>11</v>
      </c>
      <c r="B55" s="18" t="s">
        <v>1031</v>
      </c>
      <c r="C55" s="11" t="s">
        <v>67</v>
      </c>
    </row>
    <row r="56" spans="1:5" ht="43.2" x14ac:dyDescent="0.3">
      <c r="A56" s="13" t="s">
        <v>11</v>
      </c>
      <c r="B56" s="18" t="s">
        <v>1032</v>
      </c>
      <c r="C56" s="11" t="s">
        <v>68</v>
      </c>
    </row>
    <row r="57" spans="1:5" x14ac:dyDescent="0.3">
      <c r="A57" s="13" t="s">
        <v>11</v>
      </c>
      <c r="B57" s="18" t="s">
        <v>1037</v>
      </c>
      <c r="C57" s="11" t="s">
        <v>69</v>
      </c>
    </row>
    <row r="58" spans="1:5" x14ac:dyDescent="0.3">
      <c r="A58" s="13" t="s">
        <v>11</v>
      </c>
      <c r="B58" s="18" t="s">
        <v>1038</v>
      </c>
      <c r="C58" s="11" t="s">
        <v>70</v>
      </c>
    </row>
    <row r="59" spans="1:5" x14ac:dyDescent="0.3">
      <c r="A59" s="13" t="s">
        <v>11</v>
      </c>
      <c r="B59" s="18" t="s">
        <v>1039</v>
      </c>
      <c r="C59" s="11" t="s">
        <v>71</v>
      </c>
    </row>
    <row r="60" spans="1:5" x14ac:dyDescent="0.3">
      <c r="A60" s="13" t="s">
        <v>11</v>
      </c>
      <c r="B60" s="18" t="s">
        <v>1040</v>
      </c>
      <c r="C60" s="11" t="s">
        <v>72</v>
      </c>
    </row>
    <row r="61" spans="1:5" x14ac:dyDescent="0.3">
      <c r="A61" s="13" t="s">
        <v>11</v>
      </c>
      <c r="B61" s="18" t="s">
        <v>1041</v>
      </c>
      <c r="C61" s="11" t="s">
        <v>73</v>
      </c>
    </row>
    <row r="62" spans="1:5" x14ac:dyDescent="0.3">
      <c r="A62" s="13" t="s">
        <v>11</v>
      </c>
      <c r="B62" s="18" t="s">
        <v>1042</v>
      </c>
      <c r="C62" s="11" t="s">
        <v>74</v>
      </c>
    </row>
    <row r="63" spans="1:5" x14ac:dyDescent="0.3">
      <c r="A63" s="13" t="s">
        <v>11</v>
      </c>
      <c r="B63" s="18" t="s">
        <v>1043</v>
      </c>
      <c r="C63" s="11" t="s">
        <v>75</v>
      </c>
    </row>
    <row r="64" spans="1:5" x14ac:dyDescent="0.3">
      <c r="A64" s="13" t="s">
        <v>11</v>
      </c>
      <c r="B64" s="18" t="s">
        <v>1044</v>
      </c>
      <c r="C64" s="11" t="s">
        <v>76</v>
      </c>
    </row>
    <row r="65" spans="1:3" x14ac:dyDescent="0.3">
      <c r="A65" s="13" t="s">
        <v>11</v>
      </c>
      <c r="B65" s="18" t="s">
        <v>1045</v>
      </c>
      <c r="C65" s="11" t="s">
        <v>77</v>
      </c>
    </row>
    <row r="66" spans="1:3" x14ac:dyDescent="0.3">
      <c r="A66" s="13" t="s">
        <v>11</v>
      </c>
      <c r="B66" s="18" t="s">
        <v>1046</v>
      </c>
      <c r="C66" s="11" t="s">
        <v>78</v>
      </c>
    </row>
    <row r="67" spans="1:3" x14ac:dyDescent="0.3">
      <c r="A67" s="13" t="s">
        <v>11</v>
      </c>
      <c r="B67" s="18" t="s">
        <v>1047</v>
      </c>
      <c r="C67" s="11" t="s">
        <v>79</v>
      </c>
    </row>
    <row r="68" spans="1:3" x14ac:dyDescent="0.3">
      <c r="A68" s="13" t="s">
        <v>11</v>
      </c>
      <c r="B68" s="18" t="s">
        <v>1048</v>
      </c>
      <c r="C68" s="11" t="s">
        <v>80</v>
      </c>
    </row>
    <row r="69" spans="1:3" ht="28.8" x14ac:dyDescent="0.3">
      <c r="A69" s="13" t="s">
        <v>11</v>
      </c>
      <c r="B69" s="18" t="s">
        <v>1049</v>
      </c>
      <c r="C69" s="11" t="s">
        <v>81</v>
      </c>
    </row>
    <row r="70" spans="1:3" x14ac:dyDescent="0.3">
      <c r="A70" s="13" t="s">
        <v>11</v>
      </c>
      <c r="B70" s="18" t="s">
        <v>1050</v>
      </c>
      <c r="C70" s="11" t="s">
        <v>82</v>
      </c>
    </row>
    <row r="71" spans="1:3" x14ac:dyDescent="0.3">
      <c r="A71" s="13" t="s">
        <v>11</v>
      </c>
      <c r="B71" s="18" t="s">
        <v>1033</v>
      </c>
      <c r="C71" s="11" t="s">
        <v>83</v>
      </c>
    </row>
    <row r="72" spans="1:3" ht="28.8" x14ac:dyDescent="0.3">
      <c r="A72" s="13" t="s">
        <v>11</v>
      </c>
      <c r="B72" s="18" t="s">
        <v>1051</v>
      </c>
      <c r="C72" s="11" t="s">
        <v>84</v>
      </c>
    </row>
    <row r="73" spans="1:3" ht="28.8" x14ac:dyDescent="0.3">
      <c r="A73" s="13" t="s">
        <v>11</v>
      </c>
      <c r="B73" s="18" t="s">
        <v>1052</v>
      </c>
      <c r="C73" s="11" t="s">
        <v>85</v>
      </c>
    </row>
    <row r="74" spans="1:3" ht="28.8" x14ac:dyDescent="0.3">
      <c r="A74" s="13" t="s">
        <v>11</v>
      </c>
      <c r="B74" s="18" t="s">
        <v>1053</v>
      </c>
      <c r="C74" s="11" t="s">
        <v>86</v>
      </c>
    </row>
    <row r="75" spans="1:3" x14ac:dyDescent="0.3">
      <c r="A75" s="13" t="s">
        <v>11</v>
      </c>
      <c r="B75" s="18" t="s">
        <v>1054</v>
      </c>
      <c r="C75" s="11" t="s">
        <v>87</v>
      </c>
    </row>
    <row r="76" spans="1:3" x14ac:dyDescent="0.3">
      <c r="A76" s="13" t="s">
        <v>11</v>
      </c>
      <c r="B76" s="18" t="s">
        <v>1055</v>
      </c>
      <c r="C76" s="11" t="s">
        <v>88</v>
      </c>
    </row>
    <row r="77" spans="1:3" x14ac:dyDescent="0.3">
      <c r="A77" s="13" t="s">
        <v>11</v>
      </c>
      <c r="B77" s="18" t="s">
        <v>1046</v>
      </c>
      <c r="C77" s="11" t="s">
        <v>89</v>
      </c>
    </row>
    <row r="78" spans="1:3" ht="28.8" x14ac:dyDescent="0.3">
      <c r="A78" s="13" t="s">
        <v>11</v>
      </c>
      <c r="B78" s="18" t="s">
        <v>1056</v>
      </c>
      <c r="C78" s="11" t="s">
        <v>90</v>
      </c>
    </row>
    <row r="79" spans="1:3" x14ac:dyDescent="0.3">
      <c r="A79" s="13" t="s">
        <v>11</v>
      </c>
      <c r="B79" s="18" t="s">
        <v>1057</v>
      </c>
      <c r="C79" s="11" t="s">
        <v>91</v>
      </c>
    </row>
    <row r="80" spans="1:3" ht="28.8" x14ac:dyDescent="0.3">
      <c r="A80" s="13" t="s">
        <v>11</v>
      </c>
      <c r="B80" s="18" t="s">
        <v>1058</v>
      </c>
      <c r="C80" s="11" t="s">
        <v>92</v>
      </c>
    </row>
    <row r="81" spans="1:3" x14ac:dyDescent="0.3">
      <c r="A81" s="13" t="s">
        <v>11</v>
      </c>
      <c r="B81" s="18" t="s">
        <v>1048</v>
      </c>
      <c r="C81" s="11" t="s">
        <v>93</v>
      </c>
    </row>
    <row r="82" spans="1:3" x14ac:dyDescent="0.3">
      <c r="A82" s="13" t="s">
        <v>11</v>
      </c>
      <c r="B82" s="18" t="s">
        <v>1059</v>
      </c>
      <c r="C82" s="11" t="s">
        <v>94</v>
      </c>
    </row>
    <row r="83" spans="1:3" ht="28.8" x14ac:dyDescent="0.3">
      <c r="A83" s="13" t="s">
        <v>11</v>
      </c>
      <c r="B83" s="18" t="s">
        <v>1060</v>
      </c>
      <c r="C83" s="11" t="s">
        <v>95</v>
      </c>
    </row>
    <row r="84" spans="1:3" ht="28.8" x14ac:dyDescent="0.3">
      <c r="A84" s="13" t="s">
        <v>11</v>
      </c>
      <c r="B84" s="18" t="s">
        <v>1061</v>
      </c>
      <c r="C84" s="11" t="s">
        <v>96</v>
      </c>
    </row>
    <row r="85" spans="1:3" x14ac:dyDescent="0.3">
      <c r="A85" s="13" t="s">
        <v>11</v>
      </c>
      <c r="B85" s="18" t="s">
        <v>1062</v>
      </c>
      <c r="C85" s="11" t="s">
        <v>97</v>
      </c>
    </row>
    <row r="86" spans="1:3" x14ac:dyDescent="0.3">
      <c r="A86" s="13" t="s">
        <v>11</v>
      </c>
      <c r="B86" s="18" t="s">
        <v>1063</v>
      </c>
      <c r="C86" s="11" t="s">
        <v>98</v>
      </c>
    </row>
    <row r="87" spans="1:3" x14ac:dyDescent="0.3">
      <c r="A87" s="13" t="s">
        <v>11</v>
      </c>
      <c r="B87" s="18" t="s">
        <v>1064</v>
      </c>
      <c r="C87" s="11" t="s">
        <v>99</v>
      </c>
    </row>
    <row r="88" spans="1:3" x14ac:dyDescent="0.3">
      <c r="A88" s="13" t="s">
        <v>11</v>
      </c>
      <c r="B88" s="18" t="s">
        <v>1065</v>
      </c>
      <c r="C88" s="11" t="s">
        <v>100</v>
      </c>
    </row>
    <row r="89" spans="1:3" x14ac:dyDescent="0.3">
      <c r="A89" s="13" t="s">
        <v>11</v>
      </c>
      <c r="B89" s="18" t="s">
        <v>1066</v>
      </c>
      <c r="C89" s="11" t="s">
        <v>101</v>
      </c>
    </row>
    <row r="90" spans="1:3" x14ac:dyDescent="0.3">
      <c r="A90" s="13" t="s">
        <v>11</v>
      </c>
      <c r="B90" s="18" t="s">
        <v>1067</v>
      </c>
      <c r="C90" s="11" t="s">
        <v>102</v>
      </c>
    </row>
    <row r="91" spans="1:3" x14ac:dyDescent="0.3">
      <c r="A91" s="13" t="s">
        <v>11</v>
      </c>
      <c r="B91" s="18" t="s">
        <v>1068</v>
      </c>
      <c r="C91" s="11" t="s">
        <v>103</v>
      </c>
    </row>
    <row r="92" spans="1:3" x14ac:dyDescent="0.3">
      <c r="A92" s="13" t="s">
        <v>11</v>
      </c>
      <c r="B92" s="18" t="s">
        <v>1069</v>
      </c>
      <c r="C92" s="11" t="s">
        <v>104</v>
      </c>
    </row>
    <row r="93" spans="1:3" x14ac:dyDescent="0.3">
      <c r="A93" s="13" t="s">
        <v>11</v>
      </c>
      <c r="B93" s="18" t="s">
        <v>1070</v>
      </c>
      <c r="C93" s="11" t="s">
        <v>105</v>
      </c>
    </row>
    <row r="94" spans="1:3" x14ac:dyDescent="0.3">
      <c r="A94" s="13" t="s">
        <v>11</v>
      </c>
      <c r="B94" s="18" t="s">
        <v>1071</v>
      </c>
      <c r="C94" s="11" t="s">
        <v>106</v>
      </c>
    </row>
    <row r="95" spans="1:3" ht="43.2" x14ac:dyDescent="0.3">
      <c r="A95" s="13" t="s">
        <v>11</v>
      </c>
      <c r="B95" s="18" t="s">
        <v>1072</v>
      </c>
      <c r="C95" s="11" t="s">
        <v>107</v>
      </c>
    </row>
    <row r="96" spans="1:3" ht="28.8" x14ac:dyDescent="0.3">
      <c r="A96" s="13" t="s">
        <v>11</v>
      </c>
      <c r="B96" s="18" t="s">
        <v>1073</v>
      </c>
      <c r="C96" s="11" t="s">
        <v>108</v>
      </c>
    </row>
    <row r="97" spans="1:4" ht="28.8" x14ac:dyDescent="0.3">
      <c r="A97" s="13" t="s">
        <v>11</v>
      </c>
      <c r="B97" s="18" t="s">
        <v>1074</v>
      </c>
      <c r="C97" s="11" t="s">
        <v>109</v>
      </c>
    </row>
    <row r="98" spans="1:4" x14ac:dyDescent="0.3">
      <c r="A98" s="13" t="s">
        <v>11</v>
      </c>
      <c r="B98" s="18" t="s">
        <v>1075</v>
      </c>
      <c r="C98" s="11" t="s">
        <v>110</v>
      </c>
      <c r="D98" s="20"/>
    </row>
    <row r="99" spans="1:4" x14ac:dyDescent="0.3">
      <c r="A99" s="13" t="s">
        <v>11</v>
      </c>
      <c r="B99" s="18" t="s">
        <v>1076</v>
      </c>
      <c r="C99" s="11" t="s">
        <v>111</v>
      </c>
    </row>
    <row r="100" spans="1:4" x14ac:dyDescent="0.3">
      <c r="A100" s="13" t="s">
        <v>11</v>
      </c>
      <c r="B100" s="18" t="s">
        <v>1077</v>
      </c>
      <c r="C100" s="11" t="s">
        <v>112</v>
      </c>
    </row>
    <row r="101" spans="1:4" x14ac:dyDescent="0.3">
      <c r="A101" s="13" t="s">
        <v>11</v>
      </c>
      <c r="B101" s="18" t="s">
        <v>1078</v>
      </c>
      <c r="C101" s="11" t="s">
        <v>113</v>
      </c>
    </row>
    <row r="102" spans="1:4" x14ac:dyDescent="0.3">
      <c r="A102" s="13" t="s">
        <v>11</v>
      </c>
      <c r="B102" s="18" t="s">
        <v>1079</v>
      </c>
      <c r="C102" s="11" t="s">
        <v>114</v>
      </c>
    </row>
    <row r="103" spans="1:4" x14ac:dyDescent="0.3">
      <c r="A103" s="13" t="s">
        <v>11</v>
      </c>
      <c r="B103" s="18" t="s">
        <v>1080</v>
      </c>
      <c r="C103" s="11" t="s">
        <v>115</v>
      </c>
    </row>
    <row r="104" spans="1:4" x14ac:dyDescent="0.3">
      <c r="A104" s="13" t="s">
        <v>11</v>
      </c>
      <c r="B104" s="18" t="s">
        <v>1081</v>
      </c>
      <c r="C104" s="11" t="s">
        <v>116</v>
      </c>
    </row>
    <row r="105" spans="1:4" ht="28.8" x14ac:dyDescent="0.3">
      <c r="A105" s="13" t="s">
        <v>11</v>
      </c>
      <c r="B105" s="18" t="s">
        <v>1082</v>
      </c>
      <c r="C105" s="11" t="s">
        <v>117</v>
      </c>
    </row>
    <row r="106" spans="1:4" ht="28.8" x14ac:dyDescent="0.3">
      <c r="A106" s="13" t="s">
        <v>11</v>
      </c>
      <c r="B106" s="18" t="s">
        <v>1083</v>
      </c>
      <c r="C106" s="11" t="s">
        <v>118</v>
      </c>
    </row>
    <row r="107" spans="1:4" ht="28.8" x14ac:dyDescent="0.3">
      <c r="A107" s="13" t="s">
        <v>11</v>
      </c>
      <c r="B107" s="18" t="s">
        <v>1084</v>
      </c>
      <c r="C107" s="11" t="s">
        <v>119</v>
      </c>
    </row>
    <row r="108" spans="1:4" ht="28.8" x14ac:dyDescent="0.3">
      <c r="A108" s="13" t="s">
        <v>11</v>
      </c>
      <c r="B108" s="18" t="s">
        <v>1085</v>
      </c>
      <c r="C108" s="11" t="s">
        <v>120</v>
      </c>
    </row>
    <row r="109" spans="1:4" ht="28.8" x14ac:dyDescent="0.3">
      <c r="A109" s="13" t="s">
        <v>11</v>
      </c>
      <c r="B109" s="18" t="s">
        <v>1086</v>
      </c>
      <c r="C109" s="11" t="s">
        <v>121</v>
      </c>
    </row>
    <row r="110" spans="1:4" ht="28.8" x14ac:dyDescent="0.3">
      <c r="A110" s="13" t="s">
        <v>11</v>
      </c>
      <c r="B110" s="18" t="s">
        <v>1087</v>
      </c>
      <c r="C110" s="11" t="s">
        <v>122</v>
      </c>
    </row>
    <row r="111" spans="1:4" x14ac:dyDescent="0.3">
      <c r="A111" s="13" t="s">
        <v>11</v>
      </c>
      <c r="B111" s="18" t="s">
        <v>1088</v>
      </c>
      <c r="C111" s="11" t="s">
        <v>123</v>
      </c>
    </row>
    <row r="112" spans="1:4" x14ac:dyDescent="0.3">
      <c r="A112" s="13" t="s">
        <v>11</v>
      </c>
      <c r="B112" s="18" t="s">
        <v>1089</v>
      </c>
      <c r="C112" s="11" t="s">
        <v>124</v>
      </c>
    </row>
    <row r="113" spans="1:3" x14ac:dyDescent="0.3">
      <c r="A113" s="13" t="s">
        <v>11</v>
      </c>
      <c r="B113" s="18" t="s">
        <v>1090</v>
      </c>
      <c r="C113" s="11" t="s">
        <v>125</v>
      </c>
    </row>
    <row r="114" spans="1:3" x14ac:dyDescent="0.3">
      <c r="A114" s="13" t="s">
        <v>11</v>
      </c>
      <c r="B114" s="18" t="s">
        <v>1091</v>
      </c>
      <c r="C114" s="11" t="s">
        <v>126</v>
      </c>
    </row>
    <row r="115" spans="1:3" x14ac:dyDescent="0.3">
      <c r="A115" s="13" t="s">
        <v>11</v>
      </c>
      <c r="B115" s="18" t="s">
        <v>1092</v>
      </c>
      <c r="C115" s="11" t="s">
        <v>127</v>
      </c>
    </row>
    <row r="116" spans="1:3" ht="28.8" x14ac:dyDescent="0.3">
      <c r="A116" s="13" t="s">
        <v>11</v>
      </c>
      <c r="B116" s="18" t="s">
        <v>1093</v>
      </c>
      <c r="C116" s="11" t="s">
        <v>128</v>
      </c>
    </row>
    <row r="117" spans="1:3" ht="28.8" x14ac:dyDescent="0.3">
      <c r="A117" s="13" t="s">
        <v>11</v>
      </c>
      <c r="B117" s="18" t="s">
        <v>1094</v>
      </c>
      <c r="C117" s="11" t="s">
        <v>129</v>
      </c>
    </row>
    <row r="118" spans="1:3" x14ac:dyDescent="0.3">
      <c r="A118" s="13" t="s">
        <v>11</v>
      </c>
      <c r="B118" s="18" t="s">
        <v>1095</v>
      </c>
      <c r="C118" s="11" t="s">
        <v>130</v>
      </c>
    </row>
    <row r="119" spans="1:3" x14ac:dyDescent="0.3">
      <c r="A119" s="13" t="s">
        <v>11</v>
      </c>
      <c r="B119" s="18" t="s">
        <v>1096</v>
      </c>
      <c r="C119" s="11" t="s">
        <v>131</v>
      </c>
    </row>
    <row r="120" spans="1:3" ht="28.8" x14ac:dyDescent="0.3">
      <c r="A120" s="13" t="s">
        <v>11</v>
      </c>
      <c r="B120" s="18" t="s">
        <v>1097</v>
      </c>
      <c r="C120" s="11" t="s">
        <v>132</v>
      </c>
    </row>
    <row r="121" spans="1:3" x14ac:dyDescent="0.3">
      <c r="A121" s="13" t="s">
        <v>11</v>
      </c>
      <c r="B121" s="18" t="s">
        <v>1098</v>
      </c>
      <c r="C121" s="11" t="s">
        <v>133</v>
      </c>
    </row>
    <row r="122" spans="1:3" ht="28.8" x14ac:dyDescent="0.3">
      <c r="A122" s="13" t="s">
        <v>11</v>
      </c>
      <c r="B122" s="18" t="s">
        <v>1099</v>
      </c>
      <c r="C122" s="11" t="s">
        <v>134</v>
      </c>
    </row>
    <row r="123" spans="1:3" x14ac:dyDescent="0.3">
      <c r="A123" s="13" t="s">
        <v>11</v>
      </c>
      <c r="B123" s="18" t="s">
        <v>1100</v>
      </c>
      <c r="C123" s="11" t="s">
        <v>135</v>
      </c>
    </row>
    <row r="124" spans="1:3" x14ac:dyDescent="0.3">
      <c r="A124" s="13" t="s">
        <v>11</v>
      </c>
      <c r="B124" s="18" t="s">
        <v>1101</v>
      </c>
      <c r="C124" s="11" t="s">
        <v>136</v>
      </c>
    </row>
    <row r="125" spans="1:3" x14ac:dyDescent="0.3">
      <c r="A125" s="13" t="s">
        <v>11</v>
      </c>
      <c r="B125" s="18" t="s">
        <v>1102</v>
      </c>
      <c r="C125" s="11" t="s">
        <v>137</v>
      </c>
    </row>
    <row r="126" spans="1:3" x14ac:dyDescent="0.3">
      <c r="A126" s="13" t="s">
        <v>979</v>
      </c>
      <c r="B126" s="18" t="s">
        <v>1024</v>
      </c>
      <c r="C126" s="11" t="s">
        <v>138</v>
      </c>
    </row>
    <row r="127" spans="1:3" x14ac:dyDescent="0.3">
      <c r="A127" s="13" t="s">
        <v>11</v>
      </c>
      <c r="B127" s="18" t="s">
        <v>1025</v>
      </c>
      <c r="C127" s="11" t="s">
        <v>139</v>
      </c>
    </row>
    <row r="128" spans="1:3" x14ac:dyDescent="0.3">
      <c r="A128" s="13" t="s">
        <v>11</v>
      </c>
      <c r="B128" s="18" t="s">
        <v>1026</v>
      </c>
      <c r="C128" s="11" t="s">
        <v>140</v>
      </c>
    </row>
    <row r="129" spans="1:5" x14ac:dyDescent="0.3">
      <c r="A129" s="13" t="s">
        <v>11</v>
      </c>
      <c r="B129" s="18" t="s">
        <v>1103</v>
      </c>
      <c r="C129" s="11" t="s">
        <v>141</v>
      </c>
    </row>
    <row r="130" spans="1:5" x14ac:dyDescent="0.3">
      <c r="A130" s="13" t="s">
        <v>11</v>
      </c>
      <c r="B130" s="18" t="s">
        <v>1035</v>
      </c>
      <c r="C130" s="11" t="s">
        <v>142</v>
      </c>
    </row>
    <row r="131" spans="1:5" x14ac:dyDescent="0.3">
      <c r="A131" s="13" t="s">
        <v>11</v>
      </c>
      <c r="B131" s="18" t="s">
        <v>1037</v>
      </c>
      <c r="C131" s="11" t="s">
        <v>143</v>
      </c>
    </row>
    <row r="132" spans="1:5" x14ac:dyDescent="0.3">
      <c r="A132" s="13" t="s">
        <v>11</v>
      </c>
      <c r="B132" s="18" t="s">
        <v>1104</v>
      </c>
      <c r="C132" s="11" t="s">
        <v>144</v>
      </c>
    </row>
    <row r="133" spans="1:5" x14ac:dyDescent="0.3">
      <c r="A133" s="13" t="s">
        <v>11</v>
      </c>
      <c r="B133" s="18" t="s">
        <v>1043</v>
      </c>
      <c r="C133" s="11" t="s">
        <v>145</v>
      </c>
    </row>
    <row r="134" spans="1:5" x14ac:dyDescent="0.3">
      <c r="A134" s="13" t="s">
        <v>11</v>
      </c>
      <c r="B134" s="18" t="s">
        <v>1044</v>
      </c>
      <c r="C134" s="11" t="s">
        <v>146</v>
      </c>
    </row>
    <row r="135" spans="1:5" x14ac:dyDescent="0.3">
      <c r="A135" s="13" t="s">
        <v>11</v>
      </c>
      <c r="B135" s="18" t="s">
        <v>1105</v>
      </c>
      <c r="C135" s="11" t="s">
        <v>147</v>
      </c>
    </row>
    <row r="136" spans="1:5" x14ac:dyDescent="0.3">
      <c r="A136" s="13" t="s">
        <v>11</v>
      </c>
      <c r="B136" s="18" t="s">
        <v>1055</v>
      </c>
      <c r="C136" s="11" t="s">
        <v>148</v>
      </c>
    </row>
    <row r="137" spans="1:5" ht="28.8" x14ac:dyDescent="0.3">
      <c r="A137" s="13" t="s">
        <v>11</v>
      </c>
      <c r="B137" s="18" t="s">
        <v>1106</v>
      </c>
      <c r="C137" s="11" t="s">
        <v>149</v>
      </c>
    </row>
    <row r="138" spans="1:5" x14ac:dyDescent="0.3">
      <c r="A138" s="13" t="s">
        <v>11</v>
      </c>
      <c r="B138" s="18" t="s">
        <v>1107</v>
      </c>
      <c r="C138" s="11" t="s">
        <v>150</v>
      </c>
    </row>
    <row r="139" spans="1:5" x14ac:dyDescent="0.3">
      <c r="A139" s="13" t="s">
        <v>11</v>
      </c>
      <c r="B139" s="18" t="s">
        <v>1062</v>
      </c>
      <c r="C139" s="11" t="s">
        <v>151</v>
      </c>
    </row>
    <row r="140" spans="1:5" x14ac:dyDescent="0.3">
      <c r="A140" s="13" t="s">
        <v>11</v>
      </c>
      <c r="B140" s="18" t="s">
        <v>1063</v>
      </c>
      <c r="C140" s="11" t="s">
        <v>152</v>
      </c>
    </row>
    <row r="141" spans="1:5" x14ac:dyDescent="0.3">
      <c r="A141" s="13" t="s">
        <v>11</v>
      </c>
      <c r="B141" s="18" t="s">
        <v>1108</v>
      </c>
      <c r="C141" s="11" t="s">
        <v>153</v>
      </c>
      <c r="E141" t="s">
        <v>1531</v>
      </c>
    </row>
    <row r="142" spans="1:5" x14ac:dyDescent="0.3">
      <c r="A142" s="13" t="s">
        <v>11</v>
      </c>
      <c r="B142" s="18" t="s">
        <v>1109</v>
      </c>
      <c r="C142" s="11" t="s">
        <v>154</v>
      </c>
    </row>
    <row r="143" spans="1:5" x14ac:dyDescent="0.3">
      <c r="A143" s="13" t="s">
        <v>11</v>
      </c>
      <c r="B143" s="18" t="s">
        <v>1110</v>
      </c>
      <c r="C143" s="11" t="s">
        <v>155</v>
      </c>
    </row>
    <row r="144" spans="1:5" ht="43.2" x14ac:dyDescent="0.3">
      <c r="A144" s="13" t="s">
        <v>11</v>
      </c>
      <c r="B144" s="18" t="s">
        <v>1111</v>
      </c>
      <c r="C144" s="11" t="s">
        <v>156</v>
      </c>
    </row>
    <row r="145" spans="1:3" ht="28.8" x14ac:dyDescent="0.3">
      <c r="A145" s="13" t="s">
        <v>11</v>
      </c>
      <c r="B145" s="18" t="s">
        <v>1112</v>
      </c>
      <c r="C145" s="11" t="s">
        <v>157</v>
      </c>
    </row>
    <row r="146" spans="1:3" x14ac:dyDescent="0.3">
      <c r="A146" s="13" t="s">
        <v>11</v>
      </c>
      <c r="B146" s="18" t="s">
        <v>1068</v>
      </c>
      <c r="C146" s="11" t="s">
        <v>158</v>
      </c>
    </row>
    <row r="147" spans="1:3" x14ac:dyDescent="0.3">
      <c r="A147" s="13" t="s">
        <v>11</v>
      </c>
      <c r="B147" s="18" t="s">
        <v>1113</v>
      </c>
      <c r="C147" s="11" t="s">
        <v>159</v>
      </c>
    </row>
    <row r="148" spans="1:3" x14ac:dyDescent="0.3">
      <c r="A148" s="13" t="s">
        <v>11</v>
      </c>
      <c r="B148" s="18" t="s">
        <v>1114</v>
      </c>
      <c r="C148" s="11" t="s">
        <v>160</v>
      </c>
    </row>
    <row r="149" spans="1:3" ht="28.8" x14ac:dyDescent="0.3">
      <c r="A149" s="13" t="s">
        <v>11</v>
      </c>
      <c r="B149" s="18" t="s">
        <v>1074</v>
      </c>
      <c r="C149" s="11" t="s">
        <v>161</v>
      </c>
    </row>
    <row r="150" spans="1:3" x14ac:dyDescent="0.3">
      <c r="A150" s="13" t="s">
        <v>11</v>
      </c>
      <c r="B150" s="18" t="s">
        <v>1115</v>
      </c>
      <c r="C150" s="11" t="s">
        <v>162</v>
      </c>
    </row>
    <row r="151" spans="1:3" x14ac:dyDescent="0.3">
      <c r="A151" s="13" t="s">
        <v>11</v>
      </c>
      <c r="B151" s="18" t="s">
        <v>1116</v>
      </c>
      <c r="C151" s="11" t="s">
        <v>163</v>
      </c>
    </row>
    <row r="152" spans="1:3" ht="28.8" x14ac:dyDescent="0.3">
      <c r="A152" s="13" t="s">
        <v>11</v>
      </c>
      <c r="B152" s="18" t="s">
        <v>1117</v>
      </c>
      <c r="C152" s="11" t="s">
        <v>164</v>
      </c>
    </row>
    <row r="153" spans="1:3" ht="28.8" x14ac:dyDescent="0.3">
      <c r="A153" s="13" t="s">
        <v>11</v>
      </c>
      <c r="B153" s="18" t="s">
        <v>1118</v>
      </c>
      <c r="C153" s="11" t="s">
        <v>165</v>
      </c>
    </row>
    <row r="154" spans="1:3" ht="28.8" x14ac:dyDescent="0.3">
      <c r="A154" s="13" t="s">
        <v>11</v>
      </c>
      <c r="B154" s="18" t="s">
        <v>1119</v>
      </c>
      <c r="C154" s="11" t="s">
        <v>166</v>
      </c>
    </row>
    <row r="155" spans="1:3" x14ac:dyDescent="0.3">
      <c r="A155" s="13" t="s">
        <v>11</v>
      </c>
      <c r="B155" s="18" t="s">
        <v>1120</v>
      </c>
      <c r="C155" s="11" t="s">
        <v>167</v>
      </c>
    </row>
    <row r="156" spans="1:3" x14ac:dyDescent="0.3">
      <c r="A156" s="13" t="s">
        <v>11</v>
      </c>
      <c r="B156" s="18" t="s">
        <v>1121</v>
      </c>
      <c r="C156" s="11" t="s">
        <v>168</v>
      </c>
    </row>
    <row r="157" spans="1:3" x14ac:dyDescent="0.3">
      <c r="A157" s="13" t="s">
        <v>11</v>
      </c>
      <c r="B157" s="18" t="s">
        <v>1122</v>
      </c>
      <c r="C157" s="11" t="s">
        <v>169</v>
      </c>
    </row>
    <row r="158" spans="1:3" x14ac:dyDescent="0.3">
      <c r="A158" s="13" t="s">
        <v>11</v>
      </c>
      <c r="B158" s="18" t="s">
        <v>1123</v>
      </c>
      <c r="C158" s="11" t="s">
        <v>170</v>
      </c>
    </row>
    <row r="159" spans="1:3" x14ac:dyDescent="0.3">
      <c r="A159" s="13" t="s">
        <v>11</v>
      </c>
      <c r="B159" s="18" t="s">
        <v>1124</v>
      </c>
      <c r="C159" s="11" t="s">
        <v>171</v>
      </c>
    </row>
    <row r="160" spans="1:3" x14ac:dyDescent="0.3">
      <c r="A160" s="13" t="s">
        <v>11</v>
      </c>
      <c r="B160" s="18" t="s">
        <v>1125</v>
      </c>
      <c r="C160" s="11" t="s">
        <v>172</v>
      </c>
    </row>
    <row r="161" spans="1:3" x14ac:dyDescent="0.3">
      <c r="A161" s="13" t="s">
        <v>11</v>
      </c>
      <c r="B161" s="18" t="s">
        <v>1126</v>
      </c>
      <c r="C161" s="11" t="s">
        <v>173</v>
      </c>
    </row>
    <row r="162" spans="1:3" x14ac:dyDescent="0.3">
      <c r="A162" s="13" t="s">
        <v>11</v>
      </c>
      <c r="B162" s="18" t="s">
        <v>1127</v>
      </c>
      <c r="C162" s="11" t="s">
        <v>174</v>
      </c>
    </row>
    <row r="163" spans="1:3" ht="28.8" x14ac:dyDescent="0.3">
      <c r="A163" s="13" t="s">
        <v>11</v>
      </c>
      <c r="B163" s="18" t="s">
        <v>1094</v>
      </c>
      <c r="C163" s="11" t="s">
        <v>175</v>
      </c>
    </row>
    <row r="164" spans="1:3" x14ac:dyDescent="0.3">
      <c r="A164" s="13" t="s">
        <v>11</v>
      </c>
      <c r="B164" s="18" t="s">
        <v>1128</v>
      </c>
      <c r="C164" s="11" t="s">
        <v>176</v>
      </c>
    </row>
    <row r="165" spans="1:3" ht="28.8" x14ac:dyDescent="0.3">
      <c r="A165" s="13" t="s">
        <v>11</v>
      </c>
      <c r="B165" s="18" t="s">
        <v>1129</v>
      </c>
      <c r="C165" s="11" t="s">
        <v>177</v>
      </c>
    </row>
    <row r="166" spans="1:3" x14ac:dyDescent="0.3">
      <c r="A166" s="13" t="s">
        <v>11</v>
      </c>
      <c r="B166" s="18" t="s">
        <v>1130</v>
      </c>
      <c r="C166" s="11" t="s">
        <v>178</v>
      </c>
    </row>
    <row r="167" spans="1:3" ht="28.8" x14ac:dyDescent="0.3">
      <c r="A167" s="13" t="s">
        <v>11</v>
      </c>
      <c r="B167" s="18" t="s">
        <v>1131</v>
      </c>
      <c r="C167" s="11" t="s">
        <v>179</v>
      </c>
    </row>
    <row r="168" spans="1:3" x14ac:dyDescent="0.3">
      <c r="A168" s="13" t="s">
        <v>11</v>
      </c>
      <c r="B168" s="18" t="s">
        <v>1132</v>
      </c>
      <c r="C168" s="11" t="s">
        <v>180</v>
      </c>
    </row>
    <row r="169" spans="1:3" ht="28.8" x14ac:dyDescent="0.3">
      <c r="A169" s="13" t="s">
        <v>11</v>
      </c>
      <c r="B169" s="18" t="s">
        <v>1133</v>
      </c>
      <c r="C169" s="11" t="s">
        <v>181</v>
      </c>
    </row>
    <row r="170" spans="1:3" ht="28.8" x14ac:dyDescent="0.3">
      <c r="A170" s="13" t="s">
        <v>11</v>
      </c>
      <c r="B170" s="18" t="s">
        <v>1134</v>
      </c>
      <c r="C170" s="11" t="s">
        <v>182</v>
      </c>
    </row>
    <row r="171" spans="1:3" ht="28.8" x14ac:dyDescent="0.3">
      <c r="A171" s="13" t="s">
        <v>11</v>
      </c>
      <c r="B171" s="18" t="s">
        <v>1135</v>
      </c>
      <c r="C171" s="11" t="s">
        <v>183</v>
      </c>
    </row>
    <row r="172" spans="1:3" ht="28.8" x14ac:dyDescent="0.3">
      <c r="A172" s="13" t="s">
        <v>11</v>
      </c>
      <c r="B172" s="18" t="s">
        <v>1136</v>
      </c>
      <c r="C172" s="11" t="s">
        <v>184</v>
      </c>
    </row>
    <row r="173" spans="1:3" ht="28.8" x14ac:dyDescent="0.3">
      <c r="A173" s="13" t="s">
        <v>11</v>
      </c>
      <c r="B173" s="18" t="s">
        <v>1137</v>
      </c>
      <c r="C173" s="11" t="s">
        <v>185</v>
      </c>
    </row>
    <row r="174" spans="1:3" x14ac:dyDescent="0.3">
      <c r="A174" s="13" t="s">
        <v>11</v>
      </c>
      <c r="B174" t="s">
        <v>1138</v>
      </c>
      <c r="C174" s="11" t="s">
        <v>186</v>
      </c>
    </row>
    <row r="175" spans="1:3" x14ac:dyDescent="0.3">
      <c r="A175" s="13" t="s">
        <v>11</v>
      </c>
      <c r="B175" t="s">
        <v>1074</v>
      </c>
      <c r="C175" s="11" t="s">
        <v>187</v>
      </c>
    </row>
    <row r="176" spans="1:3" x14ac:dyDescent="0.3">
      <c r="A176" s="13" t="s">
        <v>11</v>
      </c>
      <c r="B176" t="s">
        <v>1139</v>
      </c>
      <c r="C176" s="11" t="s">
        <v>188</v>
      </c>
    </row>
    <row r="177" spans="1:3" x14ac:dyDescent="0.3">
      <c r="A177" s="13" t="s">
        <v>11</v>
      </c>
      <c r="B177" t="s">
        <v>1140</v>
      </c>
      <c r="C177" s="11" t="s">
        <v>189</v>
      </c>
    </row>
    <row r="178" spans="1:3" x14ac:dyDescent="0.3">
      <c r="A178" s="13" t="s">
        <v>11</v>
      </c>
      <c r="B178" t="s">
        <v>1141</v>
      </c>
      <c r="C178" s="11" t="s">
        <v>190</v>
      </c>
    </row>
    <row r="179" spans="1:3" x14ac:dyDescent="0.3">
      <c r="A179" s="13" t="s">
        <v>11</v>
      </c>
      <c r="B179" t="s">
        <v>1142</v>
      </c>
      <c r="C179" s="11" t="s">
        <v>191</v>
      </c>
    </row>
    <row r="180" spans="1:3" x14ac:dyDescent="0.3">
      <c r="A180" s="13" t="s">
        <v>11</v>
      </c>
      <c r="B180" t="s">
        <v>1143</v>
      </c>
      <c r="C180" s="11" t="s">
        <v>192</v>
      </c>
    </row>
    <row r="181" spans="1:3" x14ac:dyDescent="0.3">
      <c r="A181" s="13" t="s">
        <v>11</v>
      </c>
      <c r="B181" t="s">
        <v>1144</v>
      </c>
      <c r="C181" s="11" t="s">
        <v>193</v>
      </c>
    </row>
    <row r="182" spans="1:3" x14ac:dyDescent="0.3">
      <c r="A182" s="13" t="s">
        <v>11</v>
      </c>
      <c r="B182" t="s">
        <v>1145</v>
      </c>
      <c r="C182" s="11" t="s">
        <v>194</v>
      </c>
    </row>
    <row r="183" spans="1:3" x14ac:dyDescent="0.3">
      <c r="A183" s="13" t="s">
        <v>11</v>
      </c>
      <c r="B183" t="s">
        <v>1146</v>
      </c>
      <c r="C183" s="11" t="s">
        <v>195</v>
      </c>
    </row>
    <row r="184" spans="1:3" x14ac:dyDescent="0.3">
      <c r="A184" s="13" t="s">
        <v>11</v>
      </c>
      <c r="B184" t="s">
        <v>1147</v>
      </c>
      <c r="C184" s="11" t="s">
        <v>196</v>
      </c>
    </row>
    <row r="185" spans="1:3" x14ac:dyDescent="0.3">
      <c r="A185" s="13" t="s">
        <v>11</v>
      </c>
      <c r="B185" t="s">
        <v>1148</v>
      </c>
      <c r="C185" s="11" t="s">
        <v>197</v>
      </c>
    </row>
    <row r="186" spans="1:3" x14ac:dyDescent="0.3">
      <c r="A186" s="13" t="s">
        <v>11</v>
      </c>
      <c r="B186" t="s">
        <v>1102</v>
      </c>
      <c r="C186" s="11" t="s">
        <v>198</v>
      </c>
    </row>
    <row r="187" spans="1:3" x14ac:dyDescent="0.3">
      <c r="A187" s="13" t="s">
        <v>980</v>
      </c>
      <c r="B187" s="18" t="s">
        <v>1024</v>
      </c>
      <c r="C187" s="11" t="s">
        <v>199</v>
      </c>
    </row>
    <row r="188" spans="1:3" x14ac:dyDescent="0.3">
      <c r="A188" s="13" t="s">
        <v>11</v>
      </c>
      <c r="B188" s="18" t="s">
        <v>1025</v>
      </c>
      <c r="C188" s="11" t="s">
        <v>200</v>
      </c>
    </row>
    <row r="189" spans="1:3" x14ac:dyDescent="0.3">
      <c r="A189" s="13" t="s">
        <v>11</v>
      </c>
      <c r="B189" s="18" t="s">
        <v>1026</v>
      </c>
      <c r="C189" s="11" t="s">
        <v>201</v>
      </c>
    </row>
    <row r="190" spans="1:3" x14ac:dyDescent="0.3">
      <c r="A190" s="13" t="s">
        <v>11</v>
      </c>
      <c r="B190" s="18" t="s">
        <v>1116</v>
      </c>
      <c r="C190" s="11" t="s">
        <v>202</v>
      </c>
    </row>
    <row r="191" spans="1:3" ht="28.8" x14ac:dyDescent="0.3">
      <c r="A191" s="13" t="s">
        <v>11</v>
      </c>
      <c r="B191" s="18" t="s">
        <v>1149</v>
      </c>
      <c r="C191" s="11" t="s">
        <v>203</v>
      </c>
    </row>
    <row r="192" spans="1:3" ht="28.8" x14ac:dyDescent="0.3">
      <c r="A192" s="13" t="s">
        <v>11</v>
      </c>
      <c r="B192" s="18" t="s">
        <v>1150</v>
      </c>
      <c r="C192" s="11" t="s">
        <v>204</v>
      </c>
    </row>
    <row r="193" spans="1:3" x14ac:dyDescent="0.3">
      <c r="A193" s="13" t="s">
        <v>11</v>
      </c>
      <c r="B193" s="18" t="s">
        <v>1151</v>
      </c>
      <c r="C193" s="11" t="s">
        <v>205</v>
      </c>
    </row>
    <row r="194" spans="1:3" x14ac:dyDescent="0.3">
      <c r="A194" s="13" t="s">
        <v>11</v>
      </c>
      <c r="B194" s="18" t="s">
        <v>1152</v>
      </c>
      <c r="C194" s="11" t="s">
        <v>206</v>
      </c>
    </row>
    <row r="195" spans="1:3" x14ac:dyDescent="0.3">
      <c r="A195" s="13" t="s">
        <v>11</v>
      </c>
      <c r="B195" s="18" t="s">
        <v>1153</v>
      </c>
      <c r="C195" s="11" t="s">
        <v>207</v>
      </c>
    </row>
    <row r="196" spans="1:3" x14ac:dyDescent="0.3">
      <c r="A196" s="13" t="s">
        <v>11</v>
      </c>
      <c r="B196" s="18" t="s">
        <v>1154</v>
      </c>
      <c r="C196" s="11" t="s">
        <v>208</v>
      </c>
    </row>
    <row r="197" spans="1:3" x14ac:dyDescent="0.3">
      <c r="A197" s="13" t="s">
        <v>11</v>
      </c>
      <c r="B197" s="18" t="s">
        <v>1155</v>
      </c>
      <c r="C197" s="11" t="s">
        <v>209</v>
      </c>
    </row>
    <row r="198" spans="1:3" x14ac:dyDescent="0.3">
      <c r="A198" s="13" t="s">
        <v>11</v>
      </c>
      <c r="B198" s="18" t="s">
        <v>1156</v>
      </c>
      <c r="C198" s="11" t="s">
        <v>210</v>
      </c>
    </row>
    <row r="199" spans="1:3" x14ac:dyDescent="0.3">
      <c r="A199" s="13" t="s">
        <v>11</v>
      </c>
      <c r="B199" s="18" t="s">
        <v>1157</v>
      </c>
      <c r="C199" s="11" t="s">
        <v>211</v>
      </c>
    </row>
    <row r="200" spans="1:3" x14ac:dyDescent="0.3">
      <c r="A200" s="13" t="s">
        <v>11</v>
      </c>
      <c r="B200" s="18" t="s">
        <v>1037</v>
      </c>
      <c r="C200" s="11" t="s">
        <v>212</v>
      </c>
    </row>
    <row r="201" spans="1:3" x14ac:dyDescent="0.3">
      <c r="A201" s="13" t="s">
        <v>11</v>
      </c>
      <c r="B201" s="18" t="s">
        <v>1115</v>
      </c>
      <c r="C201" s="11" t="s">
        <v>213</v>
      </c>
    </row>
    <row r="202" spans="1:3" x14ac:dyDescent="0.3">
      <c r="A202" s="13" t="s">
        <v>11</v>
      </c>
      <c r="B202" s="18" t="s">
        <v>1043</v>
      </c>
      <c r="C202" s="11" t="s">
        <v>214</v>
      </c>
    </row>
    <row r="203" spans="1:3" x14ac:dyDescent="0.3">
      <c r="A203" s="13" t="s">
        <v>11</v>
      </c>
      <c r="B203" s="18" t="s">
        <v>1044</v>
      </c>
      <c r="C203" s="11" t="s">
        <v>215</v>
      </c>
    </row>
    <row r="204" spans="1:3" ht="28.8" x14ac:dyDescent="0.3">
      <c r="A204" s="13" t="s">
        <v>11</v>
      </c>
      <c r="B204" s="18" t="s">
        <v>1158</v>
      </c>
      <c r="C204" s="11" t="s">
        <v>216</v>
      </c>
    </row>
    <row r="205" spans="1:3" ht="28.8" x14ac:dyDescent="0.3">
      <c r="A205" s="13" t="s">
        <v>11</v>
      </c>
      <c r="B205" s="18" t="s">
        <v>1159</v>
      </c>
      <c r="C205" s="11" t="s">
        <v>217</v>
      </c>
    </row>
    <row r="206" spans="1:3" ht="28.8" x14ac:dyDescent="0.3">
      <c r="A206" s="13" t="s">
        <v>11</v>
      </c>
      <c r="B206" s="18" t="s">
        <v>1160</v>
      </c>
      <c r="C206" s="11" t="s">
        <v>218</v>
      </c>
    </row>
    <row r="207" spans="1:3" ht="28.8" x14ac:dyDescent="0.3">
      <c r="A207" s="13" t="s">
        <v>11</v>
      </c>
      <c r="B207" s="18" t="s">
        <v>1161</v>
      </c>
      <c r="C207" s="11" t="s">
        <v>219</v>
      </c>
    </row>
    <row r="208" spans="1:3" ht="28.8" x14ac:dyDescent="0.3">
      <c r="A208" s="13" t="s">
        <v>11</v>
      </c>
      <c r="B208" s="18" t="s">
        <v>1162</v>
      </c>
      <c r="C208" s="11" t="s">
        <v>220</v>
      </c>
    </row>
    <row r="209" spans="1:3" x14ac:dyDescent="0.3">
      <c r="A209" s="13" t="s">
        <v>11</v>
      </c>
      <c r="B209" s="18" t="s">
        <v>1163</v>
      </c>
      <c r="C209" s="11" t="s">
        <v>221</v>
      </c>
    </row>
    <row r="210" spans="1:3" x14ac:dyDescent="0.3">
      <c r="A210" s="13" t="s">
        <v>11</v>
      </c>
      <c r="B210" s="18" t="s">
        <v>1164</v>
      </c>
      <c r="C210" s="11" t="s">
        <v>222</v>
      </c>
    </row>
    <row r="211" spans="1:3" x14ac:dyDescent="0.3">
      <c r="A211" s="13" t="s">
        <v>11</v>
      </c>
      <c r="B211" s="18" t="s">
        <v>1165</v>
      </c>
      <c r="C211" s="11" t="s">
        <v>223</v>
      </c>
    </row>
    <row r="212" spans="1:3" x14ac:dyDescent="0.3">
      <c r="A212" s="13" t="s">
        <v>11</v>
      </c>
      <c r="B212" s="18" t="s">
        <v>1055</v>
      </c>
      <c r="C212" s="11" t="s">
        <v>224</v>
      </c>
    </row>
    <row r="213" spans="1:3" ht="28.8" x14ac:dyDescent="0.3">
      <c r="A213" s="13" t="s">
        <v>11</v>
      </c>
      <c r="B213" s="18" t="s">
        <v>1166</v>
      </c>
      <c r="C213" s="11" t="s">
        <v>225</v>
      </c>
    </row>
    <row r="214" spans="1:3" x14ac:dyDescent="0.3">
      <c r="A214" s="13" t="s">
        <v>11</v>
      </c>
      <c r="B214" s="18" t="s">
        <v>1167</v>
      </c>
      <c r="C214" s="11" t="s">
        <v>226</v>
      </c>
    </row>
    <row r="215" spans="1:3" ht="28.8" x14ac:dyDescent="0.3">
      <c r="A215" s="13" t="s">
        <v>11</v>
      </c>
      <c r="B215" s="18" t="s">
        <v>1168</v>
      </c>
      <c r="C215" s="11" t="s">
        <v>227</v>
      </c>
    </row>
    <row r="216" spans="1:3" ht="28.8" x14ac:dyDescent="0.3">
      <c r="A216" s="13" t="s">
        <v>11</v>
      </c>
      <c r="B216" s="18" t="s">
        <v>1169</v>
      </c>
      <c r="C216" s="11" t="s">
        <v>228</v>
      </c>
    </row>
    <row r="217" spans="1:3" ht="28.8" x14ac:dyDescent="0.3">
      <c r="A217" s="13" t="s">
        <v>11</v>
      </c>
      <c r="B217" s="18" t="s">
        <v>1170</v>
      </c>
      <c r="C217" s="11" t="s">
        <v>229</v>
      </c>
    </row>
    <row r="218" spans="1:3" ht="28.8" x14ac:dyDescent="0.3">
      <c r="A218" s="13" t="s">
        <v>11</v>
      </c>
      <c r="B218" s="18" t="s">
        <v>1171</v>
      </c>
      <c r="C218" s="11" t="s">
        <v>230</v>
      </c>
    </row>
    <row r="219" spans="1:3" ht="28.8" x14ac:dyDescent="0.3">
      <c r="A219" s="13" t="s">
        <v>11</v>
      </c>
      <c r="B219" s="18" t="s">
        <v>1172</v>
      </c>
      <c r="C219" s="11" t="s">
        <v>231</v>
      </c>
    </row>
    <row r="220" spans="1:3" x14ac:dyDescent="0.3">
      <c r="A220" s="13" t="s">
        <v>11</v>
      </c>
      <c r="B220" s="18" t="s">
        <v>1165</v>
      </c>
      <c r="C220" s="11" t="s">
        <v>232</v>
      </c>
    </row>
    <row r="221" spans="1:3" x14ac:dyDescent="0.3">
      <c r="A221" s="13" t="s">
        <v>11</v>
      </c>
      <c r="B221" s="18" t="s">
        <v>1173</v>
      </c>
      <c r="C221" s="11" t="s">
        <v>233</v>
      </c>
    </row>
    <row r="222" spans="1:3" x14ac:dyDescent="0.3">
      <c r="A222" s="13" t="s">
        <v>11</v>
      </c>
      <c r="B222" s="18" t="s">
        <v>1174</v>
      </c>
      <c r="C222" s="11" t="s">
        <v>234</v>
      </c>
    </row>
    <row r="223" spans="1:3" x14ac:dyDescent="0.3">
      <c r="A223" s="13" t="s">
        <v>11</v>
      </c>
      <c r="B223" s="18" t="s">
        <v>1063</v>
      </c>
      <c r="C223" s="11" t="s">
        <v>235</v>
      </c>
    </row>
    <row r="224" spans="1:3" x14ac:dyDescent="0.3">
      <c r="A224" s="13" t="s">
        <v>11</v>
      </c>
      <c r="B224" s="18" t="s">
        <v>1175</v>
      </c>
      <c r="C224" s="11" t="s">
        <v>236</v>
      </c>
    </row>
    <row r="225" spans="1:3" x14ac:dyDescent="0.3">
      <c r="A225" s="13" t="s">
        <v>11</v>
      </c>
      <c r="B225" s="18" t="s">
        <v>1065</v>
      </c>
      <c r="C225" s="11" t="s">
        <v>237</v>
      </c>
    </row>
    <row r="226" spans="1:3" x14ac:dyDescent="0.3">
      <c r="A226" s="13" t="s">
        <v>11</v>
      </c>
      <c r="B226" s="18" t="s">
        <v>1066</v>
      </c>
      <c r="C226" s="11" t="s">
        <v>238</v>
      </c>
    </row>
    <row r="227" spans="1:3" ht="28.8" x14ac:dyDescent="0.3">
      <c r="A227" s="13" t="s">
        <v>11</v>
      </c>
      <c r="B227" s="18" t="s">
        <v>1112</v>
      </c>
      <c r="C227" s="11" t="s">
        <v>239</v>
      </c>
    </row>
    <row r="228" spans="1:3" x14ac:dyDescent="0.3">
      <c r="A228" s="13" t="s">
        <v>11</v>
      </c>
      <c r="B228" s="18" t="s">
        <v>1176</v>
      </c>
      <c r="C228" s="11" t="s">
        <v>240</v>
      </c>
    </row>
    <row r="229" spans="1:3" x14ac:dyDescent="0.3">
      <c r="A229" s="13" t="s">
        <v>11</v>
      </c>
      <c r="B229" s="18" t="s">
        <v>1068</v>
      </c>
      <c r="C229" s="11" t="s">
        <v>241</v>
      </c>
    </row>
    <row r="230" spans="1:3" ht="28.8" x14ac:dyDescent="0.3">
      <c r="A230" s="13" t="s">
        <v>11</v>
      </c>
      <c r="B230" s="18" t="s">
        <v>1177</v>
      </c>
      <c r="C230" s="11" t="s">
        <v>242</v>
      </c>
    </row>
    <row r="231" spans="1:3" ht="43.2" x14ac:dyDescent="0.3">
      <c r="A231" s="13" t="s">
        <v>11</v>
      </c>
      <c r="B231" s="18" t="s">
        <v>1178</v>
      </c>
      <c r="C231" s="11" t="s">
        <v>243</v>
      </c>
    </row>
    <row r="232" spans="1:3" ht="28.8" x14ac:dyDescent="0.3">
      <c r="A232" s="13" t="s">
        <v>11</v>
      </c>
      <c r="B232" s="18" t="s">
        <v>1119</v>
      </c>
      <c r="C232" s="11" t="s">
        <v>244</v>
      </c>
    </row>
    <row r="233" spans="1:3" ht="28.8" x14ac:dyDescent="0.3">
      <c r="A233" s="13" t="s">
        <v>11</v>
      </c>
      <c r="B233" s="18" t="s">
        <v>1179</v>
      </c>
      <c r="C233" s="11" t="s">
        <v>245</v>
      </c>
    </row>
    <row r="234" spans="1:3" ht="43.2" x14ac:dyDescent="0.3">
      <c r="A234" s="13" t="s">
        <v>11</v>
      </c>
      <c r="B234" s="18" t="s">
        <v>1180</v>
      </c>
      <c r="C234" s="11" t="s">
        <v>246</v>
      </c>
    </row>
    <row r="235" spans="1:3" ht="57.6" x14ac:dyDescent="0.3">
      <c r="A235" s="13" t="s">
        <v>11</v>
      </c>
      <c r="B235" s="18" t="s">
        <v>1181</v>
      </c>
      <c r="C235" s="11" t="s">
        <v>247</v>
      </c>
    </row>
    <row r="236" spans="1:3" ht="57.6" x14ac:dyDescent="0.3">
      <c r="A236" s="13" t="s">
        <v>11</v>
      </c>
      <c r="B236" s="18" t="s">
        <v>1182</v>
      </c>
      <c r="C236" s="11" t="s">
        <v>248</v>
      </c>
    </row>
    <row r="237" spans="1:3" ht="28.8" x14ac:dyDescent="0.3">
      <c r="A237" s="13" t="s">
        <v>11</v>
      </c>
      <c r="B237" s="18" t="s">
        <v>1183</v>
      </c>
      <c r="C237" s="11" t="s">
        <v>249</v>
      </c>
    </row>
    <row r="238" spans="1:3" x14ac:dyDescent="0.3">
      <c r="A238" s="13" t="s">
        <v>11</v>
      </c>
      <c r="B238" s="18" t="s">
        <v>1127</v>
      </c>
      <c r="C238" s="11" t="s">
        <v>250</v>
      </c>
    </row>
    <row r="239" spans="1:3" x14ac:dyDescent="0.3">
      <c r="A239" s="13" t="s">
        <v>11</v>
      </c>
      <c r="B239" s="18" t="s">
        <v>1128</v>
      </c>
      <c r="C239" s="11" t="s">
        <v>251</v>
      </c>
    </row>
    <row r="240" spans="1:3" x14ac:dyDescent="0.3">
      <c r="A240" s="13" t="s">
        <v>11</v>
      </c>
      <c r="B240" s="18" t="s">
        <v>1184</v>
      </c>
      <c r="C240" s="11" t="s">
        <v>252</v>
      </c>
    </row>
    <row r="241" spans="1:3" ht="43.2" x14ac:dyDescent="0.3">
      <c r="A241" s="13" t="s">
        <v>11</v>
      </c>
      <c r="B241" s="18" t="s">
        <v>1185</v>
      </c>
      <c r="C241" s="11" t="s">
        <v>253</v>
      </c>
    </row>
    <row r="242" spans="1:3" x14ac:dyDescent="0.3">
      <c r="A242" s="13" t="s">
        <v>11</v>
      </c>
      <c r="B242" s="18" t="s">
        <v>1186</v>
      </c>
      <c r="C242" s="11" t="s">
        <v>254</v>
      </c>
    </row>
    <row r="243" spans="1:3" ht="28.8" x14ac:dyDescent="0.3">
      <c r="A243" s="13" t="s">
        <v>11</v>
      </c>
      <c r="B243" s="18" t="s">
        <v>1187</v>
      </c>
      <c r="C243" s="11" t="s">
        <v>255</v>
      </c>
    </row>
    <row r="244" spans="1:3" ht="28.8" x14ac:dyDescent="0.3">
      <c r="A244" s="13" t="s">
        <v>11</v>
      </c>
      <c r="B244" s="18" t="s">
        <v>1188</v>
      </c>
      <c r="C244" s="11" t="s">
        <v>256</v>
      </c>
    </row>
    <row r="245" spans="1:3" ht="28.8" x14ac:dyDescent="0.3">
      <c r="A245" s="13" t="s">
        <v>11</v>
      </c>
      <c r="B245" s="18" t="s">
        <v>1133</v>
      </c>
      <c r="C245" s="11" t="s">
        <v>257</v>
      </c>
    </row>
    <row r="246" spans="1:3" ht="28.8" x14ac:dyDescent="0.3">
      <c r="A246" s="13" t="s">
        <v>11</v>
      </c>
      <c r="B246" s="18" t="s">
        <v>1189</v>
      </c>
      <c r="C246" s="11" t="s">
        <v>258</v>
      </c>
    </row>
    <row r="247" spans="1:3" ht="28.8" x14ac:dyDescent="0.3">
      <c r="A247" s="13" t="s">
        <v>11</v>
      </c>
      <c r="B247" s="18" t="s">
        <v>1190</v>
      </c>
      <c r="C247" s="11" t="s">
        <v>259</v>
      </c>
    </row>
    <row r="248" spans="1:3" ht="43.2" x14ac:dyDescent="0.3">
      <c r="A248" s="13" t="s">
        <v>11</v>
      </c>
      <c r="B248" s="18" t="s">
        <v>1191</v>
      </c>
      <c r="C248" s="11" t="s">
        <v>260</v>
      </c>
    </row>
    <row r="249" spans="1:3" x14ac:dyDescent="0.3">
      <c r="A249" s="13" t="s">
        <v>11</v>
      </c>
      <c r="B249" s="18" t="s">
        <v>1192</v>
      </c>
      <c r="C249" s="11" t="s">
        <v>261</v>
      </c>
    </row>
    <row r="250" spans="1:3" ht="28.8" x14ac:dyDescent="0.3">
      <c r="A250" s="13" t="s">
        <v>11</v>
      </c>
      <c r="B250" s="18" t="s">
        <v>1193</v>
      </c>
      <c r="C250" s="11" t="s">
        <v>262</v>
      </c>
    </row>
    <row r="251" spans="1:3" ht="28.8" x14ac:dyDescent="0.3">
      <c r="A251" s="13" t="s">
        <v>11</v>
      </c>
      <c r="B251" s="18" t="s">
        <v>1194</v>
      </c>
      <c r="C251" s="11" t="s">
        <v>263</v>
      </c>
    </row>
    <row r="252" spans="1:3" ht="28.8" x14ac:dyDescent="0.3">
      <c r="A252" s="13" t="s">
        <v>11</v>
      </c>
      <c r="B252" s="18" t="s">
        <v>1195</v>
      </c>
      <c r="C252" s="11" t="s">
        <v>264</v>
      </c>
    </row>
    <row r="253" spans="1:3" ht="43.2" x14ac:dyDescent="0.3">
      <c r="A253" s="13" t="s">
        <v>11</v>
      </c>
      <c r="B253" s="18" t="s">
        <v>1196</v>
      </c>
      <c r="C253" s="11" t="s">
        <v>265</v>
      </c>
    </row>
    <row r="254" spans="1:3" x14ac:dyDescent="0.3">
      <c r="A254" s="13" t="s">
        <v>11</v>
      </c>
      <c r="B254" s="18" t="s">
        <v>1197</v>
      </c>
      <c r="C254" s="11" t="s">
        <v>266</v>
      </c>
    </row>
    <row r="255" spans="1:3" ht="28.8" x14ac:dyDescent="0.3">
      <c r="A255" s="13" t="s">
        <v>11</v>
      </c>
      <c r="B255" s="18" t="s">
        <v>1198</v>
      </c>
      <c r="C255" s="11" t="s">
        <v>267</v>
      </c>
    </row>
    <row r="256" spans="1:3" x14ac:dyDescent="0.3">
      <c r="A256" s="13" t="s">
        <v>11</v>
      </c>
      <c r="B256" s="18" t="s">
        <v>1079</v>
      </c>
      <c r="C256" s="11" t="s">
        <v>268</v>
      </c>
    </row>
    <row r="257" spans="1:3" x14ac:dyDescent="0.3">
      <c r="A257" s="13" t="s">
        <v>11</v>
      </c>
      <c r="B257" s="18" t="s">
        <v>1080</v>
      </c>
      <c r="C257" s="11" t="s">
        <v>269</v>
      </c>
    </row>
    <row r="258" spans="1:3" x14ac:dyDescent="0.3">
      <c r="A258" s="13" t="s">
        <v>11</v>
      </c>
      <c r="B258" s="18" t="s">
        <v>1199</v>
      </c>
      <c r="C258" s="11" t="s">
        <v>270</v>
      </c>
    </row>
    <row r="259" spans="1:3" x14ac:dyDescent="0.3">
      <c r="A259" s="13" t="s">
        <v>11</v>
      </c>
      <c r="B259" s="18" t="s">
        <v>1200</v>
      </c>
      <c r="C259" s="11" t="s">
        <v>271</v>
      </c>
    </row>
    <row r="260" spans="1:3" ht="28.8" x14ac:dyDescent="0.3">
      <c r="A260" s="13" t="s">
        <v>11</v>
      </c>
      <c r="B260" s="18" t="s">
        <v>1201</v>
      </c>
      <c r="C260" s="11" t="s">
        <v>272</v>
      </c>
    </row>
    <row r="261" spans="1:3" ht="28.8" x14ac:dyDescent="0.3">
      <c r="A261" s="13" t="s">
        <v>11</v>
      </c>
      <c r="B261" s="18" t="s">
        <v>1135</v>
      </c>
      <c r="C261" s="11" t="s">
        <v>273</v>
      </c>
    </row>
    <row r="262" spans="1:3" ht="28.8" x14ac:dyDescent="0.3">
      <c r="A262" s="13" t="s">
        <v>11</v>
      </c>
      <c r="B262" s="18" t="s">
        <v>1202</v>
      </c>
      <c r="C262" s="11" t="s">
        <v>274</v>
      </c>
    </row>
    <row r="263" spans="1:3" ht="28.8" x14ac:dyDescent="0.3">
      <c r="A263" s="13" t="s">
        <v>11</v>
      </c>
      <c r="B263" s="18" t="s">
        <v>1203</v>
      </c>
      <c r="C263" s="11" t="s">
        <v>275</v>
      </c>
    </row>
    <row r="264" spans="1:3" ht="28.8" x14ac:dyDescent="0.3">
      <c r="A264" s="13" t="s">
        <v>11</v>
      </c>
      <c r="B264" s="18" t="s">
        <v>1204</v>
      </c>
      <c r="C264" s="11" t="s">
        <v>276</v>
      </c>
    </row>
    <row r="265" spans="1:3" ht="43.2" x14ac:dyDescent="0.3">
      <c r="A265" s="13" t="s">
        <v>11</v>
      </c>
      <c r="B265" s="18" t="s">
        <v>1205</v>
      </c>
      <c r="C265" s="11" t="s">
        <v>277</v>
      </c>
    </row>
    <row r="266" spans="1:3" x14ac:dyDescent="0.3">
      <c r="A266" s="13" t="s">
        <v>11</v>
      </c>
      <c r="B266" s="18" t="s">
        <v>1206</v>
      </c>
      <c r="C266" s="11" t="s">
        <v>278</v>
      </c>
    </row>
    <row r="267" spans="1:3" ht="43.2" x14ac:dyDescent="0.3">
      <c r="A267" s="13" t="s">
        <v>11</v>
      </c>
      <c r="B267" s="18" t="s">
        <v>1207</v>
      </c>
      <c r="C267" s="11" t="s">
        <v>279</v>
      </c>
    </row>
    <row r="268" spans="1:3" ht="28.8" x14ac:dyDescent="0.3">
      <c r="A268" s="13" t="s">
        <v>11</v>
      </c>
      <c r="B268" s="18" t="s">
        <v>1208</v>
      </c>
      <c r="C268" s="11" t="s">
        <v>280</v>
      </c>
    </row>
    <row r="269" spans="1:3" ht="43.2" x14ac:dyDescent="0.3">
      <c r="A269" s="13" t="s">
        <v>11</v>
      </c>
      <c r="B269" s="18" t="s">
        <v>1209</v>
      </c>
      <c r="C269" s="11" t="s">
        <v>281</v>
      </c>
    </row>
    <row r="270" spans="1:3" ht="28.8" x14ac:dyDescent="0.3">
      <c r="A270" s="13" t="s">
        <v>11</v>
      </c>
      <c r="B270" s="18" t="s">
        <v>1210</v>
      </c>
      <c r="C270" s="11" t="s">
        <v>282</v>
      </c>
    </row>
    <row r="271" spans="1:3" ht="28.8" x14ac:dyDescent="0.3">
      <c r="A271" s="13" t="s">
        <v>11</v>
      </c>
      <c r="B271" s="18" t="s">
        <v>1211</v>
      </c>
      <c r="C271" s="11" t="s">
        <v>283</v>
      </c>
    </row>
    <row r="272" spans="1:3" ht="28.8" x14ac:dyDescent="0.3">
      <c r="A272" s="13" t="s">
        <v>11</v>
      </c>
      <c r="B272" s="18" t="s">
        <v>1138</v>
      </c>
      <c r="C272" s="11" t="s">
        <v>284</v>
      </c>
    </row>
    <row r="273" spans="1:3" ht="28.8" x14ac:dyDescent="0.3">
      <c r="A273" s="13" t="s">
        <v>11</v>
      </c>
      <c r="B273" s="18" t="s">
        <v>1212</v>
      </c>
      <c r="C273" s="11" t="s">
        <v>285</v>
      </c>
    </row>
    <row r="274" spans="1:3" ht="28.8" x14ac:dyDescent="0.3">
      <c r="A274" s="13" t="s">
        <v>11</v>
      </c>
      <c r="B274" s="18" t="s">
        <v>1213</v>
      </c>
      <c r="C274" s="11" t="s">
        <v>286</v>
      </c>
    </row>
    <row r="275" spans="1:3" ht="28.8" x14ac:dyDescent="0.3">
      <c r="A275" s="13" t="s">
        <v>11</v>
      </c>
      <c r="B275" s="18" t="s">
        <v>1214</v>
      </c>
      <c r="C275" s="11" t="s">
        <v>287</v>
      </c>
    </row>
    <row r="276" spans="1:3" ht="28.8" x14ac:dyDescent="0.3">
      <c r="A276" s="13" t="s">
        <v>11</v>
      </c>
      <c r="B276" s="18" t="s">
        <v>1215</v>
      </c>
      <c r="C276" s="11" t="s">
        <v>288</v>
      </c>
    </row>
    <row r="277" spans="1:3" ht="28.8" x14ac:dyDescent="0.3">
      <c r="A277" s="13" t="s">
        <v>11</v>
      </c>
      <c r="B277" s="18" t="s">
        <v>1216</v>
      </c>
      <c r="C277" s="11" t="s">
        <v>289</v>
      </c>
    </row>
    <row r="278" spans="1:3" ht="28.8" x14ac:dyDescent="0.3">
      <c r="A278" s="13" t="s">
        <v>11</v>
      </c>
      <c r="B278" s="18" t="s">
        <v>1217</v>
      </c>
      <c r="C278" s="11" t="s">
        <v>290</v>
      </c>
    </row>
    <row r="279" spans="1:3" ht="28.8" x14ac:dyDescent="0.3">
      <c r="A279" s="13" t="s">
        <v>11</v>
      </c>
      <c r="B279" s="18" t="s">
        <v>1218</v>
      </c>
      <c r="C279" s="11" t="s">
        <v>291</v>
      </c>
    </row>
    <row r="280" spans="1:3" x14ac:dyDescent="0.3">
      <c r="A280" s="13" t="s">
        <v>11</v>
      </c>
      <c r="B280" s="18" t="s">
        <v>1219</v>
      </c>
      <c r="C280" s="11" t="s">
        <v>292</v>
      </c>
    </row>
    <row r="281" spans="1:3" x14ac:dyDescent="0.3">
      <c r="A281" s="13" t="s">
        <v>11</v>
      </c>
      <c r="B281" s="18" t="s">
        <v>1098</v>
      </c>
      <c r="C281" s="11" t="s">
        <v>293</v>
      </c>
    </row>
    <row r="282" spans="1:3" ht="28.8" x14ac:dyDescent="0.3">
      <c r="A282" s="13" t="s">
        <v>11</v>
      </c>
      <c r="B282" s="18" t="s">
        <v>1220</v>
      </c>
      <c r="C282" s="11" t="s">
        <v>294</v>
      </c>
    </row>
    <row r="283" spans="1:3" x14ac:dyDescent="0.3">
      <c r="A283" s="13" t="s">
        <v>11</v>
      </c>
      <c r="B283" s="18" t="s">
        <v>1221</v>
      </c>
      <c r="C283" s="11" t="s">
        <v>295</v>
      </c>
    </row>
    <row r="284" spans="1:3" ht="28.8" x14ac:dyDescent="0.3">
      <c r="A284" s="13" t="s">
        <v>11</v>
      </c>
      <c r="B284" s="18" t="s">
        <v>1140</v>
      </c>
      <c r="C284" s="11" t="s">
        <v>296</v>
      </c>
    </row>
    <row r="285" spans="1:3" ht="43.2" x14ac:dyDescent="0.3">
      <c r="A285" s="13" t="s">
        <v>11</v>
      </c>
      <c r="B285" s="18" t="s">
        <v>1222</v>
      </c>
      <c r="C285" s="11" t="s">
        <v>297</v>
      </c>
    </row>
    <row r="286" spans="1:3" ht="28.8" x14ac:dyDescent="0.3">
      <c r="A286" s="13" t="s">
        <v>11</v>
      </c>
      <c r="B286" s="18" t="s">
        <v>1223</v>
      </c>
      <c r="C286" s="11" t="s">
        <v>298</v>
      </c>
    </row>
    <row r="287" spans="1:3" ht="43.2" x14ac:dyDescent="0.3">
      <c r="A287" s="13" t="s">
        <v>11</v>
      </c>
      <c r="B287" s="18" t="s">
        <v>1224</v>
      </c>
      <c r="C287" s="11" t="s">
        <v>299</v>
      </c>
    </row>
    <row r="288" spans="1:3" ht="28.8" x14ac:dyDescent="0.3">
      <c r="A288" s="13" t="s">
        <v>11</v>
      </c>
      <c r="B288" s="18" t="s">
        <v>1225</v>
      </c>
      <c r="C288" s="11" t="s">
        <v>300</v>
      </c>
    </row>
    <row r="289" spans="1:3" ht="28.8" x14ac:dyDescent="0.3">
      <c r="A289" s="13" t="s">
        <v>11</v>
      </c>
      <c r="B289" s="18" t="s">
        <v>1141</v>
      </c>
      <c r="C289" s="11" t="s">
        <v>301</v>
      </c>
    </row>
    <row r="290" spans="1:3" ht="28.8" x14ac:dyDescent="0.3">
      <c r="A290" s="13" t="s">
        <v>11</v>
      </c>
      <c r="B290" s="18" t="s">
        <v>1226</v>
      </c>
      <c r="C290" s="11" t="s">
        <v>302</v>
      </c>
    </row>
    <row r="291" spans="1:3" x14ac:dyDescent="0.3">
      <c r="A291" s="13" t="s">
        <v>11</v>
      </c>
      <c r="B291" s="18" t="s">
        <v>1227</v>
      </c>
      <c r="C291" s="11" t="s">
        <v>303</v>
      </c>
    </row>
    <row r="292" spans="1:3" ht="28.8" x14ac:dyDescent="0.3">
      <c r="A292" s="13" t="s">
        <v>11</v>
      </c>
      <c r="B292" s="18" t="s">
        <v>1228</v>
      </c>
      <c r="C292" s="11" t="s">
        <v>304</v>
      </c>
    </row>
    <row r="293" spans="1:3" ht="28.8" x14ac:dyDescent="0.3">
      <c r="A293" s="13" t="s">
        <v>11</v>
      </c>
      <c r="B293" s="18" t="s">
        <v>1229</v>
      </c>
      <c r="C293" s="11" t="s">
        <v>305</v>
      </c>
    </row>
    <row r="294" spans="1:3" ht="28.8" x14ac:dyDescent="0.3">
      <c r="A294" s="13" t="s">
        <v>11</v>
      </c>
      <c r="B294" s="18" t="s">
        <v>1230</v>
      </c>
      <c r="C294" s="11" t="s">
        <v>306</v>
      </c>
    </row>
    <row r="295" spans="1:3" x14ac:dyDescent="0.3">
      <c r="A295" s="13" t="s">
        <v>11</v>
      </c>
      <c r="B295" s="18" t="s">
        <v>1231</v>
      </c>
      <c r="C295" s="11" t="s">
        <v>307</v>
      </c>
    </row>
    <row r="296" spans="1:3" x14ac:dyDescent="0.3">
      <c r="A296" s="13" t="s">
        <v>11</v>
      </c>
      <c r="B296" s="18" t="s">
        <v>1232</v>
      </c>
      <c r="C296" s="11" t="s">
        <v>308</v>
      </c>
    </row>
    <row r="297" spans="1:3" ht="28.8" x14ac:dyDescent="0.3">
      <c r="A297" s="13" t="s">
        <v>11</v>
      </c>
      <c r="B297" s="18" t="s">
        <v>1233</v>
      </c>
      <c r="C297" s="11" t="s">
        <v>309</v>
      </c>
    </row>
    <row r="298" spans="1:3" ht="43.2" x14ac:dyDescent="0.3">
      <c r="A298" s="13" t="s">
        <v>11</v>
      </c>
      <c r="B298" s="18" t="s">
        <v>1234</v>
      </c>
      <c r="C298" s="11" t="s">
        <v>310</v>
      </c>
    </row>
    <row r="299" spans="1:3" ht="43.2" x14ac:dyDescent="0.3">
      <c r="A299" s="13" t="s">
        <v>11</v>
      </c>
      <c r="B299" s="18" t="s">
        <v>1235</v>
      </c>
      <c r="C299" s="11" t="s">
        <v>311</v>
      </c>
    </row>
    <row r="300" spans="1:3" ht="28.8" x14ac:dyDescent="0.3">
      <c r="A300" s="13" t="s">
        <v>11</v>
      </c>
      <c r="B300" s="18" t="s">
        <v>1236</v>
      </c>
      <c r="C300" s="11" t="s">
        <v>312</v>
      </c>
    </row>
    <row r="301" spans="1:3" ht="43.2" x14ac:dyDescent="0.3">
      <c r="A301" s="13" t="s">
        <v>11</v>
      </c>
      <c r="B301" s="18" t="s">
        <v>1237</v>
      </c>
      <c r="C301" s="11" t="s">
        <v>313</v>
      </c>
    </row>
    <row r="302" spans="1:3" ht="43.2" x14ac:dyDescent="0.3">
      <c r="A302" s="13" t="s">
        <v>11</v>
      </c>
      <c r="B302" s="18" t="s">
        <v>1238</v>
      </c>
      <c r="C302" s="11" t="s">
        <v>314</v>
      </c>
    </row>
    <row r="303" spans="1:3" ht="43.2" x14ac:dyDescent="0.3">
      <c r="A303" s="13" t="s">
        <v>11</v>
      </c>
      <c r="B303" s="18" t="s">
        <v>1239</v>
      </c>
      <c r="C303" s="11" t="s">
        <v>315</v>
      </c>
    </row>
    <row r="304" spans="1:3" ht="28.8" x14ac:dyDescent="0.3">
      <c r="A304" s="13" t="s">
        <v>11</v>
      </c>
      <c r="B304" s="18" t="s">
        <v>1240</v>
      </c>
      <c r="C304" s="11" t="s">
        <v>313</v>
      </c>
    </row>
    <row r="305" spans="1:5" ht="43.2" x14ac:dyDescent="0.3">
      <c r="A305" s="13" t="s">
        <v>11</v>
      </c>
      <c r="B305" s="18" t="s">
        <v>1241</v>
      </c>
      <c r="C305" s="11" t="s">
        <v>314</v>
      </c>
    </row>
    <row r="306" spans="1:5" x14ac:dyDescent="0.3">
      <c r="A306" s="13" t="s">
        <v>11</v>
      </c>
      <c r="B306" s="18" t="s">
        <v>1102</v>
      </c>
      <c r="C306" s="11" t="s">
        <v>315</v>
      </c>
    </row>
    <row r="307" spans="1:5" x14ac:dyDescent="0.3">
      <c r="A307" s="13" t="s">
        <v>981</v>
      </c>
      <c r="B307" s="19" t="s">
        <v>1242</v>
      </c>
      <c r="C307" s="11" t="s">
        <v>362</v>
      </c>
      <c r="D307" s="20" t="s">
        <v>1334</v>
      </c>
      <c r="E307" t="s">
        <v>1723</v>
      </c>
    </row>
    <row r="308" spans="1:5" x14ac:dyDescent="0.3">
      <c r="A308" s="13" t="s">
        <v>981</v>
      </c>
      <c r="B308" s="19" t="s">
        <v>1243</v>
      </c>
      <c r="C308" s="11" t="s">
        <v>363</v>
      </c>
      <c r="D308" s="20" t="s">
        <v>1335</v>
      </c>
      <c r="E308" t="s">
        <v>1724</v>
      </c>
    </row>
    <row r="309" spans="1:5" x14ac:dyDescent="0.3">
      <c r="A309" s="13" t="s">
        <v>981</v>
      </c>
      <c r="B309" s="19" t="s">
        <v>1002</v>
      </c>
      <c r="C309" s="11" t="s">
        <v>364</v>
      </c>
      <c r="D309" s="20" t="s">
        <v>1336</v>
      </c>
      <c r="E309" t="s">
        <v>1847</v>
      </c>
    </row>
    <row r="310" spans="1:5" x14ac:dyDescent="0.3">
      <c r="A310" s="13" t="s">
        <v>981</v>
      </c>
      <c r="B310" s="19" t="s">
        <v>1003</v>
      </c>
      <c r="C310" s="11" t="s">
        <v>365</v>
      </c>
      <c r="D310" s="20" t="s">
        <v>1337</v>
      </c>
      <c r="E310" t="s">
        <v>1848</v>
      </c>
    </row>
    <row r="311" spans="1:5" x14ac:dyDescent="0.3">
      <c r="A311" s="13" t="s">
        <v>981</v>
      </c>
      <c r="B311" s="19" t="s">
        <v>1004</v>
      </c>
      <c r="C311" s="11" t="s">
        <v>366</v>
      </c>
      <c r="D311" s="20" t="s">
        <v>1338</v>
      </c>
      <c r="E311" t="s">
        <v>1849</v>
      </c>
    </row>
    <row r="312" spans="1:5" x14ac:dyDescent="0.3">
      <c r="A312" s="13" t="s">
        <v>981</v>
      </c>
      <c r="B312" s="19" t="s">
        <v>1005</v>
      </c>
      <c r="C312" s="11" t="s">
        <v>367</v>
      </c>
      <c r="D312" s="20" t="s">
        <v>1339</v>
      </c>
      <c r="E312" t="s">
        <v>1850</v>
      </c>
    </row>
    <row r="313" spans="1:5" x14ac:dyDescent="0.3">
      <c r="A313" s="13" t="s">
        <v>981</v>
      </c>
      <c r="B313" s="19" t="s">
        <v>1035</v>
      </c>
      <c r="C313" s="11" t="s">
        <v>368</v>
      </c>
      <c r="D313" s="20" t="s">
        <v>1340</v>
      </c>
      <c r="E313" t="s">
        <v>1851</v>
      </c>
    </row>
    <row r="314" spans="1:5" x14ac:dyDescent="0.3">
      <c r="A314" s="13" t="s">
        <v>981</v>
      </c>
      <c r="B314" s="19" t="s">
        <v>1244</v>
      </c>
      <c r="C314" s="11" t="s">
        <v>369</v>
      </c>
      <c r="D314" s="20" t="s">
        <v>1341</v>
      </c>
      <c r="E314" t="s">
        <v>1852</v>
      </c>
    </row>
    <row r="315" spans="1:5" x14ac:dyDescent="0.3">
      <c r="A315" s="13" t="s">
        <v>981</v>
      </c>
      <c r="B315" s="19" t="s">
        <v>1103</v>
      </c>
      <c r="C315" s="11" t="s">
        <v>370</v>
      </c>
      <c r="D315" s="20" t="s">
        <v>1342</v>
      </c>
      <c r="E315" t="s">
        <v>1853</v>
      </c>
    </row>
    <row r="316" spans="1:5" ht="28.8" x14ac:dyDescent="0.3">
      <c r="A316" s="13" t="s">
        <v>981</v>
      </c>
      <c r="B316" s="19" t="s">
        <v>1245</v>
      </c>
      <c r="C316" s="11" t="s">
        <v>371</v>
      </c>
      <c r="D316" s="20" t="s">
        <v>1343</v>
      </c>
      <c r="E316" t="s">
        <v>1854</v>
      </c>
    </row>
    <row r="317" spans="1:5" x14ac:dyDescent="0.3">
      <c r="A317" s="13" t="s">
        <v>981</v>
      </c>
      <c r="B317" s="19" t="s">
        <v>1246</v>
      </c>
      <c r="C317" s="11" t="s">
        <v>372</v>
      </c>
      <c r="D317" s="20" t="s">
        <v>1344</v>
      </c>
      <c r="E317" t="s">
        <v>1855</v>
      </c>
    </row>
    <row r="318" spans="1:5" x14ac:dyDescent="0.3">
      <c r="A318" s="13" t="s">
        <v>981</v>
      </c>
      <c r="B318" s="19" t="s">
        <v>1247</v>
      </c>
      <c r="C318" s="11" t="s">
        <v>373</v>
      </c>
      <c r="D318" s="20" t="s">
        <v>1345</v>
      </c>
      <c r="E318" t="s">
        <v>1856</v>
      </c>
    </row>
    <row r="319" spans="1:5" x14ac:dyDescent="0.3">
      <c r="A319" s="13" t="s">
        <v>981</v>
      </c>
      <c r="B319" s="19" t="s">
        <v>1248</v>
      </c>
      <c r="C319" s="11" t="s">
        <v>374</v>
      </c>
      <c r="D319" s="20" t="s">
        <v>1346</v>
      </c>
      <c r="E319" t="s">
        <v>1857</v>
      </c>
    </row>
    <row r="320" spans="1:5" x14ac:dyDescent="0.3">
      <c r="A320" s="13" t="s">
        <v>981</v>
      </c>
      <c r="B320" s="19" t="s">
        <v>1105</v>
      </c>
      <c r="C320" s="11" t="s">
        <v>375</v>
      </c>
      <c r="D320" s="20" t="s">
        <v>1347</v>
      </c>
      <c r="E320" t="s">
        <v>1858</v>
      </c>
    </row>
    <row r="321" spans="1:5" x14ac:dyDescent="0.3">
      <c r="A321" s="13" t="s">
        <v>981</v>
      </c>
      <c r="B321" s="19" t="s">
        <v>1249</v>
      </c>
      <c r="C321" s="11" t="s">
        <v>376</v>
      </c>
      <c r="D321" s="20" t="s">
        <v>1348</v>
      </c>
      <c r="E321" t="s">
        <v>1859</v>
      </c>
    </row>
    <row r="322" spans="1:5" x14ac:dyDescent="0.3">
      <c r="A322" s="13" t="s">
        <v>981</v>
      </c>
      <c r="B322" s="19" t="s">
        <v>1044</v>
      </c>
      <c r="C322" s="11" t="s">
        <v>377</v>
      </c>
      <c r="D322" s="20" t="s">
        <v>1349</v>
      </c>
      <c r="E322" t="s">
        <v>1862</v>
      </c>
    </row>
    <row r="323" spans="1:5" x14ac:dyDescent="0.3">
      <c r="A323" s="13" t="s">
        <v>981</v>
      </c>
      <c r="B323" s="19" t="s">
        <v>1250</v>
      </c>
      <c r="C323" s="11" t="s">
        <v>378</v>
      </c>
      <c r="D323" s="20" t="s">
        <v>1350</v>
      </c>
      <c r="E323" t="s">
        <v>1863</v>
      </c>
    </row>
    <row r="324" spans="1:5" x14ac:dyDescent="0.3">
      <c r="A324" s="13" t="s">
        <v>981</v>
      </c>
      <c r="B324" s="19" t="s">
        <v>1251</v>
      </c>
      <c r="C324" s="11" t="s">
        <v>379</v>
      </c>
      <c r="D324" s="20" t="s">
        <v>1351</v>
      </c>
      <c r="E324" t="s">
        <v>1898</v>
      </c>
    </row>
    <row r="325" spans="1:5" x14ac:dyDescent="0.3">
      <c r="A325" s="13" t="s">
        <v>981</v>
      </c>
      <c r="B325" s="19" t="s">
        <v>1063</v>
      </c>
      <c r="C325" s="11" t="s">
        <v>380</v>
      </c>
      <c r="D325" s="20" t="s">
        <v>1352</v>
      </c>
      <c r="E325" t="s">
        <v>1865</v>
      </c>
    </row>
    <row r="326" spans="1:5" x14ac:dyDescent="0.3">
      <c r="A326" s="13" t="s">
        <v>981</v>
      </c>
      <c r="B326" s="19" t="s">
        <v>1108</v>
      </c>
      <c r="C326" s="11" t="s">
        <v>381</v>
      </c>
      <c r="D326" s="20" t="s">
        <v>1353</v>
      </c>
      <c r="E326" t="s">
        <v>1881</v>
      </c>
    </row>
    <row r="327" spans="1:5" x14ac:dyDescent="0.3">
      <c r="A327" s="13" t="s">
        <v>981</v>
      </c>
      <c r="B327" s="19" t="s">
        <v>1252</v>
      </c>
      <c r="C327" s="11" t="s">
        <v>382</v>
      </c>
      <c r="D327" s="20" t="s">
        <v>1354</v>
      </c>
      <c r="E327" t="s">
        <v>1860</v>
      </c>
    </row>
    <row r="328" spans="1:5" x14ac:dyDescent="0.3">
      <c r="A328" s="13" t="s">
        <v>981</v>
      </c>
      <c r="B328" s="19" t="s">
        <v>1125</v>
      </c>
      <c r="C328" s="11" t="s">
        <v>383</v>
      </c>
      <c r="D328" s="20" t="e" cm="1">
        <f t="array" ref="D328">IF($AE4=NI$2,IF($M4=Contract,($CN4+$CM4+$CR4),(IF($M4=National/International,$IA4,(IF($M4=Commercial,$FC4,))))),)</f>
        <v>#NAME?</v>
      </c>
    </row>
    <row r="329" spans="1:5" x14ac:dyDescent="0.3">
      <c r="A329" s="13" t="s">
        <v>981</v>
      </c>
      <c r="B329" s="19" t="s">
        <v>1253</v>
      </c>
      <c r="C329" s="11" t="s">
        <v>384</v>
      </c>
      <c r="D329" s="20" t="s">
        <v>1356</v>
      </c>
      <c r="E329" t="s">
        <v>1892</v>
      </c>
    </row>
    <row r="330" spans="1:5" x14ac:dyDescent="0.3">
      <c r="A330" s="13" t="s">
        <v>981</v>
      </c>
      <c r="B330" s="19" t="s">
        <v>1254</v>
      </c>
      <c r="C330" s="11" t="s">
        <v>385</v>
      </c>
      <c r="D330" s="20" t="s">
        <v>1357</v>
      </c>
      <c r="E330" t="s">
        <v>1893</v>
      </c>
    </row>
    <row r="331" spans="1:5" x14ac:dyDescent="0.3">
      <c r="A331" s="13" t="s">
        <v>981</v>
      </c>
      <c r="B331" s="19" t="s">
        <v>1255</v>
      </c>
      <c r="C331" s="11" t="s">
        <v>386</v>
      </c>
      <c r="D331" s="20" t="s">
        <v>1358</v>
      </c>
      <c r="E331" t="s">
        <v>1861</v>
      </c>
    </row>
    <row r="332" spans="1:5" x14ac:dyDescent="0.3">
      <c r="A332" s="13" t="s">
        <v>981</v>
      </c>
      <c r="B332" s="19" t="s">
        <v>1006</v>
      </c>
      <c r="C332" s="11" t="s">
        <v>387</v>
      </c>
      <c r="D332" s="20" t="s">
        <v>1359</v>
      </c>
      <c r="E332" t="s">
        <v>1866</v>
      </c>
    </row>
    <row r="333" spans="1:5" x14ac:dyDescent="0.3">
      <c r="A333" s="13" t="s">
        <v>981</v>
      </c>
      <c r="B333" s="19" t="s">
        <v>1007</v>
      </c>
      <c r="C333" s="11" t="s">
        <v>388</v>
      </c>
      <c r="D333" s="20" t="s">
        <v>1360</v>
      </c>
      <c r="E333" t="s">
        <v>1867</v>
      </c>
    </row>
    <row r="334" spans="1:5" x14ac:dyDescent="0.3">
      <c r="A334" s="13" t="s">
        <v>981</v>
      </c>
      <c r="B334" s="19" t="s">
        <v>1256</v>
      </c>
      <c r="C334" s="11" t="s">
        <v>389</v>
      </c>
      <c r="D334" s="20" t="s">
        <v>1361</v>
      </c>
      <c r="E334" t="s">
        <v>1896</v>
      </c>
    </row>
    <row r="335" spans="1:5" ht="28.8" x14ac:dyDescent="0.3">
      <c r="A335" s="13" t="s">
        <v>981</v>
      </c>
      <c r="B335" s="19" t="s">
        <v>1009</v>
      </c>
      <c r="C335" s="11" t="s">
        <v>390</v>
      </c>
      <c r="D335" s="20" t="s">
        <v>1362</v>
      </c>
      <c r="E335" t="s">
        <v>1897</v>
      </c>
    </row>
    <row r="336" spans="1:5" x14ac:dyDescent="0.3">
      <c r="A336" s="13" t="s">
        <v>982</v>
      </c>
      <c r="B336" s="19" t="s">
        <v>1242</v>
      </c>
      <c r="C336" s="11" t="s">
        <v>391</v>
      </c>
      <c r="D336" s="20" t="s">
        <v>1363</v>
      </c>
      <c r="E336" t="s">
        <v>1723</v>
      </c>
    </row>
    <row r="337" spans="1:5" x14ac:dyDescent="0.3">
      <c r="A337" s="13" t="s">
        <v>982</v>
      </c>
      <c r="B337" s="19" t="s">
        <v>1243</v>
      </c>
      <c r="C337" s="11" t="s">
        <v>392</v>
      </c>
      <c r="D337" s="20" t="s">
        <v>1364</v>
      </c>
      <c r="E337" t="s">
        <v>1724</v>
      </c>
    </row>
    <row r="338" spans="1:5" x14ac:dyDescent="0.3">
      <c r="A338" s="13" t="s">
        <v>982</v>
      </c>
      <c r="B338" s="19" t="s">
        <v>1002</v>
      </c>
      <c r="C338" s="11" t="s">
        <v>393</v>
      </c>
      <c r="D338" s="20" t="s">
        <v>1365</v>
      </c>
      <c r="E338" t="s">
        <v>1847</v>
      </c>
    </row>
    <row r="339" spans="1:5" x14ac:dyDescent="0.3">
      <c r="A339" s="13" t="s">
        <v>982</v>
      </c>
      <c r="B339" s="19" t="s">
        <v>1003</v>
      </c>
      <c r="C339" s="11" t="s">
        <v>394</v>
      </c>
      <c r="D339" s="20" t="s">
        <v>1366</v>
      </c>
      <c r="E339" t="s">
        <v>1848</v>
      </c>
    </row>
    <row r="340" spans="1:5" x14ac:dyDescent="0.3">
      <c r="A340" s="13" t="s">
        <v>982</v>
      </c>
      <c r="B340" s="19" t="s">
        <v>1004</v>
      </c>
      <c r="C340" s="11" t="s">
        <v>395</v>
      </c>
      <c r="D340" s="20" t="s">
        <v>1367</v>
      </c>
      <c r="E340" t="s">
        <v>1849</v>
      </c>
    </row>
    <row r="341" spans="1:5" x14ac:dyDescent="0.3">
      <c r="A341" s="13" t="s">
        <v>982</v>
      </c>
      <c r="B341" s="19" t="s">
        <v>1005</v>
      </c>
      <c r="C341" s="11" t="s">
        <v>396</v>
      </c>
      <c r="D341" s="20" t="s">
        <v>1368</v>
      </c>
      <c r="E341" t="s">
        <v>1850</v>
      </c>
    </row>
    <row r="342" spans="1:5" x14ac:dyDescent="0.3">
      <c r="A342" s="13" t="s">
        <v>982</v>
      </c>
      <c r="B342" s="19" t="s">
        <v>1257</v>
      </c>
      <c r="C342" s="11" t="s">
        <v>397</v>
      </c>
      <c r="D342" s="20" t="s">
        <v>1369</v>
      </c>
    </row>
    <row r="343" spans="1:5" x14ac:dyDescent="0.3">
      <c r="A343" s="13" t="s">
        <v>982</v>
      </c>
      <c r="B343" s="19" t="s">
        <v>1035</v>
      </c>
      <c r="C343" s="11" t="s">
        <v>398</v>
      </c>
      <c r="D343" s="20" t="s">
        <v>1370</v>
      </c>
      <c r="E343" t="s">
        <v>1851</v>
      </c>
    </row>
    <row r="344" spans="1:5" x14ac:dyDescent="0.3">
      <c r="A344" s="13" t="s">
        <v>982</v>
      </c>
      <c r="B344" s="19" t="s">
        <v>1025</v>
      </c>
      <c r="C344" s="11" t="s">
        <v>399</v>
      </c>
      <c r="D344" s="20" t="s">
        <v>1371</v>
      </c>
      <c r="E344" t="s">
        <v>1855</v>
      </c>
    </row>
    <row r="345" spans="1:5" x14ac:dyDescent="0.3">
      <c r="A345" s="13" t="s">
        <v>982</v>
      </c>
      <c r="B345" s="19" t="s">
        <v>1247</v>
      </c>
      <c r="C345" s="11" t="s">
        <v>400</v>
      </c>
      <c r="D345" s="20" t="s">
        <v>1372</v>
      </c>
      <c r="E345" t="s">
        <v>1856</v>
      </c>
    </row>
    <row r="346" spans="1:5" x14ac:dyDescent="0.3">
      <c r="A346" s="13" t="s">
        <v>982</v>
      </c>
      <c r="B346" s="19" t="s">
        <v>1044</v>
      </c>
      <c r="C346" s="11" t="s">
        <v>401</v>
      </c>
      <c r="D346" s="20" t="s">
        <v>1373</v>
      </c>
      <c r="E346" t="s">
        <v>1863</v>
      </c>
    </row>
    <row r="347" spans="1:5" x14ac:dyDescent="0.3">
      <c r="A347" s="13" t="s">
        <v>982</v>
      </c>
      <c r="B347" s="19" t="s">
        <v>1251</v>
      </c>
      <c r="C347" s="11" t="s">
        <v>402</v>
      </c>
      <c r="D347" s="20" t="s">
        <v>1374</v>
      </c>
      <c r="E347" t="s">
        <v>1898</v>
      </c>
    </row>
    <row r="348" spans="1:5" x14ac:dyDescent="0.3">
      <c r="A348" s="13" t="s">
        <v>982</v>
      </c>
      <c r="B348" s="19" t="s">
        <v>1108</v>
      </c>
      <c r="C348" s="11" t="s">
        <v>403</v>
      </c>
      <c r="D348" s="20" t="s">
        <v>1375</v>
      </c>
      <c r="E348" t="s">
        <v>1881</v>
      </c>
    </row>
    <row r="349" spans="1:5" x14ac:dyDescent="0.3">
      <c r="A349" s="13" t="s">
        <v>982</v>
      </c>
      <c r="B349" s="19" t="s">
        <v>1252</v>
      </c>
      <c r="C349" s="11" t="s">
        <v>404</v>
      </c>
      <c r="D349" s="20" t="s">
        <v>1376</v>
      </c>
      <c r="E349" t="s">
        <v>1860</v>
      </c>
    </row>
    <row r="350" spans="1:5" ht="28.8" x14ac:dyDescent="0.3">
      <c r="A350" s="13" t="s">
        <v>982</v>
      </c>
      <c r="B350" s="19" t="s">
        <v>1258</v>
      </c>
      <c r="C350" s="11" t="s">
        <v>405</v>
      </c>
      <c r="D350" s="20" t="s">
        <v>1377</v>
      </c>
      <c r="E350" t="s">
        <v>1899</v>
      </c>
    </row>
    <row r="351" spans="1:5" x14ac:dyDescent="0.3">
      <c r="A351" s="13" t="s">
        <v>982</v>
      </c>
      <c r="B351" s="19" t="s">
        <v>1259</v>
      </c>
      <c r="C351" s="11" t="s">
        <v>406</v>
      </c>
      <c r="D351" s="20" t="s">
        <v>1378</v>
      </c>
      <c r="E351" t="s">
        <v>1900</v>
      </c>
    </row>
    <row r="352" spans="1:5" x14ac:dyDescent="0.3">
      <c r="A352" s="13" t="s">
        <v>982</v>
      </c>
      <c r="B352" s="19" t="s">
        <v>1069</v>
      </c>
      <c r="C352" s="11" t="s">
        <v>407</v>
      </c>
      <c r="D352" s="20" t="s">
        <v>1379</v>
      </c>
      <c r="E352" t="s">
        <v>1873</v>
      </c>
    </row>
    <row r="353" spans="1:5" x14ac:dyDescent="0.3">
      <c r="A353" s="13" t="s">
        <v>982</v>
      </c>
      <c r="B353" s="19" t="s">
        <v>1254</v>
      </c>
      <c r="C353" s="11" t="s">
        <v>408</v>
      </c>
      <c r="D353" s="20" t="s">
        <v>1380</v>
      </c>
      <c r="E353" t="s">
        <v>1893</v>
      </c>
    </row>
    <row r="354" spans="1:5" x14ac:dyDescent="0.3">
      <c r="A354" s="13" t="s">
        <v>982</v>
      </c>
      <c r="B354" s="19" t="s">
        <v>995</v>
      </c>
      <c r="C354" s="11" t="s">
        <v>409</v>
      </c>
      <c r="D354" s="20" t="s">
        <v>1381</v>
      </c>
      <c r="E354" t="s">
        <v>1874</v>
      </c>
    </row>
    <row r="355" spans="1:5" x14ac:dyDescent="0.3">
      <c r="A355" s="13" t="s">
        <v>982</v>
      </c>
      <c r="B355" s="19" t="s">
        <v>1006</v>
      </c>
      <c r="C355" s="11" t="s">
        <v>410</v>
      </c>
      <c r="D355" s="20" t="s">
        <v>1382</v>
      </c>
      <c r="E355" t="s">
        <v>1866</v>
      </c>
    </row>
    <row r="356" spans="1:5" x14ac:dyDescent="0.3">
      <c r="A356" s="13" t="s">
        <v>982</v>
      </c>
      <c r="B356" s="19" t="s">
        <v>1007</v>
      </c>
      <c r="C356" s="11" t="s">
        <v>411</v>
      </c>
      <c r="D356" s="20" t="s">
        <v>1384</v>
      </c>
      <c r="E356" t="s">
        <v>1867</v>
      </c>
    </row>
    <row r="357" spans="1:5" x14ac:dyDescent="0.3">
      <c r="A357" s="13" t="s">
        <v>982</v>
      </c>
      <c r="B357" s="19" t="s">
        <v>1256</v>
      </c>
      <c r="C357" s="11" t="s">
        <v>412</v>
      </c>
      <c r="D357" s="20" t="s">
        <v>1385</v>
      </c>
      <c r="E357" t="s">
        <v>1896</v>
      </c>
    </row>
    <row r="358" spans="1:5" ht="28.8" x14ac:dyDescent="0.3">
      <c r="A358" s="13" t="s">
        <v>982</v>
      </c>
      <c r="B358" s="19" t="s">
        <v>1009</v>
      </c>
      <c r="C358" s="11" t="s">
        <v>413</v>
      </c>
      <c r="D358" s="20" t="s">
        <v>1386</v>
      </c>
      <c r="E358" t="s">
        <v>1897</v>
      </c>
    </row>
    <row r="359" spans="1:5" x14ac:dyDescent="0.3">
      <c r="A359" s="13" t="s">
        <v>982</v>
      </c>
      <c r="B359" s="19" t="s">
        <v>996</v>
      </c>
      <c r="C359" s="11" t="s">
        <v>1316</v>
      </c>
      <c r="D359" s="20" t="s">
        <v>1387</v>
      </c>
      <c r="E359" t="s">
        <v>1875</v>
      </c>
    </row>
    <row r="360" spans="1:5" x14ac:dyDescent="0.3">
      <c r="A360" s="13" t="s">
        <v>982</v>
      </c>
      <c r="B360" s="19" t="s">
        <v>1260</v>
      </c>
      <c r="C360" s="11" t="s">
        <v>1317</v>
      </c>
      <c r="D360" s="20" t="s">
        <v>1388</v>
      </c>
      <c r="E360" t="s">
        <v>1876</v>
      </c>
    </row>
    <row r="361" spans="1:5" x14ac:dyDescent="0.3">
      <c r="A361" s="13" t="s">
        <v>983</v>
      </c>
      <c r="B361" s="19" t="s">
        <v>1242</v>
      </c>
      <c r="C361" s="11" t="s">
        <v>414</v>
      </c>
      <c r="D361" s="20" t="s">
        <v>1390</v>
      </c>
      <c r="E361" t="s">
        <v>1868</v>
      </c>
    </row>
    <row r="362" spans="1:5" x14ac:dyDescent="0.3">
      <c r="A362" s="13" t="s">
        <v>983</v>
      </c>
      <c r="B362" s="19" t="s">
        <v>1243</v>
      </c>
      <c r="C362" s="11" t="s">
        <v>415</v>
      </c>
      <c r="D362" s="20" t="s">
        <v>1391</v>
      </c>
      <c r="E362" t="s">
        <v>1869</v>
      </c>
    </row>
    <row r="363" spans="1:5" x14ac:dyDescent="0.3">
      <c r="A363" s="13" t="s">
        <v>983</v>
      </c>
      <c r="B363" s="19" t="s">
        <v>1002</v>
      </c>
      <c r="C363" s="11" t="s">
        <v>416</v>
      </c>
      <c r="D363" s="20" t="s">
        <v>1392</v>
      </c>
      <c r="E363" t="s">
        <v>1847</v>
      </c>
    </row>
    <row r="364" spans="1:5" x14ac:dyDescent="0.3">
      <c r="A364" s="13" t="s">
        <v>983</v>
      </c>
      <c r="B364" s="19" t="s">
        <v>1003</v>
      </c>
      <c r="C364" s="11" t="s">
        <v>417</v>
      </c>
      <c r="D364" s="20" t="s">
        <v>1393</v>
      </c>
      <c r="E364" t="s">
        <v>1848</v>
      </c>
    </row>
    <row r="365" spans="1:5" x14ac:dyDescent="0.3">
      <c r="A365" s="13" t="s">
        <v>983</v>
      </c>
      <c r="B365" s="19" t="s">
        <v>1004</v>
      </c>
      <c r="C365" s="11" t="s">
        <v>418</v>
      </c>
      <c r="D365" s="20" t="s">
        <v>1394</v>
      </c>
      <c r="E365" t="s">
        <v>1849</v>
      </c>
    </row>
    <row r="366" spans="1:5" x14ac:dyDescent="0.3">
      <c r="A366" s="13" t="s">
        <v>983</v>
      </c>
      <c r="B366" s="19" t="s">
        <v>1005</v>
      </c>
      <c r="C366" s="11" t="s">
        <v>419</v>
      </c>
      <c r="D366" s="20" t="s">
        <v>1395</v>
      </c>
      <c r="E366" t="s">
        <v>1850</v>
      </c>
    </row>
    <row r="367" spans="1:5" x14ac:dyDescent="0.3">
      <c r="A367" s="13" t="s">
        <v>983</v>
      </c>
      <c r="B367" s="19" t="s">
        <v>1261</v>
      </c>
      <c r="C367" s="11" t="s">
        <v>420</v>
      </c>
      <c r="D367" s="20" t="s">
        <v>1396</v>
      </c>
    </row>
    <row r="368" spans="1:5" x14ac:dyDescent="0.3">
      <c r="A368" s="13" t="s">
        <v>983</v>
      </c>
      <c r="B368" s="19" t="s">
        <v>1247</v>
      </c>
      <c r="C368" s="11" t="s">
        <v>421</v>
      </c>
      <c r="D368" s="20" t="s">
        <v>1397</v>
      </c>
      <c r="E368" t="s">
        <v>1870</v>
      </c>
    </row>
    <row r="369" spans="1:5" x14ac:dyDescent="0.3">
      <c r="A369" s="13" t="s">
        <v>983</v>
      </c>
      <c r="B369" s="19" t="s">
        <v>1248</v>
      </c>
      <c r="C369" s="11" t="s">
        <v>422</v>
      </c>
      <c r="D369" s="20" t="s">
        <v>1398</v>
      </c>
      <c r="E369" t="s">
        <v>1857</v>
      </c>
    </row>
    <row r="370" spans="1:5" x14ac:dyDescent="0.3">
      <c r="A370" s="13" t="s">
        <v>983</v>
      </c>
      <c r="B370" s="19" t="s">
        <v>1105</v>
      </c>
      <c r="C370" s="11" t="s">
        <v>423</v>
      </c>
      <c r="D370" s="20" t="s">
        <v>1399</v>
      </c>
      <c r="E370" t="s">
        <v>1901</v>
      </c>
    </row>
    <row r="371" spans="1:5" x14ac:dyDescent="0.3">
      <c r="A371" s="13" t="s">
        <v>983</v>
      </c>
      <c r="B371" s="19" t="s">
        <v>1044</v>
      </c>
      <c r="C371" s="11" t="s">
        <v>424</v>
      </c>
      <c r="D371" s="20" t="s">
        <v>1400</v>
      </c>
      <c r="E371" t="s">
        <v>1871</v>
      </c>
    </row>
    <row r="372" spans="1:5" x14ac:dyDescent="0.3">
      <c r="A372" s="13" t="s">
        <v>983</v>
      </c>
      <c r="B372" s="19" t="s">
        <v>1251</v>
      </c>
      <c r="C372" s="11" t="s">
        <v>425</v>
      </c>
      <c r="D372" s="20" t="s">
        <v>1401</v>
      </c>
      <c r="E372" t="s">
        <v>1864</v>
      </c>
    </row>
    <row r="373" spans="1:5" x14ac:dyDescent="0.3">
      <c r="A373" s="13" t="s">
        <v>983</v>
      </c>
      <c r="B373" s="19" t="s">
        <v>1108</v>
      </c>
      <c r="C373" s="11" t="s">
        <v>426</v>
      </c>
      <c r="D373" s="20" t="s">
        <v>1402</v>
      </c>
      <c r="E373" t="s">
        <v>1881</v>
      </c>
    </row>
    <row r="374" spans="1:5" x14ac:dyDescent="0.3">
      <c r="A374" s="13" t="s">
        <v>983</v>
      </c>
      <c r="B374" s="19" t="s">
        <v>1252</v>
      </c>
      <c r="C374" s="11" t="s">
        <v>427</v>
      </c>
      <c r="D374" s="20" t="s">
        <v>1403</v>
      </c>
      <c r="E374" t="s">
        <v>1860</v>
      </c>
    </row>
    <row r="375" spans="1:5" ht="28.8" x14ac:dyDescent="0.3">
      <c r="A375" s="13" t="s">
        <v>983</v>
      </c>
      <c r="B375" s="19" t="s">
        <v>1258</v>
      </c>
      <c r="C375" s="11" t="s">
        <v>428</v>
      </c>
      <c r="D375" s="20" t="s">
        <v>1404</v>
      </c>
      <c r="E375" t="s">
        <v>1892</v>
      </c>
    </row>
    <row r="376" spans="1:5" x14ac:dyDescent="0.3">
      <c r="A376" s="13" t="s">
        <v>983</v>
      </c>
      <c r="B376" s="19" t="s">
        <v>1259</v>
      </c>
      <c r="C376" s="11" t="s">
        <v>429</v>
      </c>
      <c r="D376" s="20" t="s">
        <v>1405</v>
      </c>
      <c r="E376" t="s">
        <v>1872</v>
      </c>
    </row>
    <row r="377" spans="1:5" x14ac:dyDescent="0.3">
      <c r="A377" s="13" t="s">
        <v>983</v>
      </c>
      <c r="B377" s="19" t="s">
        <v>1069</v>
      </c>
      <c r="C377" s="11" t="s">
        <v>430</v>
      </c>
      <c r="D377" s="20" t="s">
        <v>1406</v>
      </c>
      <c r="E377" t="s">
        <v>1873</v>
      </c>
    </row>
    <row r="378" spans="1:5" x14ac:dyDescent="0.3">
      <c r="A378" s="13" t="s">
        <v>983</v>
      </c>
      <c r="B378" s="19" t="s">
        <v>1254</v>
      </c>
      <c r="C378" s="11" t="s">
        <v>431</v>
      </c>
      <c r="D378" s="20" t="s">
        <v>1407</v>
      </c>
      <c r="E378" t="s">
        <v>1893</v>
      </c>
    </row>
    <row r="379" spans="1:5" x14ac:dyDescent="0.3">
      <c r="A379" s="13" t="s">
        <v>983</v>
      </c>
      <c r="B379" s="19" t="s">
        <v>1255</v>
      </c>
      <c r="C379" s="11" t="s">
        <v>432</v>
      </c>
      <c r="D379" s="20" t="s">
        <v>1408</v>
      </c>
      <c r="E379" t="s">
        <v>1861</v>
      </c>
    </row>
    <row r="380" spans="1:5" x14ac:dyDescent="0.3">
      <c r="A380" s="13" t="s">
        <v>983</v>
      </c>
      <c r="B380" s="19" t="s">
        <v>1262</v>
      </c>
      <c r="C380" s="11" t="s">
        <v>433</v>
      </c>
      <c r="D380" s="20" t="s">
        <v>1409</v>
      </c>
      <c r="E380" t="s">
        <v>1874</v>
      </c>
    </row>
    <row r="381" spans="1:5" x14ac:dyDescent="0.3">
      <c r="A381" s="13" t="s">
        <v>983</v>
      </c>
      <c r="B381" s="19" t="s">
        <v>1006</v>
      </c>
      <c r="C381" s="11" t="s">
        <v>434</v>
      </c>
      <c r="D381" s="20" t="s">
        <v>1410</v>
      </c>
      <c r="E381" t="s">
        <v>1866</v>
      </c>
    </row>
    <row r="382" spans="1:5" x14ac:dyDescent="0.3">
      <c r="A382" s="13" t="s">
        <v>983</v>
      </c>
      <c r="B382" s="19" t="s">
        <v>1007</v>
      </c>
      <c r="C382" s="11" t="s">
        <v>435</v>
      </c>
      <c r="D382" s="20" t="s">
        <v>1411</v>
      </c>
      <c r="E382" t="s">
        <v>1867</v>
      </c>
    </row>
    <row r="383" spans="1:5" x14ac:dyDescent="0.3">
      <c r="A383" s="13" t="s">
        <v>983</v>
      </c>
      <c r="B383" s="19" t="s">
        <v>1256</v>
      </c>
      <c r="C383" s="11" t="s">
        <v>436</v>
      </c>
      <c r="D383" s="20" t="s">
        <v>1412</v>
      </c>
      <c r="E383" t="s">
        <v>1896</v>
      </c>
    </row>
    <row r="384" spans="1:5" ht="28.8" x14ac:dyDescent="0.3">
      <c r="A384" s="13" t="s">
        <v>983</v>
      </c>
      <c r="B384" s="19" t="s">
        <v>1009</v>
      </c>
      <c r="C384" s="11" t="s">
        <v>437</v>
      </c>
      <c r="D384" s="20" t="s">
        <v>1413</v>
      </c>
      <c r="E384" t="s">
        <v>1897</v>
      </c>
    </row>
    <row r="385" spans="1:5" x14ac:dyDescent="0.3">
      <c r="A385" s="13" t="s">
        <v>983</v>
      </c>
      <c r="B385" s="19" t="s">
        <v>996</v>
      </c>
      <c r="C385" s="11" t="s">
        <v>438</v>
      </c>
      <c r="D385" s="20" t="s">
        <v>1414</v>
      </c>
      <c r="E385" t="s">
        <v>1875</v>
      </c>
    </row>
    <row r="386" spans="1:5" x14ac:dyDescent="0.3">
      <c r="A386" s="13" t="s">
        <v>983</v>
      </c>
      <c r="B386" s="19" t="s">
        <v>1263</v>
      </c>
      <c r="C386" s="11" t="s">
        <v>439</v>
      </c>
      <c r="D386" s="20" t="s">
        <v>1389</v>
      </c>
      <c r="E386" t="s">
        <v>1876</v>
      </c>
    </row>
    <row r="387" spans="1:5" x14ac:dyDescent="0.3">
      <c r="A387" s="13" t="s">
        <v>984</v>
      </c>
      <c r="B387" s="19" t="s">
        <v>1242</v>
      </c>
      <c r="C387" s="11" t="s">
        <v>521</v>
      </c>
      <c r="D387" s="20" t="s">
        <v>1415</v>
      </c>
      <c r="E387" t="s">
        <v>1723</v>
      </c>
    </row>
    <row r="388" spans="1:5" x14ac:dyDescent="0.3">
      <c r="A388" s="13" t="s">
        <v>984</v>
      </c>
      <c r="B388" s="19" t="s">
        <v>1243</v>
      </c>
      <c r="C388" s="11" t="s">
        <v>522</v>
      </c>
      <c r="D388" s="20" t="s">
        <v>1416</v>
      </c>
      <c r="E388" t="s">
        <v>1724</v>
      </c>
    </row>
    <row r="389" spans="1:5" x14ac:dyDescent="0.3">
      <c r="A389" s="13" t="s">
        <v>984</v>
      </c>
      <c r="B389" s="19" t="s">
        <v>1002</v>
      </c>
      <c r="C389" s="11" t="s">
        <v>523</v>
      </c>
      <c r="D389" s="20" t="s">
        <v>1417</v>
      </c>
      <c r="E389" t="s">
        <v>1847</v>
      </c>
    </row>
    <row r="390" spans="1:5" x14ac:dyDescent="0.3">
      <c r="A390" s="13" t="s">
        <v>984</v>
      </c>
      <c r="B390" s="19" t="s">
        <v>1003</v>
      </c>
      <c r="C390" s="11" t="s">
        <v>524</v>
      </c>
      <c r="D390" s="20" t="s">
        <v>1418</v>
      </c>
      <c r="E390" t="s">
        <v>1848</v>
      </c>
    </row>
    <row r="391" spans="1:5" x14ac:dyDescent="0.3">
      <c r="A391" s="13" t="s">
        <v>984</v>
      </c>
      <c r="B391" s="19" t="s">
        <v>1004</v>
      </c>
      <c r="C391" s="11" t="s">
        <v>525</v>
      </c>
      <c r="D391" s="20" t="s">
        <v>1419</v>
      </c>
      <c r="E391" t="s">
        <v>1849</v>
      </c>
    </row>
    <row r="392" spans="1:5" x14ac:dyDescent="0.3">
      <c r="A392" s="13" t="s">
        <v>984</v>
      </c>
      <c r="B392" s="19" t="s">
        <v>1005</v>
      </c>
      <c r="C392" s="11" t="s">
        <v>526</v>
      </c>
      <c r="D392" s="20" t="s">
        <v>1420</v>
      </c>
      <c r="E392" t="s">
        <v>1850</v>
      </c>
    </row>
    <row r="393" spans="1:5" ht="28.8" x14ac:dyDescent="0.3">
      <c r="A393" s="13" t="s">
        <v>984</v>
      </c>
      <c r="B393" s="19" t="s">
        <v>1264</v>
      </c>
      <c r="C393" s="11" t="s">
        <v>527</v>
      </c>
      <c r="D393" s="20" t="s">
        <v>1421</v>
      </c>
      <c r="E393" t="s">
        <v>1902</v>
      </c>
    </row>
    <row r="394" spans="1:5" x14ac:dyDescent="0.3">
      <c r="A394" s="13" t="s">
        <v>984</v>
      </c>
      <c r="B394" s="19" t="s">
        <v>1265</v>
      </c>
      <c r="C394" s="11" t="s">
        <v>528</v>
      </c>
      <c r="D394" s="20" t="s">
        <v>1422</v>
      </c>
      <c r="E394" t="s">
        <v>1877</v>
      </c>
    </row>
    <row r="395" spans="1:5" x14ac:dyDescent="0.3">
      <c r="A395" s="13" t="s">
        <v>984</v>
      </c>
      <c r="B395" s="19" t="s">
        <v>1266</v>
      </c>
      <c r="C395" s="11" t="s">
        <v>529</v>
      </c>
      <c r="D395" s="20" t="s">
        <v>1423</v>
      </c>
      <c r="E395" t="s">
        <v>1892</v>
      </c>
    </row>
    <row r="396" spans="1:5" x14ac:dyDescent="0.3">
      <c r="A396" s="13" t="s">
        <v>984</v>
      </c>
      <c r="B396" s="19" t="s">
        <v>1267</v>
      </c>
      <c r="C396" s="11" t="s">
        <v>530</v>
      </c>
      <c r="D396" s="20" t="s">
        <v>1424</v>
      </c>
      <c r="E396" t="s">
        <v>1892</v>
      </c>
    </row>
    <row r="397" spans="1:5" x14ac:dyDescent="0.3">
      <c r="A397" s="13" t="s">
        <v>984</v>
      </c>
      <c r="B397" s="19" t="s">
        <v>1247</v>
      </c>
      <c r="C397" s="11" t="s">
        <v>531</v>
      </c>
      <c r="D397" s="20" t="s">
        <v>1425</v>
      </c>
      <c r="E397" t="s">
        <v>1870</v>
      </c>
    </row>
    <row r="398" spans="1:5" x14ac:dyDescent="0.3">
      <c r="A398" s="13" t="s">
        <v>984</v>
      </c>
      <c r="B398" s="19" t="s">
        <v>1251</v>
      </c>
      <c r="C398" s="11" t="s">
        <v>532</v>
      </c>
      <c r="D398" s="20" t="s">
        <v>1426</v>
      </c>
      <c r="E398" t="s">
        <v>1864</v>
      </c>
    </row>
    <row r="399" spans="1:5" x14ac:dyDescent="0.3">
      <c r="A399" s="13" t="s">
        <v>984</v>
      </c>
      <c r="B399" s="19" t="s">
        <v>1268</v>
      </c>
      <c r="C399" s="11" t="s">
        <v>533</v>
      </c>
      <c r="D399" s="20" t="s">
        <v>1427</v>
      </c>
      <c r="E399" t="s">
        <v>1878</v>
      </c>
    </row>
    <row r="400" spans="1:5" x14ac:dyDescent="0.3">
      <c r="A400" s="13" t="s">
        <v>984</v>
      </c>
      <c r="B400" s="19" t="s">
        <v>1269</v>
      </c>
      <c r="C400" s="11" t="s">
        <v>534</v>
      </c>
      <c r="D400" s="20" t="s">
        <v>1428</v>
      </c>
      <c r="E400" t="s">
        <v>1884</v>
      </c>
    </row>
    <row r="401" spans="1:5" x14ac:dyDescent="0.3">
      <c r="A401" s="13" t="s">
        <v>984</v>
      </c>
      <c r="B401" s="19" t="s">
        <v>1066</v>
      </c>
      <c r="C401" s="11" t="s">
        <v>535</v>
      </c>
      <c r="D401" s="20" t="s">
        <v>1429</v>
      </c>
      <c r="E401" t="s">
        <v>1879</v>
      </c>
    </row>
    <row r="402" spans="1:5" ht="28.8" x14ac:dyDescent="0.3">
      <c r="A402" s="13" t="s">
        <v>984</v>
      </c>
      <c r="B402" s="19" t="s">
        <v>1270</v>
      </c>
      <c r="C402" s="11" t="s">
        <v>536</v>
      </c>
      <c r="D402" s="20" t="s">
        <v>1430</v>
      </c>
      <c r="E402" t="s">
        <v>1892</v>
      </c>
    </row>
    <row r="403" spans="1:5" x14ac:dyDescent="0.3">
      <c r="A403" s="13" t="s">
        <v>984</v>
      </c>
      <c r="B403" s="19" t="s">
        <v>1259</v>
      </c>
      <c r="C403" s="11" t="s">
        <v>537</v>
      </c>
      <c r="D403" s="20" t="s">
        <v>1431</v>
      </c>
      <c r="E403" t="s">
        <v>1872</v>
      </c>
    </row>
    <row r="404" spans="1:5" x14ac:dyDescent="0.3">
      <c r="A404" s="13" t="s">
        <v>984</v>
      </c>
      <c r="B404" s="19" t="s">
        <v>1253</v>
      </c>
      <c r="C404" s="11" t="s">
        <v>538</v>
      </c>
      <c r="D404" s="20" t="s">
        <v>1432</v>
      </c>
      <c r="E404" t="s">
        <v>1892</v>
      </c>
    </row>
    <row r="405" spans="1:5" x14ac:dyDescent="0.3">
      <c r="A405" s="13" t="s">
        <v>984</v>
      </c>
      <c r="B405" s="19" t="s">
        <v>1256</v>
      </c>
      <c r="C405" s="11" t="s">
        <v>539</v>
      </c>
      <c r="D405" s="20" t="s">
        <v>1433</v>
      </c>
      <c r="E405" t="s">
        <v>1896</v>
      </c>
    </row>
    <row r="406" spans="1:5" ht="28.8" x14ac:dyDescent="0.3">
      <c r="A406" s="13" t="s">
        <v>984</v>
      </c>
      <c r="B406" s="19" t="s">
        <v>1009</v>
      </c>
      <c r="C406" s="11" t="s">
        <v>540</v>
      </c>
      <c r="D406" s="20" t="s">
        <v>1434</v>
      </c>
      <c r="E406" t="s">
        <v>1897</v>
      </c>
    </row>
    <row r="407" spans="1:5" x14ac:dyDescent="0.3">
      <c r="A407" s="13" t="s">
        <v>985</v>
      </c>
      <c r="B407" s="19" t="s">
        <v>1242</v>
      </c>
      <c r="C407" s="11" t="s">
        <v>541</v>
      </c>
      <c r="D407" s="20" t="s">
        <v>1435</v>
      </c>
      <c r="E407" t="s">
        <v>1723</v>
      </c>
    </row>
    <row r="408" spans="1:5" x14ac:dyDescent="0.3">
      <c r="A408" s="13" t="s">
        <v>985</v>
      </c>
      <c r="B408" s="19" t="s">
        <v>1243</v>
      </c>
      <c r="C408" s="11" t="s">
        <v>542</v>
      </c>
      <c r="D408" s="20" t="s">
        <v>1436</v>
      </c>
      <c r="E408" t="s">
        <v>1724</v>
      </c>
    </row>
    <row r="409" spans="1:5" x14ac:dyDescent="0.3">
      <c r="A409" s="13" t="s">
        <v>985</v>
      </c>
      <c r="B409" s="19" t="s">
        <v>1002</v>
      </c>
      <c r="C409" s="11" t="s">
        <v>543</v>
      </c>
      <c r="D409" s="20" t="s">
        <v>1437</v>
      </c>
      <c r="E409" t="s">
        <v>1847</v>
      </c>
    </row>
    <row r="410" spans="1:5" x14ac:dyDescent="0.3">
      <c r="A410" s="13" t="s">
        <v>985</v>
      </c>
      <c r="B410" s="19" t="s">
        <v>1003</v>
      </c>
      <c r="C410" s="11" t="s">
        <v>544</v>
      </c>
      <c r="D410" s="20" t="s">
        <v>1438</v>
      </c>
      <c r="E410" t="s">
        <v>1848</v>
      </c>
    </row>
    <row r="411" spans="1:5" x14ac:dyDescent="0.3">
      <c r="A411" s="13" t="s">
        <v>985</v>
      </c>
      <c r="B411" s="19" t="s">
        <v>1004</v>
      </c>
      <c r="C411" s="11" t="s">
        <v>545</v>
      </c>
      <c r="D411" s="20" t="s">
        <v>1439</v>
      </c>
      <c r="E411" t="s">
        <v>1849</v>
      </c>
    </row>
    <row r="412" spans="1:5" x14ac:dyDescent="0.3">
      <c r="A412" s="13" t="s">
        <v>985</v>
      </c>
      <c r="B412" s="19" t="s">
        <v>1005</v>
      </c>
      <c r="C412" s="11" t="s">
        <v>546</v>
      </c>
      <c r="D412" s="20" t="s">
        <v>1440</v>
      </c>
      <c r="E412" t="s">
        <v>1850</v>
      </c>
    </row>
    <row r="413" spans="1:5" x14ac:dyDescent="0.3">
      <c r="A413" s="13" t="s">
        <v>985</v>
      </c>
      <c r="B413" s="19" t="s">
        <v>1246</v>
      </c>
      <c r="C413" s="11" t="s">
        <v>547</v>
      </c>
      <c r="D413" s="20" t="s">
        <v>1441</v>
      </c>
      <c r="E413" t="s">
        <v>1892</v>
      </c>
    </row>
    <row r="414" spans="1:5" x14ac:dyDescent="0.3">
      <c r="A414" s="13" t="s">
        <v>985</v>
      </c>
      <c r="B414" s="19" t="s">
        <v>1271</v>
      </c>
      <c r="C414" s="11" t="s">
        <v>548</v>
      </c>
      <c r="D414" s="20" t="s">
        <v>1442</v>
      </c>
      <c r="E414" t="s">
        <v>1885</v>
      </c>
    </row>
    <row r="415" spans="1:5" x14ac:dyDescent="0.3">
      <c r="A415" s="13" t="s">
        <v>985</v>
      </c>
      <c r="B415" s="19" t="s">
        <v>1272</v>
      </c>
      <c r="C415" s="11" t="s">
        <v>549</v>
      </c>
      <c r="D415" s="20" t="s">
        <v>1443</v>
      </c>
      <c r="E415" t="s">
        <v>1892</v>
      </c>
    </row>
    <row r="416" spans="1:5" ht="28.8" x14ac:dyDescent="0.3">
      <c r="A416" s="13" t="s">
        <v>985</v>
      </c>
      <c r="B416" s="19" t="s">
        <v>1273</v>
      </c>
      <c r="C416" s="11" t="s">
        <v>550</v>
      </c>
      <c r="D416" s="20" t="s">
        <v>1444</v>
      </c>
      <c r="E416" t="s">
        <v>1886</v>
      </c>
    </row>
    <row r="417" spans="1:5" x14ac:dyDescent="0.3">
      <c r="A417" s="13" t="s">
        <v>985</v>
      </c>
      <c r="B417" s="19" t="s">
        <v>1247</v>
      </c>
      <c r="C417" s="11" t="s">
        <v>551</v>
      </c>
      <c r="D417" s="20" t="s">
        <v>1445</v>
      </c>
      <c r="E417" t="s">
        <v>1870</v>
      </c>
    </row>
    <row r="418" spans="1:5" x14ac:dyDescent="0.3">
      <c r="A418" s="13" t="s">
        <v>985</v>
      </c>
      <c r="B418" s="19" t="s">
        <v>1248</v>
      </c>
      <c r="C418" s="11" t="s">
        <v>552</v>
      </c>
      <c r="D418" s="20" t="s">
        <v>1446</v>
      </c>
      <c r="E418" t="s">
        <v>1857</v>
      </c>
    </row>
    <row r="419" spans="1:5" x14ac:dyDescent="0.3">
      <c r="A419" s="13" t="s">
        <v>985</v>
      </c>
      <c r="B419" s="19" t="s">
        <v>1274</v>
      </c>
      <c r="C419" s="11" t="s">
        <v>553</v>
      </c>
      <c r="D419" s="20" t="s">
        <v>1447</v>
      </c>
      <c r="E419" t="s">
        <v>1892</v>
      </c>
    </row>
    <row r="420" spans="1:5" x14ac:dyDescent="0.3">
      <c r="A420" s="13" t="s">
        <v>985</v>
      </c>
      <c r="B420" s="19" t="s">
        <v>1275</v>
      </c>
      <c r="C420" s="11" t="s">
        <v>554</v>
      </c>
      <c r="D420" s="20" t="s">
        <v>1448</v>
      </c>
      <c r="E420" t="s">
        <v>1887</v>
      </c>
    </row>
    <row r="421" spans="1:5" x14ac:dyDescent="0.3">
      <c r="A421" s="13" t="s">
        <v>985</v>
      </c>
      <c r="B421" s="19" t="s">
        <v>1276</v>
      </c>
      <c r="C421" s="11" t="s">
        <v>555</v>
      </c>
      <c r="D421" s="20" t="s">
        <v>1449</v>
      </c>
      <c r="E421" t="s">
        <v>1892</v>
      </c>
    </row>
    <row r="422" spans="1:5" ht="28.8" x14ac:dyDescent="0.3">
      <c r="A422" s="13" t="s">
        <v>985</v>
      </c>
      <c r="B422" s="19" t="s">
        <v>1277</v>
      </c>
      <c r="C422" s="11" t="s">
        <v>556</v>
      </c>
      <c r="D422" s="20" t="s">
        <v>1450</v>
      </c>
      <c r="E422" t="s">
        <v>1888</v>
      </c>
    </row>
    <row r="423" spans="1:5" x14ac:dyDescent="0.3">
      <c r="A423" s="13" t="s">
        <v>985</v>
      </c>
      <c r="B423" s="19" t="s">
        <v>1250</v>
      </c>
      <c r="C423" s="11" t="s">
        <v>557</v>
      </c>
      <c r="D423" s="20" t="s">
        <v>1451</v>
      </c>
      <c r="E423" t="s">
        <v>1892</v>
      </c>
    </row>
    <row r="424" spans="1:5" x14ac:dyDescent="0.3">
      <c r="A424" s="13" t="s">
        <v>985</v>
      </c>
      <c r="B424" s="19" t="s">
        <v>1278</v>
      </c>
      <c r="C424" s="11" t="s">
        <v>558</v>
      </c>
      <c r="D424" s="20" t="s">
        <v>1452</v>
      </c>
      <c r="E424" t="s">
        <v>1889</v>
      </c>
    </row>
    <row r="425" spans="1:5" x14ac:dyDescent="0.3">
      <c r="A425" s="13" t="s">
        <v>985</v>
      </c>
      <c r="B425" s="19" t="s">
        <v>1108</v>
      </c>
      <c r="C425" s="11" t="s">
        <v>559</v>
      </c>
      <c r="D425" s="20" t="s">
        <v>1453</v>
      </c>
      <c r="E425" t="s">
        <v>1881</v>
      </c>
    </row>
    <row r="426" spans="1:5" x14ac:dyDescent="0.3">
      <c r="A426" s="13" t="s">
        <v>985</v>
      </c>
      <c r="B426" s="19" t="s">
        <v>1252</v>
      </c>
      <c r="C426" s="11" t="s">
        <v>560</v>
      </c>
      <c r="D426" s="20" t="s">
        <v>1454</v>
      </c>
      <c r="E426" t="s">
        <v>1860</v>
      </c>
    </row>
    <row r="427" spans="1:5" x14ac:dyDescent="0.3">
      <c r="A427" s="13" t="s">
        <v>985</v>
      </c>
      <c r="B427" s="19" t="s">
        <v>1259</v>
      </c>
      <c r="C427" s="11" t="s">
        <v>561</v>
      </c>
      <c r="D427" s="20" t="s">
        <v>1455</v>
      </c>
      <c r="E427" t="s">
        <v>1872</v>
      </c>
    </row>
    <row r="428" spans="1:5" ht="28.8" x14ac:dyDescent="0.3">
      <c r="A428" s="13" t="s">
        <v>985</v>
      </c>
      <c r="B428" s="19" t="s">
        <v>1258</v>
      </c>
      <c r="C428" s="11" t="s">
        <v>562</v>
      </c>
      <c r="D428" s="20" t="s">
        <v>1456</v>
      </c>
      <c r="E428" t="s">
        <v>1906</v>
      </c>
    </row>
    <row r="429" spans="1:5" x14ac:dyDescent="0.3">
      <c r="A429" s="13" t="s">
        <v>985</v>
      </c>
      <c r="B429" s="19" t="s">
        <v>1069</v>
      </c>
      <c r="C429" s="11" t="s">
        <v>563</v>
      </c>
      <c r="D429" s="20" t="s">
        <v>1457</v>
      </c>
      <c r="E429" t="s">
        <v>1873</v>
      </c>
    </row>
    <row r="430" spans="1:5" x14ac:dyDescent="0.3">
      <c r="A430" s="13" t="s">
        <v>985</v>
      </c>
      <c r="B430" s="19" t="s">
        <v>1254</v>
      </c>
      <c r="C430" s="11" t="s">
        <v>564</v>
      </c>
      <c r="D430" s="20" t="s">
        <v>1458</v>
      </c>
      <c r="E430" t="s">
        <v>1893</v>
      </c>
    </row>
    <row r="431" spans="1:5" x14ac:dyDescent="0.3">
      <c r="A431" s="13" t="s">
        <v>985</v>
      </c>
      <c r="B431" s="19" t="s">
        <v>1255</v>
      </c>
      <c r="C431" s="11" t="s">
        <v>565</v>
      </c>
      <c r="D431" s="20" t="s">
        <v>1459</v>
      </c>
      <c r="E431" t="s">
        <v>1861</v>
      </c>
    </row>
    <row r="432" spans="1:5" x14ac:dyDescent="0.3">
      <c r="A432" s="13" t="s">
        <v>985</v>
      </c>
      <c r="B432" s="19" t="s">
        <v>1006</v>
      </c>
      <c r="C432" s="11" t="s">
        <v>566</v>
      </c>
      <c r="D432" s="20" t="s">
        <v>1460</v>
      </c>
      <c r="E432" t="s">
        <v>1866</v>
      </c>
    </row>
    <row r="433" spans="1:5" x14ac:dyDescent="0.3">
      <c r="A433" s="13" t="s">
        <v>985</v>
      </c>
      <c r="B433" s="19" t="s">
        <v>1007</v>
      </c>
      <c r="C433" s="11" t="s">
        <v>567</v>
      </c>
      <c r="D433" s="20" t="s">
        <v>1461</v>
      </c>
      <c r="E433" t="s">
        <v>1867</v>
      </c>
    </row>
    <row r="434" spans="1:5" x14ac:dyDescent="0.3">
      <c r="A434" s="13" t="s">
        <v>985</v>
      </c>
      <c r="B434" s="19" t="s">
        <v>1256</v>
      </c>
      <c r="C434" s="11" t="s">
        <v>568</v>
      </c>
      <c r="D434" s="20" t="s">
        <v>1462</v>
      </c>
      <c r="E434" t="s">
        <v>1896</v>
      </c>
    </row>
    <row r="435" spans="1:5" ht="28.8" x14ac:dyDescent="0.3">
      <c r="A435" s="13" t="s">
        <v>985</v>
      </c>
      <c r="B435" s="19" t="s">
        <v>1009</v>
      </c>
      <c r="C435" s="11" t="s">
        <v>569</v>
      </c>
      <c r="D435" s="20" t="s">
        <v>1463</v>
      </c>
      <c r="E435" t="s">
        <v>1897</v>
      </c>
    </row>
    <row r="436" spans="1:5" x14ac:dyDescent="0.3">
      <c r="A436" s="13" t="s">
        <v>986</v>
      </c>
      <c r="B436" s="19" t="s">
        <v>1242</v>
      </c>
      <c r="C436" s="11" t="s">
        <v>570</v>
      </c>
      <c r="D436" s="20" t="s">
        <v>1464</v>
      </c>
      <c r="E436" t="s">
        <v>1723</v>
      </c>
    </row>
    <row r="437" spans="1:5" x14ac:dyDescent="0.3">
      <c r="A437" s="13" t="s">
        <v>985</v>
      </c>
      <c r="B437" s="19" t="s">
        <v>1243</v>
      </c>
      <c r="C437" s="11" t="s">
        <v>571</v>
      </c>
      <c r="D437" s="20" t="s">
        <v>1465</v>
      </c>
      <c r="E437" t="s">
        <v>1724</v>
      </c>
    </row>
    <row r="438" spans="1:5" x14ac:dyDescent="0.3">
      <c r="A438" s="13" t="s">
        <v>985</v>
      </c>
      <c r="B438" s="19" t="s">
        <v>1002</v>
      </c>
      <c r="C438" s="11" t="s">
        <v>572</v>
      </c>
      <c r="D438" s="20" t="s">
        <v>1466</v>
      </c>
      <c r="E438" t="s">
        <v>1847</v>
      </c>
    </row>
    <row r="439" spans="1:5" x14ac:dyDescent="0.3">
      <c r="A439" s="13" t="s">
        <v>985</v>
      </c>
      <c r="B439" s="19" t="s">
        <v>1003</v>
      </c>
      <c r="C439" s="11" t="s">
        <v>573</v>
      </c>
      <c r="D439" s="20" t="s">
        <v>1467</v>
      </c>
      <c r="E439" t="s">
        <v>1848</v>
      </c>
    </row>
    <row r="440" spans="1:5" x14ac:dyDescent="0.3">
      <c r="A440" s="13" t="s">
        <v>985</v>
      </c>
      <c r="B440" s="19" t="s">
        <v>1004</v>
      </c>
      <c r="C440" s="11" t="s">
        <v>574</v>
      </c>
      <c r="D440" s="20" t="s">
        <v>1468</v>
      </c>
      <c r="E440" t="s">
        <v>1849</v>
      </c>
    </row>
    <row r="441" spans="1:5" x14ac:dyDescent="0.3">
      <c r="A441" s="13" t="s">
        <v>985</v>
      </c>
      <c r="B441" s="19" t="s">
        <v>1005</v>
      </c>
      <c r="C441" s="11" t="s">
        <v>575</v>
      </c>
      <c r="D441" s="20" t="s">
        <v>1469</v>
      </c>
      <c r="E441" t="s">
        <v>1850</v>
      </c>
    </row>
    <row r="442" spans="1:5" x14ac:dyDescent="0.3">
      <c r="A442" s="13" t="s">
        <v>985</v>
      </c>
      <c r="B442" s="19" t="s">
        <v>1246</v>
      </c>
      <c r="C442" s="11" t="s">
        <v>576</v>
      </c>
      <c r="D442" s="20" t="s">
        <v>1470</v>
      </c>
    </row>
    <row r="443" spans="1:5" x14ac:dyDescent="0.3">
      <c r="A443" s="13" t="s">
        <v>985</v>
      </c>
      <c r="B443" s="19" t="s">
        <v>1035</v>
      </c>
      <c r="C443" s="11" t="s">
        <v>577</v>
      </c>
      <c r="D443" s="20" t="s">
        <v>1471</v>
      </c>
      <c r="E443" t="s">
        <v>1882</v>
      </c>
    </row>
    <row r="444" spans="1:5" x14ac:dyDescent="0.3">
      <c r="A444" s="13" t="s">
        <v>985</v>
      </c>
      <c r="B444" s="19" t="s">
        <v>1244</v>
      </c>
      <c r="C444" s="11" t="s">
        <v>578</v>
      </c>
      <c r="D444" s="20" t="s">
        <v>1472</v>
      </c>
      <c r="E444" t="s">
        <v>1890</v>
      </c>
    </row>
    <row r="445" spans="1:5" x14ac:dyDescent="0.3">
      <c r="A445" s="13" t="s">
        <v>985</v>
      </c>
      <c r="B445" s="19" t="s">
        <v>1103</v>
      </c>
      <c r="C445" s="11" t="s">
        <v>579</v>
      </c>
      <c r="D445" s="20" t="s">
        <v>1473</v>
      </c>
      <c r="E445" t="s">
        <v>1895</v>
      </c>
    </row>
    <row r="446" spans="1:5" ht="28.8" x14ac:dyDescent="0.3">
      <c r="A446" s="13" t="s">
        <v>985</v>
      </c>
      <c r="B446" s="19" t="s">
        <v>1245</v>
      </c>
      <c r="C446" s="11" t="s">
        <v>580</v>
      </c>
      <c r="D446" s="20" t="s">
        <v>1474</v>
      </c>
      <c r="E446" t="s">
        <v>1854</v>
      </c>
    </row>
    <row r="447" spans="1:5" x14ac:dyDescent="0.3">
      <c r="A447" s="13" t="s">
        <v>985</v>
      </c>
      <c r="B447" s="19" t="s">
        <v>1247</v>
      </c>
      <c r="C447" s="11" t="s">
        <v>581</v>
      </c>
      <c r="D447" s="20" t="s">
        <v>1475</v>
      </c>
      <c r="E447" t="s">
        <v>1870</v>
      </c>
    </row>
    <row r="448" spans="1:5" x14ac:dyDescent="0.3">
      <c r="A448" s="13" t="s">
        <v>985</v>
      </c>
      <c r="B448" s="19" t="s">
        <v>1248</v>
      </c>
      <c r="C448" s="11" t="s">
        <v>582</v>
      </c>
      <c r="D448" s="20" t="s">
        <v>1476</v>
      </c>
      <c r="E448" t="s">
        <v>1857</v>
      </c>
    </row>
    <row r="449" spans="1:5" x14ac:dyDescent="0.3">
      <c r="A449" s="13" t="s">
        <v>985</v>
      </c>
      <c r="B449" s="19" t="s">
        <v>1105</v>
      </c>
      <c r="C449" s="11" t="s">
        <v>583</v>
      </c>
      <c r="D449" s="20" t="s">
        <v>1477</v>
      </c>
      <c r="E449" t="s">
        <v>1894</v>
      </c>
    </row>
    <row r="450" spans="1:5" x14ac:dyDescent="0.3">
      <c r="A450" s="13" t="s">
        <v>985</v>
      </c>
      <c r="B450" s="19" t="s">
        <v>1249</v>
      </c>
      <c r="C450" s="11" t="s">
        <v>584</v>
      </c>
      <c r="D450" s="20" t="s">
        <v>1478</v>
      </c>
      <c r="E450" t="s">
        <v>1859</v>
      </c>
    </row>
    <row r="451" spans="1:5" x14ac:dyDescent="0.3">
      <c r="A451" s="13" t="s">
        <v>985</v>
      </c>
      <c r="B451" s="19" t="s">
        <v>1044</v>
      </c>
      <c r="C451" s="11" t="s">
        <v>585</v>
      </c>
      <c r="D451" s="20" t="s">
        <v>1479</v>
      </c>
      <c r="E451" t="s">
        <v>1871</v>
      </c>
    </row>
    <row r="452" spans="1:5" x14ac:dyDescent="0.3">
      <c r="A452" s="13" t="s">
        <v>985</v>
      </c>
      <c r="B452" s="19" t="s">
        <v>1250</v>
      </c>
      <c r="C452" s="11" t="s">
        <v>586</v>
      </c>
      <c r="D452" s="20" t="s">
        <v>1480</v>
      </c>
      <c r="E452" t="s">
        <v>1863</v>
      </c>
    </row>
    <row r="453" spans="1:5" x14ac:dyDescent="0.3">
      <c r="A453" s="13" t="s">
        <v>985</v>
      </c>
      <c r="B453" s="19" t="s">
        <v>1251</v>
      </c>
      <c r="C453" s="11" t="s">
        <v>587</v>
      </c>
      <c r="D453" s="20" t="s">
        <v>1481</v>
      </c>
      <c r="E453" t="s">
        <v>1864</v>
      </c>
    </row>
    <row r="454" spans="1:5" x14ac:dyDescent="0.3">
      <c r="A454" s="13" t="s">
        <v>985</v>
      </c>
      <c r="B454" s="19" t="s">
        <v>1063</v>
      </c>
      <c r="C454" s="11" t="s">
        <v>588</v>
      </c>
      <c r="D454" s="20" t="s">
        <v>1482</v>
      </c>
      <c r="E454" t="s">
        <v>1865</v>
      </c>
    </row>
    <row r="455" spans="1:5" x14ac:dyDescent="0.3">
      <c r="A455" s="13" t="s">
        <v>985</v>
      </c>
      <c r="B455" s="19" t="s">
        <v>1108</v>
      </c>
      <c r="C455" s="11" t="s">
        <v>589</v>
      </c>
      <c r="D455" s="20" t="s">
        <v>1483</v>
      </c>
      <c r="E455" t="s">
        <v>1881</v>
      </c>
    </row>
    <row r="456" spans="1:5" x14ac:dyDescent="0.3">
      <c r="A456" s="13" t="s">
        <v>986</v>
      </c>
      <c r="B456" s="19" t="s">
        <v>1252</v>
      </c>
      <c r="C456" s="11" t="s">
        <v>590</v>
      </c>
      <c r="D456" s="20" t="s">
        <v>1484</v>
      </c>
      <c r="E456" t="s">
        <v>1860</v>
      </c>
    </row>
    <row r="457" spans="1:5" ht="28.8" x14ac:dyDescent="0.3">
      <c r="A457" s="13" t="s">
        <v>986</v>
      </c>
      <c r="B457" s="19" t="s">
        <v>1279</v>
      </c>
      <c r="C457" s="11" t="s">
        <v>591</v>
      </c>
      <c r="D457" s="20" t="s">
        <v>1485</v>
      </c>
      <c r="E457" t="s">
        <v>1906</v>
      </c>
    </row>
    <row r="458" spans="1:5" x14ac:dyDescent="0.3">
      <c r="A458" s="13" t="s">
        <v>986</v>
      </c>
      <c r="B458" s="19" t="s">
        <v>1259</v>
      </c>
      <c r="C458" s="11" t="s">
        <v>592</v>
      </c>
      <c r="D458" s="20" t="s">
        <v>1486</v>
      </c>
      <c r="E458" t="s">
        <v>1872</v>
      </c>
    </row>
    <row r="459" spans="1:5" x14ac:dyDescent="0.3">
      <c r="A459" s="13" t="s">
        <v>986</v>
      </c>
      <c r="B459" s="19" t="s">
        <v>1069</v>
      </c>
      <c r="C459" s="11" t="s">
        <v>593</v>
      </c>
      <c r="D459" s="20" t="s">
        <v>1487</v>
      </c>
      <c r="E459" t="s">
        <v>1873</v>
      </c>
    </row>
    <row r="460" spans="1:5" x14ac:dyDescent="0.3">
      <c r="A460" s="13" t="s">
        <v>986</v>
      </c>
      <c r="B460" s="19" t="s">
        <v>1254</v>
      </c>
      <c r="C460" s="11" t="s">
        <v>594</v>
      </c>
      <c r="D460" s="20" t="s">
        <v>1488</v>
      </c>
      <c r="E460" t="s">
        <v>1893</v>
      </c>
    </row>
    <row r="461" spans="1:5" x14ac:dyDescent="0.3">
      <c r="A461" s="13" t="s">
        <v>986</v>
      </c>
      <c r="B461" s="19" t="s">
        <v>1255</v>
      </c>
      <c r="C461" s="11" t="s">
        <v>595</v>
      </c>
      <c r="D461" s="20" t="s">
        <v>1489</v>
      </c>
      <c r="E461" t="s">
        <v>1861</v>
      </c>
    </row>
    <row r="462" spans="1:5" x14ac:dyDescent="0.3">
      <c r="A462" s="13" t="s">
        <v>986</v>
      </c>
      <c r="B462" s="19" t="s">
        <v>1280</v>
      </c>
      <c r="C462" s="11" t="s">
        <v>596</v>
      </c>
      <c r="D462" s="20" t="s">
        <v>1490</v>
      </c>
    </row>
    <row r="463" spans="1:5" x14ac:dyDescent="0.3">
      <c r="A463" s="13" t="s">
        <v>986</v>
      </c>
      <c r="B463" s="19" t="s">
        <v>1006</v>
      </c>
      <c r="C463" s="11" t="s">
        <v>597</v>
      </c>
      <c r="D463" s="20" t="s">
        <v>1491</v>
      </c>
      <c r="E463" t="s">
        <v>1866</v>
      </c>
    </row>
    <row r="464" spans="1:5" x14ac:dyDescent="0.3">
      <c r="A464" s="13" t="s">
        <v>986</v>
      </c>
      <c r="B464" s="19" t="s">
        <v>1007</v>
      </c>
      <c r="C464" s="11" t="s">
        <v>598</v>
      </c>
      <c r="D464" s="20" t="s">
        <v>1492</v>
      </c>
      <c r="E464" t="s">
        <v>1867</v>
      </c>
    </row>
    <row r="465" spans="1:5" x14ac:dyDescent="0.3">
      <c r="A465" s="13" t="s">
        <v>986</v>
      </c>
      <c r="B465" s="19" t="s">
        <v>1256</v>
      </c>
      <c r="C465" s="11" t="s">
        <v>599</v>
      </c>
      <c r="D465" s="20" t="s">
        <v>1493</v>
      </c>
      <c r="E465" t="s">
        <v>1896</v>
      </c>
    </row>
    <row r="466" spans="1:5" ht="28.8" x14ac:dyDescent="0.3">
      <c r="A466" s="13" t="s">
        <v>986</v>
      </c>
      <c r="B466" s="19" t="s">
        <v>1009</v>
      </c>
      <c r="C466" s="11" t="s">
        <v>600</v>
      </c>
      <c r="D466" s="20" t="s">
        <v>1494</v>
      </c>
      <c r="E466" t="s">
        <v>1897</v>
      </c>
    </row>
    <row r="467" spans="1:5" x14ac:dyDescent="0.3">
      <c r="A467" s="13"/>
      <c r="B467" s="19" t="s">
        <v>1281</v>
      </c>
      <c r="C467" s="11" t="s">
        <v>649</v>
      </c>
      <c r="D467" s="20"/>
      <c r="E467" t="s">
        <v>1880</v>
      </c>
    </row>
    <row r="468" spans="1:5" x14ac:dyDescent="0.3">
      <c r="A468" s="13"/>
      <c r="B468" s="19" t="s">
        <v>1282</v>
      </c>
      <c r="C468" s="11" t="s">
        <v>650</v>
      </c>
      <c r="D468" s="20" t="s">
        <v>1502</v>
      </c>
    </row>
    <row r="469" spans="1:5" x14ac:dyDescent="0.3">
      <c r="A469" s="13"/>
      <c r="B469" s="19" t="s">
        <v>1283</v>
      </c>
      <c r="C469" s="11" t="s">
        <v>651</v>
      </c>
      <c r="D469" s="20" t="s">
        <v>1503</v>
      </c>
    </row>
    <row r="470" spans="1:5" x14ac:dyDescent="0.3">
      <c r="A470" s="13"/>
      <c r="B470" s="19" t="s">
        <v>1284</v>
      </c>
      <c r="C470" s="11" t="s">
        <v>652</v>
      </c>
      <c r="D470" s="20" t="s">
        <v>1504</v>
      </c>
    </row>
    <row r="471" spans="1:5" x14ac:dyDescent="0.3">
      <c r="A471" s="13" t="s">
        <v>987</v>
      </c>
      <c r="B471" s="19" t="s">
        <v>1285</v>
      </c>
      <c r="C471" s="11" t="s">
        <v>653</v>
      </c>
      <c r="D471" s="20" t="s">
        <v>1315</v>
      </c>
      <c r="E471" t="s">
        <v>1723</v>
      </c>
    </row>
    <row r="472" spans="1:5" x14ac:dyDescent="0.3">
      <c r="A472" s="13" t="s">
        <v>987</v>
      </c>
      <c r="B472" s="19" t="s">
        <v>1286</v>
      </c>
      <c r="C472" s="11" t="s">
        <v>654</v>
      </c>
      <c r="D472" s="20" t="s">
        <v>1505</v>
      </c>
      <c r="E472" t="s">
        <v>1724</v>
      </c>
    </row>
    <row r="473" spans="1:5" x14ac:dyDescent="0.3">
      <c r="A473" s="13" t="s">
        <v>987</v>
      </c>
      <c r="B473" s="19" t="s">
        <v>1287</v>
      </c>
      <c r="C473" s="11" t="s">
        <v>655</v>
      </c>
      <c r="D473" s="20" t="s">
        <v>1506</v>
      </c>
      <c r="E473" t="s">
        <v>1847</v>
      </c>
    </row>
    <row r="474" spans="1:5" x14ac:dyDescent="0.3">
      <c r="A474" s="13" t="s">
        <v>987</v>
      </c>
      <c r="B474" s="19" t="s">
        <v>1288</v>
      </c>
      <c r="C474" s="11" t="s">
        <v>656</v>
      </c>
      <c r="D474" s="20" t="s">
        <v>1507</v>
      </c>
      <c r="E474" t="s">
        <v>1848</v>
      </c>
    </row>
    <row r="475" spans="1:5" x14ac:dyDescent="0.3">
      <c r="A475" s="13" t="s">
        <v>987</v>
      </c>
      <c r="B475" s="19" t="s">
        <v>1289</v>
      </c>
      <c r="C475" s="11" t="s">
        <v>657</v>
      </c>
      <c r="D475" s="20" t="s">
        <v>1508</v>
      </c>
      <c r="E475" t="s">
        <v>1849</v>
      </c>
    </row>
    <row r="476" spans="1:5" x14ac:dyDescent="0.3">
      <c r="A476" s="13" t="s">
        <v>987</v>
      </c>
      <c r="B476" s="19" t="s">
        <v>1290</v>
      </c>
      <c r="C476" s="11" t="s">
        <v>658</v>
      </c>
      <c r="D476" s="20" t="s">
        <v>1509</v>
      </c>
      <c r="E476" t="s">
        <v>1850</v>
      </c>
    </row>
    <row r="477" spans="1:5" x14ac:dyDescent="0.3">
      <c r="A477" s="13" t="s">
        <v>987</v>
      </c>
      <c r="B477" s="19" t="s">
        <v>1291</v>
      </c>
      <c r="C477" s="11" t="s">
        <v>659</v>
      </c>
      <c r="D477" s="20" t="s">
        <v>1510</v>
      </c>
      <c r="E477" t="s">
        <v>1891</v>
      </c>
    </row>
    <row r="478" spans="1:5" x14ac:dyDescent="0.3">
      <c r="A478" s="13" t="s">
        <v>987</v>
      </c>
      <c r="B478" s="19" t="s">
        <v>1292</v>
      </c>
      <c r="C478" s="11" t="s">
        <v>660</v>
      </c>
      <c r="D478" s="20" t="s">
        <v>1511</v>
      </c>
      <c r="E478" t="s">
        <v>1901</v>
      </c>
    </row>
    <row r="479" spans="1:5" x14ac:dyDescent="0.3">
      <c r="A479" s="13" t="s">
        <v>987</v>
      </c>
      <c r="B479" s="19" t="s">
        <v>1293</v>
      </c>
      <c r="C479" s="11" t="s">
        <v>661</v>
      </c>
      <c r="D479" s="20" t="s">
        <v>1512</v>
      </c>
      <c r="E479" t="s">
        <v>1871</v>
      </c>
    </row>
    <row r="480" spans="1:5" x14ac:dyDescent="0.3">
      <c r="A480" s="13" t="s">
        <v>987</v>
      </c>
      <c r="B480" s="19" t="s">
        <v>1294</v>
      </c>
      <c r="C480" s="11" t="s">
        <v>662</v>
      </c>
      <c r="D480" s="20" t="s">
        <v>1513</v>
      </c>
      <c r="E480" t="s">
        <v>1903</v>
      </c>
    </row>
    <row r="481" spans="1:5" ht="28.8" x14ac:dyDescent="0.3">
      <c r="A481" s="13" t="s">
        <v>987</v>
      </c>
      <c r="B481" s="19" t="s">
        <v>1295</v>
      </c>
      <c r="C481" s="11" t="s">
        <v>663</v>
      </c>
      <c r="D481" s="20" t="s">
        <v>1514</v>
      </c>
      <c r="E481" t="s">
        <v>1904</v>
      </c>
    </row>
    <row r="482" spans="1:5" x14ac:dyDescent="0.3">
      <c r="A482" s="13" t="s">
        <v>987</v>
      </c>
      <c r="B482" s="19" t="s">
        <v>1296</v>
      </c>
      <c r="C482" s="11" t="s">
        <v>664</v>
      </c>
      <c r="D482" s="20" t="s">
        <v>1515</v>
      </c>
      <c r="E482" t="s">
        <v>1883</v>
      </c>
    </row>
    <row r="483" spans="1:5" x14ac:dyDescent="0.3">
      <c r="A483" s="13" t="s">
        <v>987</v>
      </c>
      <c r="B483" s="19" t="s">
        <v>1297</v>
      </c>
      <c r="C483" s="11" t="s">
        <v>665</v>
      </c>
      <c r="D483" s="20" t="s">
        <v>1516</v>
      </c>
      <c r="E483" t="s">
        <v>1860</v>
      </c>
    </row>
    <row r="484" spans="1:5" x14ac:dyDescent="0.3">
      <c r="A484" s="13" t="s">
        <v>987</v>
      </c>
      <c r="B484" s="19" t="s">
        <v>1298</v>
      </c>
      <c r="C484" s="11" t="s">
        <v>666</v>
      </c>
      <c r="D484" s="20" t="s">
        <v>1517</v>
      </c>
      <c r="E484" t="s">
        <v>1905</v>
      </c>
    </row>
    <row r="485" spans="1:5" ht="43.2" x14ac:dyDescent="0.3">
      <c r="A485" s="13" t="s">
        <v>987</v>
      </c>
      <c r="B485" s="19" t="s">
        <v>1299</v>
      </c>
      <c r="C485" s="11" t="s">
        <v>667</v>
      </c>
      <c r="D485" s="20" t="s">
        <v>1518</v>
      </c>
      <c r="E485" t="s">
        <v>1906</v>
      </c>
    </row>
    <row r="486" spans="1:5" x14ac:dyDescent="0.3">
      <c r="A486" s="13" t="s">
        <v>987</v>
      </c>
      <c r="B486" s="19" t="s">
        <v>1300</v>
      </c>
      <c r="C486" s="11" t="s">
        <v>668</v>
      </c>
      <c r="D486" s="20" t="s">
        <v>1519</v>
      </c>
      <c r="E486" t="s">
        <v>1907</v>
      </c>
    </row>
    <row r="487" spans="1:5" x14ac:dyDescent="0.3">
      <c r="A487" s="13" t="s">
        <v>987</v>
      </c>
      <c r="B487" s="19" t="s">
        <v>1301</v>
      </c>
      <c r="C487" s="11" t="s">
        <v>669</v>
      </c>
      <c r="D487" s="21" t="s">
        <v>1520</v>
      </c>
      <c r="E487" t="s">
        <v>1908</v>
      </c>
    </row>
    <row r="488" spans="1:5" ht="28.8" x14ac:dyDescent="0.3">
      <c r="A488" s="13" t="s">
        <v>987</v>
      </c>
      <c r="B488" s="19" t="s">
        <v>1302</v>
      </c>
      <c r="C488" s="11" t="s">
        <v>670</v>
      </c>
    </row>
    <row r="489" spans="1:5" x14ac:dyDescent="0.3">
      <c r="A489" s="13" t="s">
        <v>987</v>
      </c>
      <c r="B489" s="19" t="s">
        <v>1303</v>
      </c>
      <c r="C489" s="11" t="s">
        <v>671</v>
      </c>
    </row>
    <row r="490" spans="1:5" x14ac:dyDescent="0.3">
      <c r="A490" s="13" t="s">
        <v>987</v>
      </c>
      <c r="B490" s="19" t="s">
        <v>1304</v>
      </c>
      <c r="C490" s="11" t="s">
        <v>672</v>
      </c>
    </row>
    <row r="491" spans="1:5" x14ac:dyDescent="0.3">
      <c r="A491" s="13" t="s">
        <v>987</v>
      </c>
      <c r="B491" s="19" t="s">
        <v>1305</v>
      </c>
      <c r="C491" s="11" t="s">
        <v>673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64369-E9EF-49EA-8FD4-CDD6199C25B4}">
  <dimension ref="A1:B61"/>
  <sheetViews>
    <sheetView workbookViewId="0">
      <selection activeCell="B2" sqref="B2"/>
    </sheetView>
  </sheetViews>
  <sheetFormatPr defaultRowHeight="14.4" x14ac:dyDescent="0.3"/>
  <cols>
    <col min="1" max="1" width="51.21875" bestFit="1" customWidth="1"/>
    <col min="2" max="2" width="10.77734375" bestFit="1" customWidth="1"/>
  </cols>
  <sheetData>
    <row r="1" spans="1:2" x14ac:dyDescent="0.3">
      <c r="A1" t="s">
        <v>1845</v>
      </c>
      <c r="B1" t="s">
        <v>1846</v>
      </c>
    </row>
    <row r="2" spans="1:2" x14ac:dyDescent="0.3">
      <c r="A2" s="11" t="s">
        <v>1726</v>
      </c>
      <c r="B2" s="11" t="s">
        <v>1727</v>
      </c>
    </row>
    <row r="3" spans="1:2" x14ac:dyDescent="0.3">
      <c r="A3" s="11" t="s">
        <v>1728</v>
      </c>
      <c r="B3" s="11" t="s">
        <v>1729</v>
      </c>
    </row>
    <row r="4" spans="1:2" x14ac:dyDescent="0.3">
      <c r="A4" s="11" t="s">
        <v>1730</v>
      </c>
      <c r="B4" s="11" t="s">
        <v>1731</v>
      </c>
    </row>
    <row r="5" spans="1:2" x14ac:dyDescent="0.3">
      <c r="A5" s="11" t="s">
        <v>1732</v>
      </c>
      <c r="B5" s="11" t="s">
        <v>1733</v>
      </c>
    </row>
    <row r="6" spans="1:2" x14ac:dyDescent="0.3">
      <c r="A6" s="11" t="s">
        <v>1734</v>
      </c>
      <c r="B6" s="11" t="s">
        <v>1735</v>
      </c>
    </row>
    <row r="7" spans="1:2" x14ac:dyDescent="0.3">
      <c r="A7" s="11" t="s">
        <v>1736</v>
      </c>
      <c r="B7" s="11" t="s">
        <v>1737</v>
      </c>
    </row>
    <row r="8" spans="1:2" x14ac:dyDescent="0.3">
      <c r="A8" s="11" t="s">
        <v>1738</v>
      </c>
      <c r="B8" s="11" t="s">
        <v>1739</v>
      </c>
    </row>
    <row r="9" spans="1:2" x14ac:dyDescent="0.3">
      <c r="A9" s="11" t="s">
        <v>1740</v>
      </c>
      <c r="B9" s="11" t="s">
        <v>1741</v>
      </c>
    </row>
    <row r="10" spans="1:2" x14ac:dyDescent="0.3">
      <c r="A10" s="11" t="s">
        <v>1742</v>
      </c>
      <c r="B10" s="11" t="s">
        <v>1743</v>
      </c>
    </row>
    <row r="11" spans="1:2" x14ac:dyDescent="0.3">
      <c r="A11" s="11" t="s">
        <v>1744</v>
      </c>
      <c r="B11" s="11" t="s">
        <v>1745</v>
      </c>
    </row>
    <row r="12" spans="1:2" x14ac:dyDescent="0.3">
      <c r="A12" s="11" t="s">
        <v>1746</v>
      </c>
      <c r="B12" s="11" t="s">
        <v>1747</v>
      </c>
    </row>
    <row r="13" spans="1:2" x14ac:dyDescent="0.3">
      <c r="A13" s="11" t="s">
        <v>1748</v>
      </c>
      <c r="B13" s="11" t="s">
        <v>1749</v>
      </c>
    </row>
    <row r="14" spans="1:2" x14ac:dyDescent="0.3">
      <c r="A14" s="11" t="s">
        <v>1750</v>
      </c>
      <c r="B14" s="11" t="s">
        <v>1751</v>
      </c>
    </row>
    <row r="15" spans="1:2" x14ac:dyDescent="0.3">
      <c r="A15" s="11" t="s">
        <v>1752</v>
      </c>
      <c r="B15" s="11" t="s">
        <v>1753</v>
      </c>
    </row>
    <row r="16" spans="1:2" x14ac:dyDescent="0.3">
      <c r="A16" s="11" t="s">
        <v>1754</v>
      </c>
      <c r="B16" s="11" t="s">
        <v>1755</v>
      </c>
    </row>
    <row r="17" spans="1:2" x14ac:dyDescent="0.3">
      <c r="A17" s="11" t="s">
        <v>1756</v>
      </c>
      <c r="B17" s="11" t="s">
        <v>1757</v>
      </c>
    </row>
    <row r="18" spans="1:2" x14ac:dyDescent="0.3">
      <c r="A18" s="11" t="s">
        <v>1758</v>
      </c>
      <c r="B18" s="11" t="s">
        <v>1759</v>
      </c>
    </row>
    <row r="19" spans="1:2" x14ac:dyDescent="0.3">
      <c r="A19" s="11" t="s">
        <v>1760</v>
      </c>
      <c r="B19" s="11" t="s">
        <v>1761</v>
      </c>
    </row>
    <row r="20" spans="1:2" x14ac:dyDescent="0.3">
      <c r="A20" s="11" t="s">
        <v>1762</v>
      </c>
      <c r="B20" s="11" t="s">
        <v>1763</v>
      </c>
    </row>
    <row r="21" spans="1:2" x14ac:dyDescent="0.3">
      <c r="A21" s="11" t="s">
        <v>1764</v>
      </c>
      <c r="B21" s="11" t="s">
        <v>1765</v>
      </c>
    </row>
    <row r="22" spans="1:2" x14ac:dyDescent="0.3">
      <c r="A22" s="11" t="s">
        <v>1766</v>
      </c>
      <c r="B22" s="11" t="s">
        <v>1767</v>
      </c>
    </row>
    <row r="23" spans="1:2" x14ac:dyDescent="0.3">
      <c r="A23" s="11" t="s">
        <v>1768</v>
      </c>
      <c r="B23" s="11" t="s">
        <v>1769</v>
      </c>
    </row>
    <row r="24" spans="1:2" x14ac:dyDescent="0.3">
      <c r="A24" s="11" t="s">
        <v>1770</v>
      </c>
      <c r="B24" s="11" t="s">
        <v>1771</v>
      </c>
    </row>
    <row r="25" spans="1:2" x14ac:dyDescent="0.3">
      <c r="A25" s="11" t="s">
        <v>1772</v>
      </c>
      <c r="B25" s="11" t="s">
        <v>1773</v>
      </c>
    </row>
    <row r="26" spans="1:2" x14ac:dyDescent="0.3">
      <c r="A26" s="11" t="s">
        <v>1774</v>
      </c>
      <c r="B26" s="11" t="s">
        <v>1775</v>
      </c>
    </row>
    <row r="27" spans="1:2" x14ac:dyDescent="0.3">
      <c r="A27" s="11" t="s">
        <v>1776</v>
      </c>
      <c r="B27" s="11" t="s">
        <v>1777</v>
      </c>
    </row>
    <row r="28" spans="1:2" x14ac:dyDescent="0.3">
      <c r="A28" s="11" t="s">
        <v>1778</v>
      </c>
      <c r="B28" s="11" t="s">
        <v>1777</v>
      </c>
    </row>
    <row r="29" spans="1:2" x14ac:dyDescent="0.3">
      <c r="A29" s="11" t="s">
        <v>1779</v>
      </c>
      <c r="B29" s="11" t="s">
        <v>1780</v>
      </c>
    </row>
    <row r="30" spans="1:2" x14ac:dyDescent="0.3">
      <c r="A30" s="11" t="s">
        <v>1781</v>
      </c>
      <c r="B30" s="11" t="s">
        <v>1782</v>
      </c>
    </row>
    <row r="31" spans="1:2" x14ac:dyDescent="0.3">
      <c r="A31" s="11" t="s">
        <v>1783</v>
      </c>
      <c r="B31" s="11" t="s">
        <v>1784</v>
      </c>
    </row>
    <row r="32" spans="1:2" x14ac:dyDescent="0.3">
      <c r="A32" s="11" t="s">
        <v>1785</v>
      </c>
      <c r="B32" s="11" t="s">
        <v>1786</v>
      </c>
    </row>
    <row r="33" spans="1:2" x14ac:dyDescent="0.3">
      <c r="A33" s="11" t="s">
        <v>1787</v>
      </c>
      <c r="B33" s="11" t="s">
        <v>1788</v>
      </c>
    </row>
    <row r="34" spans="1:2" x14ac:dyDescent="0.3">
      <c r="A34" s="11" t="s">
        <v>1789</v>
      </c>
      <c r="B34" s="11" t="s">
        <v>1790</v>
      </c>
    </row>
    <row r="35" spans="1:2" x14ac:dyDescent="0.3">
      <c r="A35" s="11" t="s">
        <v>1791</v>
      </c>
      <c r="B35" s="11" t="s">
        <v>1792</v>
      </c>
    </row>
    <row r="36" spans="1:2" x14ac:dyDescent="0.3">
      <c r="A36" s="11" t="s">
        <v>1793</v>
      </c>
      <c r="B36" s="11" t="s">
        <v>1794</v>
      </c>
    </row>
    <row r="37" spans="1:2" x14ac:dyDescent="0.3">
      <c r="A37" s="11" t="s">
        <v>1795</v>
      </c>
      <c r="B37" s="11" t="s">
        <v>1796</v>
      </c>
    </row>
    <row r="38" spans="1:2" x14ac:dyDescent="0.3">
      <c r="A38" s="11" t="s">
        <v>1797</v>
      </c>
      <c r="B38" s="11" t="s">
        <v>1798</v>
      </c>
    </row>
    <row r="39" spans="1:2" x14ac:dyDescent="0.3">
      <c r="A39" s="11" t="s">
        <v>1799</v>
      </c>
      <c r="B39" s="11" t="s">
        <v>1800</v>
      </c>
    </row>
    <row r="40" spans="1:2" x14ac:dyDescent="0.3">
      <c r="A40" s="11" t="s">
        <v>1801</v>
      </c>
      <c r="B40" s="11" t="s">
        <v>1802</v>
      </c>
    </row>
    <row r="41" spans="1:2" x14ac:dyDescent="0.3">
      <c r="A41" s="11" t="s">
        <v>1803</v>
      </c>
      <c r="B41" s="11" t="s">
        <v>1804</v>
      </c>
    </row>
    <row r="42" spans="1:2" x14ac:dyDescent="0.3">
      <c r="A42" s="11" t="s">
        <v>1805</v>
      </c>
      <c r="B42" s="11" t="s">
        <v>1806</v>
      </c>
    </row>
    <row r="43" spans="1:2" x14ac:dyDescent="0.3">
      <c r="A43" s="11" t="s">
        <v>1807</v>
      </c>
      <c r="B43" s="11" t="s">
        <v>1808</v>
      </c>
    </row>
    <row r="44" spans="1:2" x14ac:dyDescent="0.3">
      <c r="A44" s="11" t="s">
        <v>1809</v>
      </c>
      <c r="B44" s="11" t="s">
        <v>1810</v>
      </c>
    </row>
    <row r="45" spans="1:2" x14ac:dyDescent="0.3">
      <c r="A45" s="11" t="s">
        <v>1811</v>
      </c>
      <c r="B45" s="11" t="s">
        <v>1812</v>
      </c>
    </row>
    <row r="46" spans="1:2" x14ac:dyDescent="0.3">
      <c r="A46" s="11" t="s">
        <v>1813</v>
      </c>
      <c r="B46" s="11" t="s">
        <v>1814</v>
      </c>
    </row>
    <row r="47" spans="1:2" x14ac:dyDescent="0.3">
      <c r="A47" s="11" t="s">
        <v>1815</v>
      </c>
      <c r="B47" s="11" t="s">
        <v>1816</v>
      </c>
    </row>
    <row r="48" spans="1:2" x14ac:dyDescent="0.3">
      <c r="A48" s="11" t="s">
        <v>1817</v>
      </c>
      <c r="B48" s="11" t="s">
        <v>1818</v>
      </c>
    </row>
    <row r="49" spans="1:2" x14ac:dyDescent="0.3">
      <c r="A49" s="11" t="s">
        <v>1819</v>
      </c>
      <c r="B49" s="11" t="s">
        <v>1820</v>
      </c>
    </row>
    <row r="50" spans="1:2" x14ac:dyDescent="0.3">
      <c r="A50" s="11" t="s">
        <v>1821</v>
      </c>
      <c r="B50" s="11" t="s">
        <v>1822</v>
      </c>
    </row>
    <row r="51" spans="1:2" x14ac:dyDescent="0.3">
      <c r="A51" s="11" t="s">
        <v>1823</v>
      </c>
      <c r="B51" s="11" t="s">
        <v>1824</v>
      </c>
    </row>
    <row r="52" spans="1:2" x14ac:dyDescent="0.3">
      <c r="A52" s="11" t="s">
        <v>1825</v>
      </c>
      <c r="B52" s="11" t="s">
        <v>1826</v>
      </c>
    </row>
    <row r="53" spans="1:2" x14ac:dyDescent="0.3">
      <c r="A53" s="11" t="s">
        <v>1827</v>
      </c>
      <c r="B53" s="11" t="s">
        <v>1828</v>
      </c>
    </row>
    <row r="54" spans="1:2" x14ac:dyDescent="0.3">
      <c r="A54" s="11" t="s">
        <v>1829</v>
      </c>
      <c r="B54" s="11" t="s">
        <v>1830</v>
      </c>
    </row>
    <row r="55" spans="1:2" x14ac:dyDescent="0.3">
      <c r="A55" s="11" t="s">
        <v>1831</v>
      </c>
      <c r="B55" s="11" t="s">
        <v>1832</v>
      </c>
    </row>
    <row r="56" spans="1:2" x14ac:dyDescent="0.3">
      <c r="A56" s="11" t="s">
        <v>1833</v>
      </c>
      <c r="B56" s="11" t="s">
        <v>1834</v>
      </c>
    </row>
    <row r="57" spans="1:2" x14ac:dyDescent="0.3">
      <c r="A57" s="11" t="s">
        <v>1835</v>
      </c>
      <c r="B57" s="11" t="s">
        <v>1836</v>
      </c>
    </row>
    <row r="58" spans="1:2" x14ac:dyDescent="0.3">
      <c r="A58" s="11" t="s">
        <v>1837</v>
      </c>
      <c r="B58" s="11" t="s">
        <v>1838</v>
      </c>
    </row>
    <row r="59" spans="1:2" x14ac:dyDescent="0.3">
      <c r="A59" s="11" t="s">
        <v>1839</v>
      </c>
      <c r="B59" s="11" t="s">
        <v>1840</v>
      </c>
    </row>
    <row r="60" spans="1:2" x14ac:dyDescent="0.3">
      <c r="A60" s="11" t="s">
        <v>1841</v>
      </c>
      <c r="B60" s="11" t="s">
        <v>1842</v>
      </c>
    </row>
    <row r="61" spans="1:2" x14ac:dyDescent="0.3">
      <c r="A61" s="11" t="s">
        <v>1843</v>
      </c>
      <c r="B61" s="11" t="s">
        <v>1844</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A27AD-6ADE-4144-BE20-4055BD263B35}">
  <dimension ref="A1"/>
  <sheetViews>
    <sheetView workbookViewId="0"/>
  </sheetViews>
  <sheetFormatPr defaultRowHeight="14.4" x14ac:dyDescent="0.3"/>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2D85A-4C1C-427B-8817-275C150984FF}">
  <dimension ref="A1:B181"/>
  <sheetViews>
    <sheetView workbookViewId="0">
      <selection activeCell="A2" sqref="A2"/>
    </sheetView>
  </sheetViews>
  <sheetFormatPr defaultRowHeight="14.4" x14ac:dyDescent="0.3"/>
  <cols>
    <col min="1" max="1" width="76" bestFit="1" customWidth="1"/>
    <col min="2" max="2" width="23.44140625" bestFit="1" customWidth="1"/>
  </cols>
  <sheetData>
    <row r="1" spans="1:2" x14ac:dyDescent="0.3">
      <c r="A1" t="s">
        <v>1718</v>
      </c>
      <c r="B1" t="s">
        <v>1719</v>
      </c>
    </row>
    <row r="2" spans="1:2" x14ac:dyDescent="0.3">
      <c r="A2" s="11" t="s">
        <v>1534</v>
      </c>
      <c r="B2" s="11" t="s">
        <v>1535</v>
      </c>
    </row>
    <row r="3" spans="1:2" x14ac:dyDescent="0.3">
      <c r="A3" s="11" t="s">
        <v>1536</v>
      </c>
      <c r="B3" s="11" t="s">
        <v>1535</v>
      </c>
    </row>
    <row r="4" spans="1:2" x14ac:dyDescent="0.3">
      <c r="A4" s="11" t="s">
        <v>1537</v>
      </c>
      <c r="B4" s="11" t="s">
        <v>1535</v>
      </c>
    </row>
    <row r="5" spans="1:2" x14ac:dyDescent="0.3">
      <c r="A5" s="11" t="s">
        <v>1538</v>
      </c>
      <c r="B5" s="11" t="s">
        <v>1539</v>
      </c>
    </row>
    <row r="6" spans="1:2" x14ac:dyDescent="0.3">
      <c r="A6" s="11" t="s">
        <v>1540</v>
      </c>
      <c r="B6" s="11" t="s">
        <v>1539</v>
      </c>
    </row>
    <row r="7" spans="1:2" x14ac:dyDescent="0.3">
      <c r="A7" s="11" t="s">
        <v>1541</v>
      </c>
      <c r="B7" s="11" t="s">
        <v>1539</v>
      </c>
    </row>
    <row r="8" spans="1:2" x14ac:dyDescent="0.3">
      <c r="A8" s="11" t="s">
        <v>1542</v>
      </c>
      <c r="B8" s="11" t="s">
        <v>1543</v>
      </c>
    </row>
    <row r="9" spans="1:2" x14ac:dyDescent="0.3">
      <c r="A9" s="11" t="s">
        <v>1544</v>
      </c>
      <c r="B9" s="11" t="s">
        <v>1543</v>
      </c>
    </row>
    <row r="10" spans="1:2" x14ac:dyDescent="0.3">
      <c r="A10" s="11" t="s">
        <v>1545</v>
      </c>
      <c r="B10" s="11" t="s">
        <v>1543</v>
      </c>
    </row>
    <row r="11" spans="1:2" x14ac:dyDescent="0.3">
      <c r="A11" s="11" t="s">
        <v>1546</v>
      </c>
      <c r="B11" s="11" t="s">
        <v>1535</v>
      </c>
    </row>
    <row r="12" spans="1:2" x14ac:dyDescent="0.3">
      <c r="A12" s="11" t="s">
        <v>1547</v>
      </c>
      <c r="B12" s="11" t="s">
        <v>1535</v>
      </c>
    </row>
    <row r="13" spans="1:2" x14ac:dyDescent="0.3">
      <c r="A13" s="11" t="s">
        <v>1548</v>
      </c>
      <c r="B13" s="11" t="s">
        <v>1535</v>
      </c>
    </row>
    <row r="14" spans="1:2" x14ac:dyDescent="0.3">
      <c r="A14" s="11" t="s">
        <v>1549</v>
      </c>
      <c r="B14" s="11" t="s">
        <v>1543</v>
      </c>
    </row>
    <row r="15" spans="1:2" x14ac:dyDescent="0.3">
      <c r="A15" s="11" t="s">
        <v>1550</v>
      </c>
      <c r="B15" s="11" t="s">
        <v>1543</v>
      </c>
    </row>
    <row r="16" spans="1:2" x14ac:dyDescent="0.3">
      <c r="A16" s="11" t="s">
        <v>1551</v>
      </c>
      <c r="B16" s="11" t="s">
        <v>1543</v>
      </c>
    </row>
    <row r="17" spans="1:2" x14ac:dyDescent="0.3">
      <c r="A17" s="11" t="s">
        <v>1552</v>
      </c>
      <c r="B17" s="11" t="s">
        <v>1535</v>
      </c>
    </row>
    <row r="18" spans="1:2" x14ac:dyDescent="0.3">
      <c r="A18" s="11" t="s">
        <v>1553</v>
      </c>
      <c r="B18" s="11" t="s">
        <v>1535</v>
      </c>
    </row>
    <row r="19" spans="1:2" x14ac:dyDescent="0.3">
      <c r="A19" s="11" t="s">
        <v>1554</v>
      </c>
      <c r="B19" s="11" t="s">
        <v>1535</v>
      </c>
    </row>
    <row r="20" spans="1:2" x14ac:dyDescent="0.3">
      <c r="A20" s="11" t="s">
        <v>1555</v>
      </c>
      <c r="B20" s="11" t="s">
        <v>1535</v>
      </c>
    </row>
    <row r="21" spans="1:2" x14ac:dyDescent="0.3">
      <c r="A21" s="11" t="s">
        <v>1556</v>
      </c>
      <c r="B21" s="11" t="s">
        <v>1535</v>
      </c>
    </row>
    <row r="22" spans="1:2" x14ac:dyDescent="0.3">
      <c r="A22" s="11" t="s">
        <v>1557</v>
      </c>
      <c r="B22" s="11" t="s">
        <v>1535</v>
      </c>
    </row>
    <row r="23" spans="1:2" x14ac:dyDescent="0.3">
      <c r="A23" s="11" t="s">
        <v>1558</v>
      </c>
      <c r="B23" s="11" t="s">
        <v>1535</v>
      </c>
    </row>
    <row r="24" spans="1:2" x14ac:dyDescent="0.3">
      <c r="A24" s="11" t="s">
        <v>1559</v>
      </c>
      <c r="B24" s="11" t="s">
        <v>1535</v>
      </c>
    </row>
    <row r="25" spans="1:2" x14ac:dyDescent="0.3">
      <c r="A25" s="11" t="s">
        <v>1560</v>
      </c>
      <c r="B25" s="11" t="s">
        <v>1535</v>
      </c>
    </row>
    <row r="26" spans="1:2" x14ac:dyDescent="0.3">
      <c r="A26" s="11" t="s">
        <v>1561</v>
      </c>
      <c r="B26" s="11" t="s">
        <v>1562</v>
      </c>
    </row>
    <row r="27" spans="1:2" x14ac:dyDescent="0.3">
      <c r="A27" s="11" t="s">
        <v>1563</v>
      </c>
      <c r="B27" s="11" t="s">
        <v>1564</v>
      </c>
    </row>
    <row r="28" spans="1:2" x14ac:dyDescent="0.3">
      <c r="A28" s="11" t="s">
        <v>1565</v>
      </c>
      <c r="B28" s="11" t="s">
        <v>1564</v>
      </c>
    </row>
    <row r="29" spans="1:2" x14ac:dyDescent="0.3">
      <c r="A29" s="11" t="s">
        <v>1566</v>
      </c>
      <c r="B29" s="11" t="s">
        <v>1535</v>
      </c>
    </row>
    <row r="30" spans="1:2" x14ac:dyDescent="0.3">
      <c r="A30" s="11" t="s">
        <v>1567</v>
      </c>
      <c r="B30" s="11" t="s">
        <v>1535</v>
      </c>
    </row>
    <row r="31" spans="1:2" x14ac:dyDescent="0.3">
      <c r="A31" s="11" t="s">
        <v>1568</v>
      </c>
      <c r="B31" s="11" t="s">
        <v>1535</v>
      </c>
    </row>
    <row r="32" spans="1:2" x14ac:dyDescent="0.3">
      <c r="A32" s="11" t="s">
        <v>1569</v>
      </c>
      <c r="B32" s="11" t="s">
        <v>1570</v>
      </c>
    </row>
    <row r="33" spans="1:2" x14ac:dyDescent="0.3">
      <c r="A33" s="11" t="s">
        <v>1571</v>
      </c>
      <c r="B33" s="11" t="s">
        <v>1535</v>
      </c>
    </row>
    <row r="34" spans="1:2" x14ac:dyDescent="0.3">
      <c r="A34" s="11" t="s">
        <v>1572</v>
      </c>
      <c r="B34" s="11" t="s">
        <v>1535</v>
      </c>
    </row>
    <row r="35" spans="1:2" x14ac:dyDescent="0.3">
      <c r="A35" s="11" t="s">
        <v>1573</v>
      </c>
      <c r="B35" s="11" t="s">
        <v>1535</v>
      </c>
    </row>
    <row r="36" spans="1:2" x14ac:dyDescent="0.3">
      <c r="A36" s="11" t="s">
        <v>1574</v>
      </c>
      <c r="B36" s="11" t="s">
        <v>1535</v>
      </c>
    </row>
    <row r="37" spans="1:2" x14ac:dyDescent="0.3">
      <c r="A37" s="11" t="s">
        <v>1575</v>
      </c>
      <c r="B37" s="11" t="s">
        <v>1535</v>
      </c>
    </row>
    <row r="38" spans="1:2" x14ac:dyDescent="0.3">
      <c r="A38" s="11" t="s">
        <v>1576</v>
      </c>
      <c r="B38" s="11" t="s">
        <v>1535</v>
      </c>
    </row>
    <row r="39" spans="1:2" x14ac:dyDescent="0.3">
      <c r="A39" s="11" t="s">
        <v>1577</v>
      </c>
      <c r="B39" s="11" t="s">
        <v>1535</v>
      </c>
    </row>
    <row r="40" spans="1:2" x14ac:dyDescent="0.3">
      <c r="A40" s="11" t="s">
        <v>1578</v>
      </c>
      <c r="B40" s="11" t="s">
        <v>1535</v>
      </c>
    </row>
    <row r="41" spans="1:2" x14ac:dyDescent="0.3">
      <c r="A41" s="11" t="s">
        <v>1579</v>
      </c>
      <c r="B41" s="11" t="s">
        <v>1543</v>
      </c>
    </row>
    <row r="42" spans="1:2" x14ac:dyDescent="0.3">
      <c r="A42" s="11" t="s">
        <v>1580</v>
      </c>
      <c r="B42" s="11" t="s">
        <v>1543</v>
      </c>
    </row>
    <row r="43" spans="1:2" x14ac:dyDescent="0.3">
      <c r="A43" s="11" t="s">
        <v>1581</v>
      </c>
      <c r="B43" s="11" t="s">
        <v>1543</v>
      </c>
    </row>
    <row r="44" spans="1:2" x14ac:dyDescent="0.3">
      <c r="A44" s="11" t="s">
        <v>1582</v>
      </c>
      <c r="B44" s="11" t="s">
        <v>1543</v>
      </c>
    </row>
    <row r="45" spans="1:2" x14ac:dyDescent="0.3">
      <c r="A45" s="11" t="s">
        <v>1583</v>
      </c>
      <c r="B45" s="11" t="s">
        <v>1543</v>
      </c>
    </row>
    <row r="46" spans="1:2" x14ac:dyDescent="0.3">
      <c r="A46" s="11" t="s">
        <v>1584</v>
      </c>
      <c r="B46" s="11" t="s">
        <v>1543</v>
      </c>
    </row>
    <row r="47" spans="1:2" x14ac:dyDescent="0.3">
      <c r="A47" s="11" t="s">
        <v>1585</v>
      </c>
      <c r="B47" s="11" t="s">
        <v>1543</v>
      </c>
    </row>
    <row r="48" spans="1:2" x14ac:dyDescent="0.3">
      <c r="A48" s="11" t="s">
        <v>1586</v>
      </c>
      <c r="B48" s="11" t="s">
        <v>1543</v>
      </c>
    </row>
    <row r="49" spans="1:2" x14ac:dyDescent="0.3">
      <c r="A49" s="11" t="s">
        <v>1587</v>
      </c>
      <c r="B49" s="11" t="s">
        <v>1543</v>
      </c>
    </row>
    <row r="50" spans="1:2" x14ac:dyDescent="0.3">
      <c r="A50" s="11" t="s">
        <v>1588</v>
      </c>
      <c r="B50" s="11" t="s">
        <v>1543</v>
      </c>
    </row>
    <row r="51" spans="1:2" x14ac:dyDescent="0.3">
      <c r="A51" s="11" t="s">
        <v>1589</v>
      </c>
      <c r="B51" s="11" t="s">
        <v>1543</v>
      </c>
    </row>
    <row r="52" spans="1:2" x14ac:dyDescent="0.3">
      <c r="A52" s="11" t="s">
        <v>1590</v>
      </c>
      <c r="B52" s="11" t="s">
        <v>1543</v>
      </c>
    </row>
    <row r="53" spans="1:2" x14ac:dyDescent="0.3">
      <c r="A53" s="11" t="s">
        <v>1591</v>
      </c>
      <c r="B53" s="11" t="s">
        <v>1543</v>
      </c>
    </row>
    <row r="54" spans="1:2" x14ac:dyDescent="0.3">
      <c r="A54" s="11" t="s">
        <v>1592</v>
      </c>
      <c r="B54" s="11" t="s">
        <v>1543</v>
      </c>
    </row>
    <row r="55" spans="1:2" x14ac:dyDescent="0.3">
      <c r="A55" s="11" t="s">
        <v>1592</v>
      </c>
      <c r="B55" s="11" t="s">
        <v>1543</v>
      </c>
    </row>
    <row r="56" spans="1:2" x14ac:dyDescent="0.3">
      <c r="A56" s="11" t="s">
        <v>1593</v>
      </c>
      <c r="B56" s="11" t="s">
        <v>1535</v>
      </c>
    </row>
    <row r="57" spans="1:2" x14ac:dyDescent="0.3">
      <c r="A57" s="11" t="s">
        <v>1594</v>
      </c>
      <c r="B57" s="11" t="s">
        <v>1535</v>
      </c>
    </row>
    <row r="58" spans="1:2" x14ac:dyDescent="0.3">
      <c r="A58" s="11" t="s">
        <v>1595</v>
      </c>
      <c r="B58" s="11" t="s">
        <v>1535</v>
      </c>
    </row>
    <row r="59" spans="1:2" x14ac:dyDescent="0.3">
      <c r="A59" s="11" t="s">
        <v>1596</v>
      </c>
      <c r="B59" s="11" t="s">
        <v>1535</v>
      </c>
    </row>
    <row r="60" spans="1:2" x14ac:dyDescent="0.3">
      <c r="A60" s="11" t="s">
        <v>1597</v>
      </c>
      <c r="B60" s="11" t="s">
        <v>1535</v>
      </c>
    </row>
    <row r="61" spans="1:2" x14ac:dyDescent="0.3">
      <c r="A61" s="11" t="s">
        <v>1598</v>
      </c>
      <c r="B61" s="11" t="s">
        <v>1535</v>
      </c>
    </row>
    <row r="62" spans="1:2" x14ac:dyDescent="0.3">
      <c r="A62" s="11" t="s">
        <v>1599</v>
      </c>
      <c r="B62" s="11" t="s">
        <v>1535</v>
      </c>
    </row>
    <row r="63" spans="1:2" x14ac:dyDescent="0.3">
      <c r="A63" s="11" t="s">
        <v>1600</v>
      </c>
      <c r="B63" s="11" t="s">
        <v>1535</v>
      </c>
    </row>
    <row r="64" spans="1:2" x14ac:dyDescent="0.3">
      <c r="A64" s="11" t="s">
        <v>1601</v>
      </c>
      <c r="B64" s="11" t="s">
        <v>1535</v>
      </c>
    </row>
    <row r="65" spans="1:2" x14ac:dyDescent="0.3">
      <c r="A65" s="11" t="s">
        <v>1602</v>
      </c>
      <c r="B65" s="11" t="s">
        <v>1543</v>
      </c>
    </row>
    <row r="66" spans="1:2" x14ac:dyDescent="0.3">
      <c r="A66" s="11" t="s">
        <v>1603</v>
      </c>
      <c r="B66" s="11" t="s">
        <v>1543</v>
      </c>
    </row>
    <row r="67" spans="1:2" x14ac:dyDescent="0.3">
      <c r="A67" s="11" t="s">
        <v>1604</v>
      </c>
      <c r="B67" s="11" t="s">
        <v>1543</v>
      </c>
    </row>
    <row r="68" spans="1:2" x14ac:dyDescent="0.3">
      <c r="A68" s="11" t="s">
        <v>1605</v>
      </c>
      <c r="B68" s="11" t="s">
        <v>1535</v>
      </c>
    </row>
    <row r="69" spans="1:2" x14ac:dyDescent="0.3">
      <c r="A69" s="11" t="s">
        <v>1606</v>
      </c>
      <c r="B69" s="11" t="s">
        <v>1535</v>
      </c>
    </row>
    <row r="70" spans="1:2" x14ac:dyDescent="0.3">
      <c r="A70" s="11" t="s">
        <v>1607</v>
      </c>
      <c r="B70" s="11" t="s">
        <v>1535</v>
      </c>
    </row>
    <row r="71" spans="1:2" x14ac:dyDescent="0.3">
      <c r="A71" s="11" t="s">
        <v>1608</v>
      </c>
      <c r="B71" s="11" t="s">
        <v>1543</v>
      </c>
    </row>
    <row r="72" spans="1:2" x14ac:dyDescent="0.3">
      <c r="A72" s="11" t="s">
        <v>1609</v>
      </c>
      <c r="B72" s="11" t="s">
        <v>1543</v>
      </c>
    </row>
    <row r="73" spans="1:2" x14ac:dyDescent="0.3">
      <c r="A73" s="11" t="s">
        <v>1610</v>
      </c>
      <c r="B73" s="11" t="s">
        <v>1543</v>
      </c>
    </row>
    <row r="74" spans="1:2" x14ac:dyDescent="0.3">
      <c r="A74" s="11" t="s">
        <v>1611</v>
      </c>
      <c r="B74" s="11" t="s">
        <v>1535</v>
      </c>
    </row>
    <row r="75" spans="1:2" x14ac:dyDescent="0.3">
      <c r="A75" s="11" t="s">
        <v>1612</v>
      </c>
      <c r="B75" s="11" t="s">
        <v>1535</v>
      </c>
    </row>
    <row r="76" spans="1:2" x14ac:dyDescent="0.3">
      <c r="A76" s="11" t="s">
        <v>1613</v>
      </c>
      <c r="B76" s="11" t="s">
        <v>1535</v>
      </c>
    </row>
    <row r="77" spans="1:2" x14ac:dyDescent="0.3">
      <c r="A77" s="11" t="s">
        <v>1614</v>
      </c>
      <c r="B77" s="11" t="s">
        <v>1535</v>
      </c>
    </row>
    <row r="78" spans="1:2" x14ac:dyDescent="0.3">
      <c r="A78" s="11" t="s">
        <v>1615</v>
      </c>
      <c r="B78" s="11" t="s">
        <v>1535</v>
      </c>
    </row>
    <row r="79" spans="1:2" x14ac:dyDescent="0.3">
      <c r="A79" s="11" t="s">
        <v>1616</v>
      </c>
      <c r="B79" s="11" t="s">
        <v>1535</v>
      </c>
    </row>
    <row r="80" spans="1:2" x14ac:dyDescent="0.3">
      <c r="A80" s="11" t="s">
        <v>1614</v>
      </c>
      <c r="B80" s="11" t="s">
        <v>1535</v>
      </c>
    </row>
    <row r="81" spans="1:2" x14ac:dyDescent="0.3">
      <c r="A81" s="11" t="s">
        <v>1615</v>
      </c>
      <c r="B81" s="11" t="s">
        <v>1535</v>
      </c>
    </row>
    <row r="82" spans="1:2" x14ac:dyDescent="0.3">
      <c r="A82" s="11" t="s">
        <v>1616</v>
      </c>
      <c r="B82" s="11" t="s">
        <v>1535</v>
      </c>
    </row>
    <row r="83" spans="1:2" x14ac:dyDescent="0.3">
      <c r="A83" s="11" t="s">
        <v>1617</v>
      </c>
      <c r="B83" s="11" t="s">
        <v>1543</v>
      </c>
    </row>
    <row r="84" spans="1:2" x14ac:dyDescent="0.3">
      <c r="A84" s="11" t="s">
        <v>1618</v>
      </c>
      <c r="B84" s="11" t="s">
        <v>1543</v>
      </c>
    </row>
    <row r="85" spans="1:2" x14ac:dyDescent="0.3">
      <c r="A85" s="11" t="s">
        <v>1619</v>
      </c>
      <c r="B85" s="11" t="s">
        <v>1543</v>
      </c>
    </row>
    <row r="86" spans="1:2" x14ac:dyDescent="0.3">
      <c r="A86" s="11" t="s">
        <v>1620</v>
      </c>
      <c r="B86" s="11" t="s">
        <v>1535</v>
      </c>
    </row>
    <row r="87" spans="1:2" x14ac:dyDescent="0.3">
      <c r="A87" s="11" t="s">
        <v>1621</v>
      </c>
      <c r="B87" s="11" t="s">
        <v>1535</v>
      </c>
    </row>
    <row r="88" spans="1:2" x14ac:dyDescent="0.3">
      <c r="A88" s="11" t="s">
        <v>1622</v>
      </c>
      <c r="B88" s="11" t="s">
        <v>1535</v>
      </c>
    </row>
    <row r="89" spans="1:2" x14ac:dyDescent="0.3">
      <c r="A89" s="11" t="s">
        <v>1623</v>
      </c>
      <c r="B89" s="11" t="s">
        <v>1562</v>
      </c>
    </row>
    <row r="90" spans="1:2" x14ac:dyDescent="0.3">
      <c r="A90" s="11" t="s">
        <v>1624</v>
      </c>
      <c r="B90" s="11" t="s">
        <v>1625</v>
      </c>
    </row>
    <row r="91" spans="1:2" x14ac:dyDescent="0.3">
      <c r="A91" s="11" t="s">
        <v>1626</v>
      </c>
      <c r="B91" s="11" t="s">
        <v>1625</v>
      </c>
    </row>
    <row r="92" spans="1:2" x14ac:dyDescent="0.3">
      <c r="A92" s="11" t="s">
        <v>1627</v>
      </c>
      <c r="B92" s="11" t="s">
        <v>1543</v>
      </c>
    </row>
    <row r="93" spans="1:2" x14ac:dyDescent="0.3">
      <c r="A93" s="11" t="s">
        <v>1628</v>
      </c>
      <c r="B93" s="11" t="s">
        <v>1543</v>
      </c>
    </row>
    <row r="94" spans="1:2" x14ac:dyDescent="0.3">
      <c r="A94" s="11" t="s">
        <v>1629</v>
      </c>
      <c r="B94" s="11" t="s">
        <v>1543</v>
      </c>
    </row>
    <row r="95" spans="1:2" x14ac:dyDescent="0.3">
      <c r="A95" s="11" t="s">
        <v>1630</v>
      </c>
      <c r="B95" s="11" t="s">
        <v>1539</v>
      </c>
    </row>
    <row r="96" spans="1:2" x14ac:dyDescent="0.3">
      <c r="A96" s="11" t="s">
        <v>1631</v>
      </c>
      <c r="B96" s="11" t="s">
        <v>1539</v>
      </c>
    </row>
    <row r="97" spans="1:2" x14ac:dyDescent="0.3">
      <c r="A97" s="11" t="s">
        <v>1632</v>
      </c>
      <c r="B97" s="11" t="s">
        <v>1539</v>
      </c>
    </row>
    <row r="98" spans="1:2" x14ac:dyDescent="0.3">
      <c r="A98" s="11" t="s">
        <v>1633</v>
      </c>
      <c r="B98" s="11" t="s">
        <v>1543</v>
      </c>
    </row>
    <row r="99" spans="1:2" x14ac:dyDescent="0.3">
      <c r="A99" s="11" t="s">
        <v>1634</v>
      </c>
      <c r="B99" s="11" t="s">
        <v>1543</v>
      </c>
    </row>
    <row r="100" spans="1:2" x14ac:dyDescent="0.3">
      <c r="A100" s="11" t="s">
        <v>1635</v>
      </c>
      <c r="B100" s="11" t="s">
        <v>1543</v>
      </c>
    </row>
    <row r="101" spans="1:2" x14ac:dyDescent="0.3">
      <c r="A101" s="11" t="s">
        <v>1636</v>
      </c>
      <c r="B101" s="11" t="s">
        <v>1535</v>
      </c>
    </row>
    <row r="102" spans="1:2" x14ac:dyDescent="0.3">
      <c r="A102" s="11" t="s">
        <v>1637</v>
      </c>
      <c r="B102" s="11" t="s">
        <v>1535</v>
      </c>
    </row>
    <row r="103" spans="1:2" x14ac:dyDescent="0.3">
      <c r="A103" s="11" t="s">
        <v>1638</v>
      </c>
      <c r="B103" s="11" t="s">
        <v>1535</v>
      </c>
    </row>
    <row r="104" spans="1:2" x14ac:dyDescent="0.3">
      <c r="A104" s="11" t="s">
        <v>1639</v>
      </c>
      <c r="B104" s="11" t="s">
        <v>1535</v>
      </c>
    </row>
    <row r="105" spans="1:2" x14ac:dyDescent="0.3">
      <c r="A105" s="11" t="s">
        <v>1640</v>
      </c>
      <c r="B105" s="11" t="s">
        <v>1535</v>
      </c>
    </row>
    <row r="106" spans="1:2" x14ac:dyDescent="0.3">
      <c r="A106" s="11" t="s">
        <v>1641</v>
      </c>
      <c r="B106" s="11" t="s">
        <v>1535</v>
      </c>
    </row>
    <row r="107" spans="1:2" x14ac:dyDescent="0.3">
      <c r="A107" s="11" t="s">
        <v>1642</v>
      </c>
      <c r="B107" s="11" t="s">
        <v>1535</v>
      </c>
    </row>
    <row r="108" spans="1:2" x14ac:dyDescent="0.3">
      <c r="A108" s="11" t="s">
        <v>1643</v>
      </c>
      <c r="B108" s="11" t="s">
        <v>1535</v>
      </c>
    </row>
    <row r="109" spans="1:2" x14ac:dyDescent="0.3">
      <c r="A109" s="11" t="s">
        <v>1644</v>
      </c>
      <c r="B109" s="11" t="s">
        <v>1535</v>
      </c>
    </row>
    <row r="110" spans="1:2" x14ac:dyDescent="0.3">
      <c r="A110" s="11" t="s">
        <v>1645</v>
      </c>
      <c r="B110" s="11" t="s">
        <v>1543</v>
      </c>
    </row>
    <row r="111" spans="1:2" x14ac:dyDescent="0.3">
      <c r="A111" s="11" t="s">
        <v>1646</v>
      </c>
      <c r="B111" s="11" t="s">
        <v>1543</v>
      </c>
    </row>
    <row r="112" spans="1:2" x14ac:dyDescent="0.3">
      <c r="A112" s="11" t="s">
        <v>1647</v>
      </c>
      <c r="B112" s="11" t="s">
        <v>1543</v>
      </c>
    </row>
    <row r="113" spans="1:2" x14ac:dyDescent="0.3">
      <c r="A113" s="11" t="s">
        <v>1648</v>
      </c>
      <c r="B113" s="11" t="s">
        <v>1543</v>
      </c>
    </row>
    <row r="114" spans="1:2" x14ac:dyDescent="0.3">
      <c r="A114" s="11" t="s">
        <v>1649</v>
      </c>
      <c r="B114" s="11" t="s">
        <v>1543</v>
      </c>
    </row>
    <row r="115" spans="1:2" x14ac:dyDescent="0.3">
      <c r="A115" s="11" t="s">
        <v>1650</v>
      </c>
      <c r="B115" s="11" t="s">
        <v>1543</v>
      </c>
    </row>
    <row r="116" spans="1:2" x14ac:dyDescent="0.3">
      <c r="A116" s="11" t="s">
        <v>1651</v>
      </c>
      <c r="B116" s="11" t="s">
        <v>1652</v>
      </c>
    </row>
    <row r="117" spans="1:2" x14ac:dyDescent="0.3">
      <c r="A117" s="11" t="s">
        <v>1653</v>
      </c>
      <c r="B117" s="11" t="s">
        <v>1652</v>
      </c>
    </row>
    <row r="118" spans="1:2" x14ac:dyDescent="0.3">
      <c r="A118" s="11" t="s">
        <v>1654</v>
      </c>
      <c r="B118" s="11" t="s">
        <v>1652</v>
      </c>
    </row>
    <row r="119" spans="1:2" x14ac:dyDescent="0.3">
      <c r="A119" s="11" t="s">
        <v>1655</v>
      </c>
      <c r="B119" s="11" t="s">
        <v>1535</v>
      </c>
    </row>
    <row r="120" spans="1:2" x14ac:dyDescent="0.3">
      <c r="A120" s="11" t="s">
        <v>1656</v>
      </c>
      <c r="B120" s="11" t="s">
        <v>1535</v>
      </c>
    </row>
    <row r="121" spans="1:2" x14ac:dyDescent="0.3">
      <c r="A121" s="11" t="s">
        <v>1657</v>
      </c>
      <c r="B121" s="11" t="s">
        <v>1535</v>
      </c>
    </row>
    <row r="122" spans="1:2" x14ac:dyDescent="0.3">
      <c r="A122" s="11" t="s">
        <v>1658</v>
      </c>
      <c r="B122" s="11" t="s">
        <v>1535</v>
      </c>
    </row>
    <row r="123" spans="1:2" x14ac:dyDescent="0.3">
      <c r="A123" s="11" t="s">
        <v>1659</v>
      </c>
      <c r="B123" s="11" t="s">
        <v>1535</v>
      </c>
    </row>
    <row r="124" spans="1:2" x14ac:dyDescent="0.3">
      <c r="A124" s="11" t="s">
        <v>1660</v>
      </c>
      <c r="B124" s="11" t="s">
        <v>1535</v>
      </c>
    </row>
    <row r="125" spans="1:2" x14ac:dyDescent="0.3">
      <c r="A125" s="11" t="s">
        <v>1661</v>
      </c>
      <c r="B125" s="11" t="s">
        <v>1535</v>
      </c>
    </row>
    <row r="126" spans="1:2" x14ac:dyDescent="0.3">
      <c r="A126" s="11" t="s">
        <v>1662</v>
      </c>
      <c r="B126" s="11" t="s">
        <v>1535</v>
      </c>
    </row>
    <row r="127" spans="1:2" x14ac:dyDescent="0.3">
      <c r="A127" s="11" t="s">
        <v>1663</v>
      </c>
      <c r="B127" s="11" t="s">
        <v>1535</v>
      </c>
    </row>
    <row r="128" spans="1:2" x14ac:dyDescent="0.3">
      <c r="A128" s="11" t="s">
        <v>1664</v>
      </c>
      <c r="B128" s="11" t="s">
        <v>1535</v>
      </c>
    </row>
    <row r="129" spans="1:2" x14ac:dyDescent="0.3">
      <c r="A129" s="11" t="s">
        <v>1665</v>
      </c>
      <c r="B129" s="11" t="s">
        <v>1535</v>
      </c>
    </row>
    <row r="130" spans="1:2" x14ac:dyDescent="0.3">
      <c r="A130" s="11" t="s">
        <v>1666</v>
      </c>
      <c r="B130" s="11" t="s">
        <v>1535</v>
      </c>
    </row>
    <row r="131" spans="1:2" x14ac:dyDescent="0.3">
      <c r="A131" s="11" t="s">
        <v>1667</v>
      </c>
      <c r="B131" s="11" t="s">
        <v>1543</v>
      </c>
    </row>
    <row r="132" spans="1:2" x14ac:dyDescent="0.3">
      <c r="A132" s="11" t="s">
        <v>1668</v>
      </c>
      <c r="B132" s="11" t="s">
        <v>1543</v>
      </c>
    </row>
    <row r="133" spans="1:2" x14ac:dyDescent="0.3">
      <c r="A133" s="11" t="s">
        <v>1669</v>
      </c>
      <c r="B133" s="11" t="s">
        <v>1543</v>
      </c>
    </row>
    <row r="134" spans="1:2" x14ac:dyDescent="0.3">
      <c r="A134" s="11" t="s">
        <v>1670</v>
      </c>
      <c r="B134" s="11" t="s">
        <v>1543</v>
      </c>
    </row>
    <row r="135" spans="1:2" x14ac:dyDescent="0.3">
      <c r="A135" s="11" t="s">
        <v>1671</v>
      </c>
      <c r="B135" s="11" t="s">
        <v>1543</v>
      </c>
    </row>
    <row r="136" spans="1:2" x14ac:dyDescent="0.3">
      <c r="A136" s="11" t="s">
        <v>1672</v>
      </c>
      <c r="B136" s="11" t="s">
        <v>1543</v>
      </c>
    </row>
    <row r="137" spans="1:2" x14ac:dyDescent="0.3">
      <c r="A137" s="11" t="s">
        <v>1673</v>
      </c>
      <c r="B137" s="11" t="s">
        <v>1543</v>
      </c>
    </row>
    <row r="138" spans="1:2" x14ac:dyDescent="0.3">
      <c r="A138" s="11" t="s">
        <v>1674</v>
      </c>
      <c r="B138" s="11" t="s">
        <v>1543</v>
      </c>
    </row>
    <row r="139" spans="1:2" x14ac:dyDescent="0.3">
      <c r="A139" s="11" t="s">
        <v>1675</v>
      </c>
      <c r="B139" s="11" t="s">
        <v>1676</v>
      </c>
    </row>
    <row r="140" spans="1:2" x14ac:dyDescent="0.3">
      <c r="A140" s="11" t="s">
        <v>1677</v>
      </c>
      <c r="B140" s="11" t="s">
        <v>1535</v>
      </c>
    </row>
    <row r="141" spans="1:2" x14ac:dyDescent="0.3">
      <c r="A141" s="11" t="s">
        <v>1678</v>
      </c>
      <c r="B141" s="11" t="s">
        <v>1535</v>
      </c>
    </row>
    <row r="142" spans="1:2" x14ac:dyDescent="0.3">
      <c r="A142" s="11" t="s">
        <v>1679</v>
      </c>
      <c r="B142" s="11" t="s">
        <v>1535</v>
      </c>
    </row>
    <row r="143" spans="1:2" x14ac:dyDescent="0.3">
      <c r="A143" s="11" t="s">
        <v>1680</v>
      </c>
      <c r="B143" s="11" t="s">
        <v>1543</v>
      </c>
    </row>
    <row r="144" spans="1:2" x14ac:dyDescent="0.3">
      <c r="A144" s="11" t="s">
        <v>1681</v>
      </c>
      <c r="B144" s="11" t="s">
        <v>1543</v>
      </c>
    </row>
    <row r="145" spans="1:2" x14ac:dyDescent="0.3">
      <c r="A145" s="11" t="s">
        <v>1682</v>
      </c>
      <c r="B145" s="11" t="s">
        <v>1543</v>
      </c>
    </row>
    <row r="146" spans="1:2" x14ac:dyDescent="0.3">
      <c r="A146" s="11" t="s">
        <v>1683</v>
      </c>
      <c r="B146" s="11" t="s">
        <v>1535</v>
      </c>
    </row>
    <row r="147" spans="1:2" x14ac:dyDescent="0.3">
      <c r="A147" s="11" t="s">
        <v>1684</v>
      </c>
      <c r="B147" s="11" t="s">
        <v>1535</v>
      </c>
    </row>
    <row r="148" spans="1:2" x14ac:dyDescent="0.3">
      <c r="A148" s="11" t="s">
        <v>1685</v>
      </c>
      <c r="B148" s="11" t="s">
        <v>1535</v>
      </c>
    </row>
    <row r="149" spans="1:2" x14ac:dyDescent="0.3">
      <c r="A149" s="11" t="s">
        <v>1686</v>
      </c>
      <c r="B149" s="11" t="s">
        <v>1543</v>
      </c>
    </row>
    <row r="150" spans="1:2" x14ac:dyDescent="0.3">
      <c r="A150" s="11" t="s">
        <v>1687</v>
      </c>
      <c r="B150" s="11" t="s">
        <v>1543</v>
      </c>
    </row>
    <row r="151" spans="1:2" x14ac:dyDescent="0.3">
      <c r="A151" s="11" t="s">
        <v>1688</v>
      </c>
      <c r="B151" s="11" t="s">
        <v>1543</v>
      </c>
    </row>
    <row r="152" spans="1:2" x14ac:dyDescent="0.3">
      <c r="A152" s="11" t="s">
        <v>1689</v>
      </c>
      <c r="B152" s="11" t="s">
        <v>1562</v>
      </c>
    </row>
    <row r="153" spans="1:2" x14ac:dyDescent="0.3">
      <c r="A153" s="11" t="s">
        <v>1690</v>
      </c>
      <c r="B153" s="11" t="s">
        <v>1691</v>
      </c>
    </row>
    <row r="154" spans="1:2" x14ac:dyDescent="0.3">
      <c r="A154" s="11" t="s">
        <v>1692</v>
      </c>
      <c r="B154" s="11" t="s">
        <v>1691</v>
      </c>
    </row>
    <row r="155" spans="1:2" x14ac:dyDescent="0.3">
      <c r="A155" s="11" t="s">
        <v>1693</v>
      </c>
      <c r="B155" s="11" t="s">
        <v>1535</v>
      </c>
    </row>
    <row r="156" spans="1:2" x14ac:dyDescent="0.3">
      <c r="A156" s="11" t="s">
        <v>1694</v>
      </c>
      <c r="B156" s="11" t="s">
        <v>1535</v>
      </c>
    </row>
    <row r="157" spans="1:2" x14ac:dyDescent="0.3">
      <c r="A157" s="11" t="s">
        <v>1695</v>
      </c>
      <c r="B157" s="11" t="s">
        <v>1535</v>
      </c>
    </row>
    <row r="158" spans="1:2" x14ac:dyDescent="0.3">
      <c r="A158" s="11" t="s">
        <v>1696</v>
      </c>
      <c r="B158" s="11" t="s">
        <v>1535</v>
      </c>
    </row>
    <row r="159" spans="1:2" x14ac:dyDescent="0.3">
      <c r="A159" s="11" t="s">
        <v>1697</v>
      </c>
      <c r="B159" s="11" t="s">
        <v>1535</v>
      </c>
    </row>
    <row r="160" spans="1:2" x14ac:dyDescent="0.3">
      <c r="A160" s="11" t="s">
        <v>1698</v>
      </c>
      <c r="B160" s="11" t="s">
        <v>1535</v>
      </c>
    </row>
    <row r="161" spans="1:2" x14ac:dyDescent="0.3">
      <c r="A161" s="11" t="s">
        <v>1699</v>
      </c>
      <c r="B161" s="11" t="s">
        <v>1535</v>
      </c>
    </row>
    <row r="162" spans="1:2" x14ac:dyDescent="0.3">
      <c r="A162" s="11" t="s">
        <v>1700</v>
      </c>
      <c r="B162" s="11" t="s">
        <v>1535</v>
      </c>
    </row>
    <row r="163" spans="1:2" x14ac:dyDescent="0.3">
      <c r="A163" s="11" t="s">
        <v>1701</v>
      </c>
      <c r="B163" s="11" t="s">
        <v>1535</v>
      </c>
    </row>
    <row r="164" spans="1:2" x14ac:dyDescent="0.3">
      <c r="A164" s="11" t="s">
        <v>1702</v>
      </c>
      <c r="B164" s="11" t="s">
        <v>1535</v>
      </c>
    </row>
    <row r="165" spans="1:2" x14ac:dyDescent="0.3">
      <c r="A165" s="11" t="s">
        <v>1703</v>
      </c>
      <c r="B165" s="11" t="s">
        <v>1535</v>
      </c>
    </row>
    <row r="166" spans="1:2" x14ac:dyDescent="0.3">
      <c r="A166" s="11" t="s">
        <v>1704</v>
      </c>
      <c r="B166" s="11" t="s">
        <v>1535</v>
      </c>
    </row>
    <row r="167" spans="1:2" x14ac:dyDescent="0.3">
      <c r="A167" s="11" t="s">
        <v>1705</v>
      </c>
      <c r="B167" s="11" t="s">
        <v>1543</v>
      </c>
    </row>
    <row r="168" spans="1:2" x14ac:dyDescent="0.3">
      <c r="A168" s="11" t="s">
        <v>1706</v>
      </c>
      <c r="B168" s="11" t="s">
        <v>1543</v>
      </c>
    </row>
    <row r="169" spans="1:2" x14ac:dyDescent="0.3">
      <c r="A169" s="11" t="s">
        <v>1707</v>
      </c>
      <c r="B169" s="11" t="s">
        <v>1543</v>
      </c>
    </row>
    <row r="170" spans="1:2" x14ac:dyDescent="0.3">
      <c r="A170" s="11" t="s">
        <v>1708</v>
      </c>
      <c r="B170" s="11" t="s">
        <v>1535</v>
      </c>
    </row>
    <row r="171" spans="1:2" x14ac:dyDescent="0.3">
      <c r="A171" s="11" t="s">
        <v>1709</v>
      </c>
      <c r="B171" s="11" t="s">
        <v>1535</v>
      </c>
    </row>
    <row r="172" spans="1:2" x14ac:dyDescent="0.3">
      <c r="A172" s="11" t="s">
        <v>1710</v>
      </c>
      <c r="B172" s="11" t="s">
        <v>1535</v>
      </c>
    </row>
    <row r="173" spans="1:2" x14ac:dyDescent="0.3">
      <c r="A173" s="11" t="s">
        <v>1711</v>
      </c>
      <c r="B173" s="11" t="s">
        <v>1535</v>
      </c>
    </row>
    <row r="174" spans="1:2" x14ac:dyDescent="0.3">
      <c r="A174" s="11" t="s">
        <v>1712</v>
      </c>
      <c r="B174" s="11" t="s">
        <v>1535</v>
      </c>
    </row>
    <row r="175" spans="1:2" x14ac:dyDescent="0.3">
      <c r="A175" s="11" t="s">
        <v>1713</v>
      </c>
      <c r="B175" s="11" t="s">
        <v>1535</v>
      </c>
    </row>
    <row r="176" spans="1:2" x14ac:dyDescent="0.3">
      <c r="A176" s="11" t="s">
        <v>1714</v>
      </c>
      <c r="B176" s="11" t="s">
        <v>1535</v>
      </c>
    </row>
    <row r="177" spans="1:2" x14ac:dyDescent="0.3">
      <c r="A177" s="11" t="s">
        <v>1715</v>
      </c>
      <c r="B177" s="11" t="s">
        <v>1535</v>
      </c>
    </row>
    <row r="178" spans="1:2" x14ac:dyDescent="0.3">
      <c r="A178" s="11" t="s">
        <v>1716</v>
      </c>
      <c r="B178" s="11" t="s">
        <v>1535</v>
      </c>
    </row>
    <row r="179" spans="1:2" x14ac:dyDescent="0.3">
      <c r="A179" s="11" t="s">
        <v>1689</v>
      </c>
      <c r="B179" s="11" t="s">
        <v>1562</v>
      </c>
    </row>
    <row r="180" spans="1:2" x14ac:dyDescent="0.3">
      <c r="A180" s="11" t="s">
        <v>1690</v>
      </c>
      <c r="B180" s="11" t="s">
        <v>1691</v>
      </c>
    </row>
    <row r="181" spans="1:2" x14ac:dyDescent="0.3">
      <c r="A181" s="11" t="s">
        <v>1692</v>
      </c>
      <c r="B181" s="11" t="s">
        <v>1717</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D28F-3085-437D-9EB0-087E9FFF82D6}">
  <dimension ref="A1"/>
  <sheetViews>
    <sheetView workbookViewId="0"/>
  </sheetViews>
  <sheetFormatPr defaultRowHeight="14.4" x14ac:dyDescent="0.3"/>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B8167-2399-4BB1-B363-24A7DB7166AF}">
  <dimension ref="A2:YY679"/>
  <sheetViews>
    <sheetView showFormulas="1" topLeftCell="BI1" workbookViewId="0">
      <selection activeCell="BM680" sqref="BM680"/>
    </sheetView>
  </sheetViews>
  <sheetFormatPr defaultRowHeight="14.4" x14ac:dyDescent="0.3"/>
  <cols>
    <col min="56" max="56" width="8.88671875" customWidth="1"/>
    <col min="66" max="66" width="37.5546875" customWidth="1"/>
  </cols>
  <sheetData>
    <row r="2" spans="1:675" x14ac:dyDescent="0.3">
      <c r="A2">
        <v>114427</v>
      </c>
      <c r="B2" t="s">
        <v>0</v>
      </c>
      <c r="C2">
        <v>112106142</v>
      </c>
      <c r="D2" t="s">
        <v>1</v>
      </c>
      <c r="E2">
        <v>0</v>
      </c>
      <c r="F2" t="s">
        <v>2</v>
      </c>
      <c r="G2" t="s">
        <v>3</v>
      </c>
      <c r="H2" t="s">
        <v>4</v>
      </c>
      <c r="I2" t="s">
        <v>5</v>
      </c>
      <c r="J2" t="s">
        <v>6</v>
      </c>
      <c r="K2">
        <v>12</v>
      </c>
      <c r="L2" t="s">
        <v>7</v>
      </c>
      <c r="M2" t="s">
        <v>8</v>
      </c>
      <c r="N2">
        <v>254208</v>
      </c>
      <c r="O2">
        <f>YEAR(G2)</f>
        <v>2016</v>
      </c>
      <c r="P2">
        <f>MONTH(G2)</f>
        <v>12</v>
      </c>
      <c r="Q2">
        <v>2021</v>
      </c>
      <c r="R2">
        <v>12</v>
      </c>
      <c r="S2" t="s">
        <v>9</v>
      </c>
      <c r="W2" t="str">
        <f>C2&amp;O2&amp;AJ2</f>
        <v>1121061422016Stated</v>
      </c>
      <c r="X2" t="str">
        <f>C2&amp;(O2-1)&amp;AJ2</f>
        <v>1121061422015Stated</v>
      </c>
      <c r="Y2">
        <f>IF($M2="Contract",$AK2,(IF($M2="National/International",$GD2,(IF($M2="Commercial",$DU2,)))))*(VLOOKUP(I2,[1]Mapping!$H$3:$J$200,3,FALSE))</f>
        <v>71502127500</v>
      </c>
      <c r="Z2">
        <f>_xlfn.MAXIFS(Y:Y,C:$C,C2)</f>
        <v>71502127500</v>
      </c>
      <c r="AA2" t="str">
        <f>VLOOKUP($I2,[1]Mapping!$H$2:$I$100,2,FALSE)</f>
        <v>EUR</v>
      </c>
      <c r="AB2" t="e">
        <f>INDEX('[1]Mapping 2'!$O:$O,MATCH('[1]Consolidated FAWs'!H2,'[1]Mapping 2'!$N:$N,0))</f>
        <v>#N/A</v>
      </c>
      <c r="AC2" t="str">
        <f>IF(Z2&gt;100000000,"&gt; $100M",IF(Z2&gt;55000000,"&gt; $55M","Below $55M"))</f>
        <v>&gt; $100M</v>
      </c>
      <c r="AD2" t="e">
        <f>AB2&amp;AC2</f>
        <v>#N/A</v>
      </c>
      <c r="AE2" t="e">
        <f>INDEX('[1]Mapping 2'!$S:$S,MATCH('[1]Consolidated FAWs'!AD2,'[1]Mapping 2'!$Q:$Q,0))</f>
        <v>#N/A</v>
      </c>
      <c r="AF2" t="str">
        <f>IF(VLOOKUP(C2,[1]Mapping!$T:$AE,9,FALSE)=0,"",VLOOKUP(C2,[1]Mapping!$T:$AE,9,FALSE))</f>
        <v>EU1218</v>
      </c>
      <c r="AG2" t="str">
        <f>IF(VLOOKUP(C2,[1]Mapping!$T:$AF,7,FALSE)=0,"Unassigned",VLOOKUP(C2,[1]Mapping!$T:$AF,7,FALSE))</f>
        <v>UTILITIES, ELECTRIC</v>
      </c>
      <c r="AH2" t="e">
        <f>AE2&amp;AG2</f>
        <v>#N/A</v>
      </c>
      <c r="AI2" t="e">
        <f>VLOOKUP(AH2,[1]Mapping!$AV$2:$AW$1000,2,FALSE)</f>
        <v>#N/A</v>
      </c>
      <c r="AJ2" t="s">
        <v>10</v>
      </c>
      <c r="AK2">
        <v>63699000000</v>
      </c>
      <c r="AL2">
        <v>17403000000</v>
      </c>
      <c r="AM2">
        <v>8573000000</v>
      </c>
      <c r="AN2">
        <v>12000000</v>
      </c>
      <c r="AP2">
        <v>6719000000</v>
      </c>
      <c r="AV2">
        <v>785000000</v>
      </c>
      <c r="AZ2">
        <v>1768000000</v>
      </c>
      <c r="BD2">
        <v>3463000000</v>
      </c>
      <c r="BE2">
        <v>2329000000</v>
      </c>
      <c r="BF2">
        <v>21081000000</v>
      </c>
      <c r="BG2">
        <v>1250000000</v>
      </c>
      <c r="BH2">
        <v>2911000000</v>
      </c>
      <c r="BI2">
        <v>546000000</v>
      </c>
      <c r="BJ2">
        <v>62412000000</v>
      </c>
      <c r="BK2">
        <v>23125000000</v>
      </c>
      <c r="BN2">
        <v>3792000000</v>
      </c>
      <c r="BQ2">
        <v>6888000000</v>
      </c>
      <c r="BW2">
        <v>39287000000</v>
      </c>
      <c r="CE2">
        <v>5247000000</v>
      </c>
      <c r="CF2">
        <v>1287000000</v>
      </c>
      <c r="CG2">
        <v>9201000000</v>
      </c>
      <c r="CH2">
        <v>38173000000</v>
      </c>
      <c r="CI2">
        <v>32325000000</v>
      </c>
      <c r="CJ2">
        <v>5848000000</v>
      </c>
      <c r="CK2">
        <v>-814000000</v>
      </c>
      <c r="CL2">
        <v>628000000</v>
      </c>
      <c r="CM2">
        <v>1657000000</v>
      </c>
      <c r="CN2">
        <v>-1725000000</v>
      </c>
      <c r="CO2">
        <v>-2165000000</v>
      </c>
      <c r="CP2">
        <v>-16007000000</v>
      </c>
      <c r="CQ2">
        <v>5293000000</v>
      </c>
      <c r="CR2">
        <v>3823000000</v>
      </c>
      <c r="CT2">
        <v>0</v>
      </c>
      <c r="CU2">
        <v>0</v>
      </c>
      <c r="CV2">
        <v>4.1900000000000004</v>
      </c>
      <c r="CW2">
        <v>0.75</v>
      </c>
      <c r="CX2">
        <v>0.37</v>
      </c>
      <c r="CY2">
        <v>1697000000</v>
      </c>
      <c r="DB2">
        <v>-150.03</v>
      </c>
      <c r="DE2">
        <v>77.78</v>
      </c>
      <c r="DF2">
        <v>15.32</v>
      </c>
      <c r="DG2">
        <v>17.45</v>
      </c>
      <c r="DH2">
        <v>-5.67</v>
      </c>
      <c r="DJ2">
        <v>48.49</v>
      </c>
      <c r="DK2">
        <v>517.64</v>
      </c>
      <c r="DL2">
        <v>0</v>
      </c>
      <c r="DM2">
        <v>-2.13</v>
      </c>
      <c r="DN2">
        <v>6662000000</v>
      </c>
      <c r="DO2">
        <v>13842000000</v>
      </c>
      <c r="DR2">
        <v>-4366000000</v>
      </c>
      <c r="DS2">
        <v>-288000000</v>
      </c>
      <c r="DT2">
        <v>1</v>
      </c>
      <c r="KT2" t="s">
        <v>11</v>
      </c>
      <c r="KU2" t="s">
        <v>11</v>
      </c>
      <c r="KV2" t="s">
        <v>11</v>
      </c>
      <c r="KW2" t="s">
        <v>11</v>
      </c>
      <c r="KX2" t="s">
        <v>11</v>
      </c>
      <c r="KY2" t="s">
        <v>11</v>
      </c>
      <c r="KZ2" t="s">
        <v>11</v>
      </c>
      <c r="LA2" t="s">
        <v>11</v>
      </c>
      <c r="LB2" t="s">
        <v>11</v>
      </c>
      <c r="LC2" t="s">
        <v>11</v>
      </c>
      <c r="LD2" t="s">
        <v>11</v>
      </c>
      <c r="LE2" t="s">
        <v>11</v>
      </c>
      <c r="LF2" t="s">
        <v>11</v>
      </c>
      <c r="LG2" t="s">
        <v>11</v>
      </c>
      <c r="LH2" t="s">
        <v>11</v>
      </c>
      <c r="LI2" t="s">
        <v>11</v>
      </c>
      <c r="LJ2" t="s">
        <v>11</v>
      </c>
      <c r="LK2" t="s">
        <v>11</v>
      </c>
      <c r="LL2" t="s">
        <v>11</v>
      </c>
      <c r="LM2" t="s">
        <v>11</v>
      </c>
      <c r="LN2" t="s">
        <v>11</v>
      </c>
      <c r="LO2" t="str">
        <f ca="1">IF($AE2=LO$2,"Not Used","")</f>
        <v/>
      </c>
      <c r="LP2" t="str">
        <f ca="1">IF($AE2=LP$2,$C2,"")</f>
        <v/>
      </c>
      <c r="LQ2" t="str">
        <f ca="1">IF($AE2=LQ$2,$O2,"")</f>
        <v/>
      </c>
      <c r="LR2" t="str">
        <f ca="1">IF($AE2=LR$2,$P2,"")</f>
        <v/>
      </c>
      <c r="LS2" t="str">
        <f ca="1">IF($AE2=LS$2,$Q2,"")</f>
        <v/>
      </c>
      <c r="LT2" t="str">
        <f ca="1">IF($AE2=LT$2,$R2,"")</f>
        <v/>
      </c>
      <c r="LU2" t="str">
        <f ca="1">IF($AE2=LU$2,IF($M2="Contract",($AM2+$AN2),(IF($M2="National/International",($GF2+$GG2),(IF($M2="Commercial",($DW2+$ET2),))))),"")</f>
        <v/>
      </c>
      <c r="LV2" t="str">
        <f ca="1">IF($AE2=LV$2,IF($M2="Contract",($BD2+$BE2),(IF($M2="National/International",($GQ2+$GR2),(IF($M2="Commercial",($DZ2+$ES2),))))),"")</f>
        <v/>
      </c>
      <c r="LW2" t="str">
        <f ca="1">IF($AE2=LW$2,IF($M2="Contract",$AK2,(IF($M2="National/International",$GD2,(IF($M2="Commercial",$DU2,))))),"")</f>
        <v/>
      </c>
      <c r="LX2" t="str">
        <f>IFERROR(VLOOKUP($X2,$W:$ZJ,LW$1,FALSE),"")</f>
        <v/>
      </c>
      <c r="LY2" t="str">
        <f ca="1">IF($AE2=LY$2,IF($M2="Contract",($BQ2+$BT2+$BV2),(IF($M2="National/International",($GZ2+$HA2),(IF($M2="Commercial",$ED2,))))),"")</f>
        <v/>
      </c>
      <c r="LZ2" t="str">
        <f ca="1">IF($AE2=LZ$2,IF($M2="Contract",$BK2,(IF($M2="National/International",$GT2,(IF($M2="Commercial",$EC2,))))),"")</f>
        <v/>
      </c>
      <c r="MA2" t="str">
        <f ca="1">IF($AE2=MA$2,IF($M2="Contract",$BJ2,(IF($M2="National/International",$GS2,(IF($M2="Commercial",$EB2,))))),"")</f>
        <v/>
      </c>
      <c r="MB2" t="str">
        <f ca="1">IF($AE2=MB$2,IF($M2="Contract",$CF2,(IF($M2="National/International",$HM2,(IF($M2="Commercial",$EH2,))))),"")</f>
        <v/>
      </c>
      <c r="MC2" t="str">
        <f ca="1">IF($AE2=MC$2,IF($M2="Contract",$CH2,(IF($M2="National/International",$HO2,(IF($M2="Commercial",$EJ2,))))),"")</f>
        <v/>
      </c>
      <c r="MD2" t="str">
        <f>IFERROR(VLOOKUP($X2,$W:$ZJ,MC$1,FALSE),"")</f>
        <v/>
      </c>
      <c r="ME2" t="str">
        <f ca="1">IF($AE2=ME$2,IF($M2="Contract",$CR2,(IF($M2="National/International",$HY2,(IF($M2="Commercial",$ER2,))))),"")</f>
        <v/>
      </c>
      <c r="MF2" t="str">
        <f ca="1">IF($AE2=MF$2,IF($M2="Contract",$CK2,(IF($M2="National/International",$HR2,(IF($M2="Commercial",$EN2,))))),"")</f>
        <v/>
      </c>
      <c r="MG2" t="str">
        <f ca="1">IF($AE2=MG$2,IF($M2="Contract",$CM2,(IF($M2="National/International",$HS2,(IF($M2="Commercial",$EP2,))))),"")</f>
        <v/>
      </c>
      <c r="MH2" t="str">
        <f ca="1">IF($AE2=MH$2,IF($M2="Contract",$CO2,(IF($M2="National/International",IF($HX2="",$JI2,$HX2),(IF($M2="Commercial",$EQ2,))))),"")</f>
        <v/>
      </c>
      <c r="MI2" t="str">
        <f>IFERROR(VLOOKUP($X2,$W:$ZJ,MH$1,FALSE),"")</f>
        <v/>
      </c>
      <c r="MJ2" t="str">
        <f ca="1">IF($AE2=MJ$2,$S2,"")</f>
        <v/>
      </c>
      <c r="MK2" t="str">
        <f ca="1">IF($AE2=MK$2,$AI2,"")</f>
        <v/>
      </c>
      <c r="ML2" t="str">
        <f ca="1">IF($AE2=ML$2,"1","")</f>
        <v/>
      </c>
      <c r="MM2" t="str">
        <f ca="1">IF($AE2=MM$2,"OFF","")</f>
        <v/>
      </c>
      <c r="MN2" t="str">
        <f ca="1">IF($AE2=MN$2,$AJ2,"")</f>
        <v/>
      </c>
      <c r="MO2" t="str">
        <f ca="1">IF($AE2=MO$2,$C2,"")</f>
        <v/>
      </c>
      <c r="MP2" t="str">
        <f ca="1">IF($AE2=MP$2,$O2,"")</f>
        <v/>
      </c>
      <c r="MQ2" t="str">
        <f ca="1">IF($AE2=MQ$2,$P2,"")</f>
        <v/>
      </c>
      <c r="MR2" t="str">
        <f ca="1">IF($AE2=MR$2,$Q2,"")</f>
        <v/>
      </c>
      <c r="MS2" t="str">
        <f ca="1">IF($AE2=MS$2,$R2,"")</f>
        <v/>
      </c>
      <c r="MT2" t="str">
        <f ca="1">IF($AE2=MT$2,IF($M2="Contract",$AV2,(IF($M2="National/International",$GJ2,(IF($M2="Commercial",$DY2,))))),"")</f>
        <v/>
      </c>
      <c r="MU2" t="str">
        <f>IFERROR(VLOOKUP($X2,$W:$ZJ,MT$1,FALSE),"")</f>
        <v/>
      </c>
      <c r="MV2" t="str">
        <f ca="1">IF($AE2=MV$2,IF($M2="Contract",($AO2+$AP2+$AQ2+$AR2+$AS2),(IF($M2="National/International",($GH2+$GI2),(IF($M2="Commercial",$DX2,))))),"")</f>
        <v/>
      </c>
      <c r="MW2" t="str">
        <f>IFERROR(VLOOKUP($X2,$W:$ZJ,MV$1,FALSE),"")</f>
        <v/>
      </c>
      <c r="MX2" t="str">
        <f ca="1">IF($AE2=MX$2,IF($M2="Contract",($AM2+$AN2),(IF($M2="National/International",($GF2+$GG2),(IF($M2="Commercial",($DW2+$ET2),))))),"")</f>
        <v/>
      </c>
      <c r="MY2" t="str">
        <f ca="1">IF($AE2=MY$2,IF($M2="Contract",$AK2,(IF($M2="National/International",$GD2,(IF($M2="Commercial",$DU2,))))),"")</f>
        <v/>
      </c>
      <c r="MZ2" t="str">
        <f>IFERROR(VLOOKUP($X2,$W:$ZJ,MY$1,FALSE),"")</f>
        <v/>
      </c>
      <c r="NA2" t="str">
        <f ca="1">IF($AE2=NA$2,IF($M2="Contract",($BQ2+$BT2+$BV2),(IF($M2="National/International",($GZ2+$HA2),(IF($M2="Commercial",$ED2,))))),"")</f>
        <v/>
      </c>
      <c r="NB2" t="str">
        <f>IFERROR(VLOOKUP($X2,$W:$ZJ,NA$1,FALSE),"")</f>
        <v/>
      </c>
      <c r="NC2" t="str">
        <f ca="1">IF($AE2=NC$2,IF($M2="Contract",$BK2,(IF($M2="National/International",$GT2,(IF($M2="Commercial",$EC2,))))),"")</f>
        <v/>
      </c>
      <c r="ND2" t="str">
        <f ca="1">IF($AE2=ND$2,IF($M2="Contract",($BX2+$BZ2+$CB2+$CC2+$CD2+$CE2),(IF($M2="National/International",($HD2+$HE2+$HF2+$HG2+$HH2+$HI2),(IF($M2="Commercial",$EF2,))))),"")</f>
        <v/>
      </c>
      <c r="NE2" t="str">
        <f ca="1">IF($AE2=NE$2,IF($M2="Contract",$BJ2,(IF($M2="National/International",$GS2,(IF($M2="Commercial",$EB2,))))),"")</f>
        <v/>
      </c>
      <c r="NF2" t="str">
        <f ca="1">IF($AE2=NF$2,IF($M2="Contract",$CG2,(IF($M2="National/International",$HN2,(IF($M2="Commercial",$EI2,))))),"")</f>
        <v/>
      </c>
      <c r="NG2" t="str">
        <f ca="1">IF($AE2=NG$2,IF($M2="Contract",$CH2,(IF($M2="National/International",$HO2,(IF($M2="Commercial",$EJ2,))))),"")</f>
        <v/>
      </c>
      <c r="NH2" t="str">
        <f>IFERROR(VLOOKUP($X2,$W:$ZJ,NG$1,FALSE),"")</f>
        <v/>
      </c>
      <c r="NI2" t="str">
        <f ca="1">IF($AE2=NI$2,IF($M2="Contract",($CN2+$CM2+$CR2),(IF($M2="National/International",$IA2,(IF($M2="Commercial",$FC2,))))),"")</f>
        <v/>
      </c>
      <c r="NJ2" t="str">
        <f ca="1">IF($AE2=NJ$2,IF($M2="Contract",$CM2,(IF($M2="National/International",$HS2,(IF($M2="Commercial",$EP2,))))),"")</f>
        <v/>
      </c>
      <c r="NK2" t="str">
        <f ca="1">IF($AE2=NK$2,IF($M2="Contract",$CO2,(IF($M2="National/International",IF($HX2="",$JI2,$HX2),(IF($M2="Commercial",$EQ2,))))),"")</f>
        <v/>
      </c>
      <c r="NL2" t="str">
        <f>IFERROR(VLOOKUP($X2,$W:$ZJ,NK$1,FALSE),"")</f>
        <v/>
      </c>
      <c r="NM2" t="str">
        <f ca="1">IF($AE2=NM$2,$S2,"")</f>
        <v/>
      </c>
      <c r="NN2" t="str">
        <f ca="1">IF($AE2=NN$2,$AI2,"")</f>
        <v/>
      </c>
      <c r="NO2" t="str">
        <f ca="1">IF($AE2=NO$2,"1","")</f>
        <v/>
      </c>
      <c r="NP2" t="str">
        <f ca="1">IF($AE2=NP$2,"OFF","")</f>
        <v/>
      </c>
      <c r="NQ2" t="str">
        <f ca="1">IF($AE2=NQ$2,$AJ2,"")</f>
        <v/>
      </c>
      <c r="NR2" t="str">
        <f ca="1">IF($AE2=NR$2,$C2,"")</f>
        <v/>
      </c>
      <c r="NS2" t="str">
        <f ca="1">IF($AE2=NS$2,$O2,"")</f>
        <v/>
      </c>
      <c r="NT2" t="str">
        <f ca="1">IF($AE2=NT$2,$P2,"")</f>
        <v/>
      </c>
      <c r="NU2" t="str">
        <f ca="1">IF($AE2=NU$2,$Q2,"")</f>
        <v/>
      </c>
      <c r="NV2" t="str">
        <f ca="1">IF($AE2=NV$2,$R2,"")</f>
        <v/>
      </c>
      <c r="NW2" t="str">
        <f ca="1">IF($AE2=NW$2,IF($M2="Contract",($AM2+$AN2),(IF($M2="National/International",($GF2+$GG2),(IF($M2="Commercial",($DW2+$ET2),))))),"")</f>
        <v/>
      </c>
      <c r="NX2" t="str">
        <f ca="1">IF($AE2=NX$2,IF($M2="Contract",$AV2,(IF($M2="National/International",$GJ2,(IF($M2="Commercial",$DY2,))))),"")</f>
        <v/>
      </c>
      <c r="NY2" t="str">
        <f ca="1">IF($AE2=NY$2,IF($M2="Contract",$AL2,(IF($M2="National/International",$GE2,(IF($M2="Commercial",$DV2,))))),"")</f>
        <v/>
      </c>
      <c r="NZ2" t="str">
        <f ca="1">IF($AE2=NZ$2,IF($M2="Contract",$AK2,(IF($M2="National/International",$GD2,(IF($M2="Commercial",$DU2,))))),"")</f>
        <v/>
      </c>
      <c r="OA2" t="str">
        <f ca="1">IF($AE2=OA$2,IF($M2="Contract",$BK2,(IF($M2="National/International",$GT2,(IF($M2="Commercial",$EC2,))))),"")</f>
        <v/>
      </c>
      <c r="OB2" t="str">
        <f ca="1">IF($AE2=OB$2,IF($M2="Contract",$BJ2,(IF($M2="National/International",$GS2,(IF($M2="Commercial",$EB2,))))),"")</f>
        <v/>
      </c>
      <c r="OC2" t="str">
        <f ca="1">IF($AE2=OC$2,IF($M2="Contract",$CH2,(IF($M2="National/International",$HO2,(IF($M2="Commercial",$EJ2,))))),"")</f>
        <v/>
      </c>
      <c r="OD2" t="str">
        <f>IFERROR(VLOOKUP($X2,$W:$ZJ,OC$1,FALSE),"")</f>
        <v/>
      </c>
      <c r="OE2" t="str">
        <f ca="1">IF($AE2=OE$2,IF($M2="Contract",$CR2,(IF($M2="National/International",$HY2,(IF($M2="Commercial",$ER2,))))),"")</f>
        <v/>
      </c>
      <c r="OF2" t="str">
        <f ca="1">IF($AE2=OF$2,IF($M2="Contract",$CK2,(IF($M2="National/International",$HR2,(IF($M2="Commercial",$EN2,))))),"")</f>
        <v/>
      </c>
      <c r="OG2" t="str">
        <f ca="1">IF($AE2=OG$2,IF($M2="Contract",$CM2,(IF($M2="National/International",$HS2,(IF($M2="Commercial",$EP2,))))),"")</f>
        <v/>
      </c>
      <c r="OH2" t="str">
        <f ca="1">IF($AE2=OH$2,IF($M2="Contract",$CO2,(IF($M2="National/International",IF($HX2="",$JI2,$HX2),(IF($M2="Commercial",$EQ2,))))),"")</f>
        <v/>
      </c>
      <c r="OI2" t="str">
        <f ca="1">IF($AE2=OI$2,IFERROR(INDEX('[1]Mapping 2'!$AI$7:$AI$64,MATCH('[1]Consolidated FAWs'!H2,'[1]Mapping 2'!$AH$7:$AH$64,0)),""),"")</f>
        <v/>
      </c>
      <c r="OJ2" t="str">
        <f ca="1">IF($AE2=OJ$2,$S2,"")</f>
        <v/>
      </c>
      <c r="OK2" t="str">
        <f ca="1">IF($AE2=OK$2,$AI2,"")</f>
        <v/>
      </c>
      <c r="OL2" t="str">
        <f ca="1">IF($AE2=OL$2,"1","")</f>
        <v/>
      </c>
      <c r="OM2" t="str">
        <f ca="1">IF($AE2=OM$2,"OFF","")</f>
        <v/>
      </c>
      <c r="ON2" t="str">
        <f ca="1">IF($AE2=ON$2,$AA2,"")</f>
        <v/>
      </c>
      <c r="OO2" t="str">
        <f>""</f>
        <v/>
      </c>
      <c r="OP2" t="str">
        <f ca="1">IF($AE2=OP$2,$AJ2,"")</f>
        <v>Stated</v>
      </c>
      <c r="OQ2">
        <f ca="1">IF($AE2=OQ$2,$C2,"")</f>
        <v>112106142</v>
      </c>
      <c r="OR2">
        <f ca="1">IF($AE2=OR$2,$O2,"")</f>
        <v>2016</v>
      </c>
      <c r="OS2">
        <f ca="1">IF($AE2=OS$2,$P2,"")</f>
        <v>12</v>
      </c>
      <c r="OT2">
        <f ca="1">IF($AE2=OT$2,$Q2,"")</f>
        <v>2021</v>
      </c>
      <c r="OU2">
        <f ca="1">IF($AE2=OU$2,$R2,"")</f>
        <v>12</v>
      </c>
      <c r="OV2">
        <f ca="1">IF($AE2=OV$2,IF($M2="Contract",($AM2+$AN2),(IF($M2="National/International",($GF2+$GG2),(IF($M2="Commercial",($DW2+$ET2),))))),"")</f>
        <v>8585000000</v>
      </c>
      <c r="OW2">
        <f ca="1">IF($AE2=OW$2,IF($M2="Contract",$AK2,(IF($M2="National/International",$GD2,(IF($M2="Commercial",$DU2,))))),"")</f>
        <v>63699000000</v>
      </c>
      <c r="OX2" t="str">
        <f>IFERROR(VLOOKUP($X2,$W:$ZJ,OW$1,FALSE),"")</f>
        <v/>
      </c>
      <c r="OY2">
        <f ca="1">IF($AE2=OY$2,IF($M2="Contract",($BQ2+$BT2+$BV2),(IF($M2="National/International",($GZ2+$HA2),(IF($M2="Commercial",$ED2,))))),"")</f>
        <v>6888000000</v>
      </c>
      <c r="OZ2">
        <f ca="1">IF($AE2=OZ$2,IF($M2="Contract",$BK2,(IF($M2="National/International",$GT2,(IF($M2="Commercial",$EC2,))))),"")</f>
        <v>23125000000</v>
      </c>
      <c r="PA2">
        <f ca="1">IF($AE2=PA$2,IF($M2="Contract",$BJ2,(IF($M2="National/International",$GS2,(IF($M2="Commercial",$EB2,))))),"")</f>
        <v>62412000000</v>
      </c>
      <c r="PB2">
        <f ca="1">IF($AE2=PB$2,IF($M2="Contract",$CH2,(IF($M2="National/International",$HO2,(IF($M2="Commercial",$EJ2,))))),"")</f>
        <v>38173000000</v>
      </c>
      <c r="PC2" t="str">
        <f>IFERROR(VLOOKUP($X2,$W:$ZJ,PB$1,FALSE),"")</f>
        <v/>
      </c>
      <c r="PD2">
        <f ca="1">IF($AE2=PD$2,IF($M2="Contract",$CR2,(IF($M2="National/International",$HY2,(IF($M2="Commercial",$ER2,))))),"")</f>
        <v>3823000000</v>
      </c>
      <c r="PE2">
        <f ca="1">IF($AE2=PE$2,IF($M2="Contract",$CK2,(IF($M2="National/International",$HR2,(IF($M2="Commercial",$EN2,))))),"")</f>
        <v>-814000000</v>
      </c>
      <c r="PF2">
        <f ca="1">IF($AE2=PF$2,IF($M2="Contract",$CM2,(IF($M2="National/International",$HS2,(IF($M2="Commercial",$EP2,))))),"")</f>
        <v>1657000000</v>
      </c>
      <c r="PG2">
        <f ca="1">IF($AE2=PG$2,IF($M2="Contract",$CO2,(IF($M2="National/International",IF($HX2="",$JI2,$HX2),(IF($M2="Commercial",$EQ2,))))),"")</f>
        <v>-2165000000</v>
      </c>
      <c r="PH2" t="str">
        <f>IFERROR(VLOOKUP($X2,$W:$ZJ,PG$1,FALSE),"")</f>
        <v/>
      </c>
      <c r="PI2" t="str">
        <f ca="1">IF($AE2=PI$2,$AB2,"")</f>
        <v>DEU</v>
      </c>
      <c r="PJ2" t="str">
        <f ca="1">IF($AE2=PJ$2,$S2,"")</f>
        <v>Sector</v>
      </c>
      <c r="PK2" t="str">
        <f ca="1">IF($AE2=PK$2,$AI2,"")</f>
        <v>Utilities</v>
      </c>
      <c r="PL2" t="str">
        <f ca="1">IF($AE2=PL$2,"1","")</f>
        <v>1</v>
      </c>
      <c r="PM2" t="str">
        <f ca="1">IF($AE2=PM$2,"OFF","")</f>
        <v>OFF</v>
      </c>
      <c r="PN2" t="str">
        <f ca="1">IF($AE2=PN$2,$AA2,"")</f>
        <v>EUR</v>
      </c>
      <c r="PO2" t="str">
        <f>""</f>
        <v/>
      </c>
      <c r="PP2" t="str">
        <f ca="1">IF($AE2=PP$2,"Not Used","")</f>
        <v/>
      </c>
      <c r="PQ2" t="str">
        <f ca="1">IF($AE2=PQ$2,$C2,"")</f>
        <v/>
      </c>
      <c r="PR2" t="str">
        <f ca="1">IF($AE2=PR$2,$O2,"")</f>
        <v/>
      </c>
      <c r="PS2" t="str">
        <f ca="1">IF($AE2=PS$2,$P2,"")</f>
        <v/>
      </c>
      <c r="PT2" t="str">
        <f ca="1">IF($AE2=PT$2,$Q2,"")</f>
        <v/>
      </c>
      <c r="PU2" t="str">
        <f ca="1">IF($AE2=PU$2,$R2,"")</f>
        <v/>
      </c>
      <c r="PV2" t="str">
        <f ca="1">IF($AE2=PV$2,$S2,"")</f>
        <v/>
      </c>
      <c r="PW2" t="str">
        <f ca="1">IF($AE2=PW$2,$AI2,"")</f>
        <v/>
      </c>
      <c r="PX2" t="str">
        <f ca="1">IF($AE2=PX$2,"1","")</f>
        <v/>
      </c>
      <c r="PY2" t="str">
        <f ca="1">IF($AE2=PY$2,"OFF","")</f>
        <v/>
      </c>
      <c r="PZ2" t="str">
        <f ca="1">IF($AE2=PZ$2,"Not Used","")</f>
        <v/>
      </c>
      <c r="QA2" t="str">
        <f ca="1">IF($AE2=QA$2,$C2,"")</f>
        <v/>
      </c>
      <c r="QB2" t="str">
        <f ca="1">IF($AE2=QB$2,$O2,"")</f>
        <v/>
      </c>
      <c r="QC2" t="str">
        <f ca="1">IF($AE2=QC$2,$P2,"")</f>
        <v/>
      </c>
      <c r="QD2" t="str">
        <f ca="1">IF($AE2=QD$2,$Q2,"")</f>
        <v/>
      </c>
      <c r="QE2" t="str">
        <f ca="1">IF($AE2=QE$2,$R2,"")</f>
        <v/>
      </c>
      <c r="QJ2" t="e">
        <f>IF($AE2=QG$2,IF($M2="Contract",($AM2+$AN2),(IF($M2="National/International",($GF2+$GG2),(IF($M2="Commercial",($DW2+$ET2),))))),"")</f>
        <v>#N/A</v>
      </c>
      <c r="QK2" t="str">
        <f ca="1">IF($AE2=QK$2,IF($M2="Contract",$AK2,(IF($M2="National/International",$GD2,(IF($M2="Commercial",$DU2,))))),"")</f>
        <v/>
      </c>
      <c r="QL2" t="str">
        <f ca="1">IF($AE2=QK$2,IF($M2="Contract",$CF2,(IF($M2="National/International",$HM2,(IF($M2="Commercial",$EH2,))))),"")</f>
        <v/>
      </c>
      <c r="QR2" t="e">
        <f>IF($AE2=QP$2,IF($M2="Contract",($BQ2+$BT2+$BV2),(IF($M2="National/International",($GZ2+$HA2),(IF($M2="Commercial",$ED2,))))),"")</f>
        <v>#N/A</v>
      </c>
      <c r="QS2" t="e">
        <f>IF($AE2=QQ$2,IF($M2="Contract",($BQ2+$BT2+$BV2),(IF($M2="National/International",($GZ2+$HA2),(IF($M2="Commercial",$ED2,))))),"")</f>
        <v>#N/A</v>
      </c>
      <c r="QX2" t="str">
        <f ca="1">IF($AE2=QX$2,IF($M2="Contract",$BJ2,(IF($M2="National/International",$GS2,(IF($M2="Commercial",$EB2,))))),"")</f>
        <v/>
      </c>
      <c r="QY2" t="str">
        <f ca="1">IF($AE2=QX$2,IF($M2="Contract",$CH2,(IF($M2="National/International",$HO2,(IF($M2="Commercial",$EJ2,))))),"")</f>
        <v/>
      </c>
      <c r="QZ2" t="str">
        <f>IFERROR(VLOOKUP($X2,$W:$ZJ,QY$1,FALSE),"")</f>
        <v/>
      </c>
      <c r="RF2" t="str">
        <f ca="1">IF($AE2=RF$2,IF($M2="Contract",$CR2,(IF($M2="National/International",$HY2,(IF($M2="Commercial",$ER2,))))),"")</f>
        <v/>
      </c>
      <c r="RJ2" t="str">
        <f ca="1">IF($AE2=RJ$2,IF($M2="Contract",$CM2,(IF($M2="National/International",$HS2,(IF($M2="Commercial",$EP2,))))),"")</f>
        <v/>
      </c>
      <c r="RM2" t="str">
        <f ca="1">IF($AE2=RM$2,IF($M2="Contract",$CO2,(IF($M2="National/International",IF($HX2="",$JI2,$HX2),(IF($M2="Commercial",$EQ2,))))),"")</f>
        <v/>
      </c>
      <c r="RP2" t="str">
        <f ca="1">IF($AE2=RP$2,$S2,"")</f>
        <v/>
      </c>
      <c r="RQ2" t="str">
        <f ca="1">IF($AE2=RQ$2,$AI2,"")</f>
        <v/>
      </c>
      <c r="RR2" t="str">
        <f ca="1">IF($AE2=RR$2,"1","")</f>
        <v/>
      </c>
      <c r="RS2" t="str">
        <f ca="1">IF($AE2=RS$2,"OFF","")</f>
        <v/>
      </c>
      <c r="RT2" t="str">
        <f ca="1">IF($AE2=RT$2,"UKV","")</f>
        <v/>
      </c>
      <c r="RU2" t="str">
        <f ca="1">IF($AE2=RU$2,"Not Used","")</f>
        <v/>
      </c>
      <c r="RV2" t="str">
        <f ca="1">IF($AE2=RV$2,$C2,"")</f>
        <v/>
      </c>
      <c r="RW2" t="str">
        <f ca="1">IF($AE2=RW$2,$O2,"")</f>
        <v/>
      </c>
      <c r="RX2" t="str">
        <f ca="1">IF($AE2=RX$2,$P2,"")</f>
        <v/>
      </c>
      <c r="RY2" t="str">
        <f ca="1">IF($AE2=RY$2,$Q2,"")</f>
        <v/>
      </c>
      <c r="RZ2" t="str">
        <f ca="1">IF($AE2=RZ$2,$R2,"")</f>
        <v/>
      </c>
      <c r="SA2" t="str">
        <f ca="1">IF($AE2=SA$2,IF($M2="Contract",($AM2+$AN2),(IF($M2="National/International",($GF2+$GG2),(IF($M2="Commercial",($DW2+$ET2),))))),"")</f>
        <v/>
      </c>
      <c r="SB2" t="str">
        <f ca="1">IF($AE2=SB$2,IF($M2="Contract",($AO2+$AP2+$AQ2+$AR2+$AS2),(IF($M2="National/International",($GH2+$GI2),(IF($M2="Commercial",$DX2,))))),"")</f>
        <v/>
      </c>
      <c r="SC2" t="str">
        <f>IFERROR(VLOOKUP($X2,$W:$ZJ,SB$1,FALSE),"")</f>
        <v/>
      </c>
      <c r="SD2" t="str">
        <f ca="1">IF($AE2=SD$2,IF($M2="Contract",$AL2,(IF($M2="National/International",$GE2,(IF($M2="Commercial",$DV2,))))),"")</f>
        <v/>
      </c>
      <c r="SE2" t="str">
        <f ca="1">IF($AE2=SE$2,IF($M2="Contract",($BD2+$BE2),(IF($M2="National/International",($GQ2+$GR2),(IF($M2="Commercial",($DZ2+$ES2),))))),"")</f>
        <v/>
      </c>
      <c r="SF2" t="str">
        <f ca="1">IF($AE2=SF$2,IF($M2="Contract",$AK2,(IF($M2="National/International",$GD2,(IF($M2="Commercial",$DU2,))))),"")</f>
        <v/>
      </c>
      <c r="SG2" t="str">
        <f ca="1">IF($AE2=SG$2,IF($M2="Contract",$BK2,(IF($M2="National/International",$GT2,(IF($M2="Commercial",$EC2,))))),"")</f>
        <v/>
      </c>
      <c r="SH2" t="str">
        <f ca="1">IF($AE2=SH$2,IF($M2="Contract",$CF2,(IF($M2="National/International",$HM2,(IF($M2="Commercial",$EH2,))))),"")</f>
        <v/>
      </c>
      <c r="SI2" t="str">
        <f ca="1">IF($AE2=SI$2,IF($M2="Contract",$CH2,(IF($M2="National/International",$HO2,(IF($M2="Commercial",$EJ2,))))),"")</f>
        <v/>
      </c>
      <c r="SJ2" t="str">
        <f>IFERROR(VLOOKUP($X2,$W:$ZJ,SI$1,FALSE),"")</f>
        <v/>
      </c>
      <c r="SK2" t="str">
        <f ca="1">IF($AE2=SK$2,IF($M2="Contract",$CR2,(IF($M2="National/International",$HY2,(IF($M2="Commercial",$ER2,))))),"")</f>
        <v/>
      </c>
      <c r="SL2" t="str">
        <f>""</f>
        <v/>
      </c>
      <c r="SM2" t="str">
        <f ca="1">IF($AE2=SM$2,IF($M2="Contract",$CK2,(IF($M2="National/International",$HR2,(IF($M2="Commercial",$EN2,))))),"")</f>
        <v/>
      </c>
      <c r="SN2" t="str">
        <f ca="1">IF($AE2=SN$2,IF($M2="Contract",$CM2,(IF($M2="National/International",$HS2,(IF($M2="Commercial",$EP2,))))),"")</f>
        <v/>
      </c>
      <c r="SO2" t="str">
        <f ca="1">IF($AE2=SO$2,IF($M2="Contract",$CO2,(IF($M2="National/International",IF($HX2="",$JI2,$HX2),(IF($M2="Commercial",$EQ2,))))),"")</f>
        <v/>
      </c>
      <c r="SP2" t="str">
        <f ca="1">IF($AE2=SP$2,$S2,"")</f>
        <v/>
      </c>
      <c r="SQ2" t="str">
        <f ca="1">IF($AE2=SQ$2,$AI2,"")</f>
        <v/>
      </c>
      <c r="SR2" t="str">
        <f ca="1">IF($AE2=SR$2,"1","")</f>
        <v/>
      </c>
      <c r="SS2" t="str">
        <f ca="1">IF($AE2=SS$2,"OFF","")</f>
        <v/>
      </c>
      <c r="ST2" t="str">
        <f ca="1">IF($AE2=ST$2,$AJ2,"")</f>
        <v/>
      </c>
      <c r="SU2" t="str">
        <f ca="1">IF($AE2=SU$2,$C2,"")</f>
        <v/>
      </c>
      <c r="SV2" t="str">
        <f ca="1">IF($AE2=SV$2,$O2,"")</f>
        <v/>
      </c>
      <c r="SW2" t="str">
        <f ca="1">IF($AE2=SW$2,$P2,"")</f>
        <v/>
      </c>
      <c r="SX2" t="str">
        <f ca="1">IF($AE2=SX$2,$Q2,"")</f>
        <v/>
      </c>
      <c r="SY2" t="str">
        <f ca="1">IF($AE2=SY$2,$R2,"")</f>
        <v/>
      </c>
      <c r="SZ2" t="str">
        <f ca="1">IF($AE2=SZ$2,IF($M2="Contract",($AM2+$AN2),(IF($M2="National/International",($GF2+$GG2),(IF($M2="Commercial",($DW2+$ET2),))))),"")</f>
        <v/>
      </c>
      <c r="TA2" t="str">
        <f ca="1">IF($AE2=TA$2,IF($M2="Contract",$AV2,(IF($M2="National/International",$GJ2,(IF($M2="Commercial",$DY2,))))),"")</f>
        <v/>
      </c>
      <c r="TB2" t="str">
        <f ca="1">IF($AE2=TB$2,IF($M2="Contract",($BF2+$BG2+$BH2+$BI2),(IF($M2="National/International",($GM2+$GN2),(IF($M2="Commercial",$EA2,))))),"")</f>
        <v/>
      </c>
      <c r="TC2" t="str">
        <f ca="1">IF($AE2=TC$2,IF($M2="Contract",($BD2+$BE2),(IF($M2="National/International",($GQ2+$GR2),(IF($M2="Commercial",($DZ2+$ES2),))))),"")</f>
        <v/>
      </c>
      <c r="TD2" t="str">
        <f ca="1">IF($AE2=TD$2,IF($M2="Contract",$AK2,(IF($M2="National/International",$GD2,(IF($M2="Commercial",$DU2,))))),"")</f>
        <v/>
      </c>
      <c r="TE2" t="str">
        <f ca="1">IF($AE2=TE$2,IF($M2="Contract",$BJ2,(IF($M2="National/International",$GS2,(IF($M2="Commercial",$EB2,))))),"")</f>
        <v/>
      </c>
      <c r="TF2" t="str">
        <f ca="1">IF($AE2=TF$2,IF($M2="Contract",$CH2,(IF($M2="National/International",$HO2,(IF($M2="Commercial",$EJ2,))))),"")</f>
        <v/>
      </c>
      <c r="TG2" t="str">
        <f>IFERROR(VLOOKUP($X2,$W:$ZJ,TF$1,FALSE),"")</f>
        <v/>
      </c>
      <c r="TH2" t="str">
        <f ca="1">IF($AE2=TH$2,IF($M2="Contract",$CJ2,(IF($M2="National/International",$HQ2,(IF($M2="Commercial",$EL2,))))),"")</f>
        <v/>
      </c>
      <c r="TI2" t="str">
        <f ca="1">IF($AE2=TI$2,IF($M2="Contract",$CR2,(IF($M2="National/International",$HY2,(IF($M2="Commercial",$ER2,))))),"")</f>
        <v/>
      </c>
      <c r="TJ2" t="str">
        <f ca="1">IF($AE2=TJ$2,IF($M2="Contract",$CK2,(IF($M2="National/International",$HR2,(IF($M2="Commercial",$EN2,))))),"")</f>
        <v/>
      </c>
      <c r="TK2" t="str">
        <f ca="1">IF($AE2=TK$2,IF($M2="Contract",$CM2,(IF($M2="National/International",$HS2,(IF($M2="Commercial",$EP2,))))),"")</f>
        <v/>
      </c>
      <c r="TL2" t="str">
        <f ca="1">IF($AE2=TL$2,"1","")</f>
        <v/>
      </c>
      <c r="TM2" t="str">
        <f ca="1">IF($AE2=TM$2,"OFF","")</f>
        <v/>
      </c>
      <c r="TN2" t="str">
        <f ca="1">IF($AE2=TN$2,$AJ2,"")</f>
        <v/>
      </c>
      <c r="TO2" t="str">
        <f ca="1">IF($AE2=TO$2,$C2,"")</f>
        <v/>
      </c>
      <c r="TP2" t="str">
        <f ca="1">IF($AE2=TP$2,$O2,"")</f>
        <v/>
      </c>
      <c r="TQ2" t="str">
        <f ca="1">IF($AE2=TQ$2,$P2,"")</f>
        <v/>
      </c>
      <c r="TR2" t="str">
        <f ca="1">IF($AE2=TR$2,$Q2,"")</f>
        <v/>
      </c>
      <c r="TS2" t="str">
        <f ca="1">IF($AE2=TS$2,$R2,"")</f>
        <v/>
      </c>
      <c r="TT2" t="str">
        <f ca="1">IF($AE2=TT$2,IF($M2="Contract",($AM2+$AN2),(IF($M2="National/International",($GF2+$GG2),(IF($M2="Commercial",($DW2+$ET2),))))),"")</f>
        <v/>
      </c>
      <c r="TU2" t="str">
        <f>IFERROR(VLOOKUP($X2,$W:$ZJ,TT$1,FALSE),"")</f>
        <v/>
      </c>
      <c r="TV2" t="str">
        <f ca="1">IF($AE2=TV$2,IF($M2="Contract",$AL2,(IF($M2="National/International",$GE2,(IF($M2="Commercial",$DV2,))))),"")</f>
        <v/>
      </c>
      <c r="TW2" t="str">
        <f>IFERROR(VLOOKUP($X2,$W:$ZJ,TV$1,FALSE),"")</f>
        <v/>
      </c>
      <c r="TX2" t="str">
        <f ca="1">IF($AE2=TX$2,IF($M2="Contract",$AK2,(IF($M2="National/International",$GD2,(IF($M2="Commercial",$DU2,))))),"")</f>
        <v/>
      </c>
      <c r="TY2" t="str">
        <f>IFERROR(VLOOKUP($X2,$W:$ZJ,TX$1,FALSE),"")</f>
        <v/>
      </c>
      <c r="TZ2" t="str">
        <f ca="1">IF($AE2=TZ$2,IF($M2="Contract",($BL2+$BM2+$BN2+$BO2+$BP2+$BU2),(IF($M2="National/International",($GU2+$GV2+$GW2+$GX2+$GY2),(IF($M2="Commercial",($EU2+$EV2),))))),"")</f>
        <v/>
      </c>
      <c r="UA2" t="str">
        <f>IFERROR(VLOOKUP($X2,$W:$ZJ,TZ$1,FALSE),"")</f>
        <v/>
      </c>
      <c r="UB2" t="str">
        <f ca="1">IF($AE2=UB$2,IF($M2="Contract",$BK2,(IF($M2="National/International",$GT2,(IF($M2="Commercial",$EC2,))))),"")</f>
        <v/>
      </c>
      <c r="UC2" t="str">
        <f>IFERROR(VLOOKUP($X2,$W:$ZJ,UB$1,FALSE),"")</f>
        <v/>
      </c>
      <c r="UD2" t="str">
        <f ca="1">IF($AE2=UD$2,IF($M2="Contract",($BX2+$BZ2+$CB2+$CC2+$CD2+$CE2),(IF($M2="National/International",($HD2+$HE2+$HF2+$HG2+$HH2+$HI2),(IF($M2="Commercial",$EF2,))))),"")</f>
        <v/>
      </c>
      <c r="UE2" t="str">
        <f>IFERROR(VLOOKUP($X2,$W:$ZJ,UD$1,FALSE),"")</f>
        <v/>
      </c>
      <c r="UF2" t="str">
        <f ca="1">IF($AE2=UF$2,IF($M2="Contract",$CH2,(IF($M2="National/International",$HO2,(IF($M2="Commercial",$EJ2,))))),"")</f>
        <v/>
      </c>
      <c r="UG2" t="str">
        <f>IFERROR(VLOOKUP($X2,$W:$ZJ,UF$1,FALSE),"")</f>
        <v/>
      </c>
      <c r="UH2" t="str">
        <f ca="1">IF($AE2=UH$2,IF($M2="Contract",$CK2,(IF($M2="National/International",$HR2,(IF($M2="Commercial",$EN2,))))),"")</f>
        <v/>
      </c>
      <c r="UI2" t="str">
        <f ca="1">IF($AE2=UI$2,IF($M2="Contract",$CR2,(IF($M2="National/International",$HY2,(IF($M2="Commercial",$ER2,))))),"")</f>
        <v/>
      </c>
      <c r="UJ2" t="str">
        <f ca="1">IF($AE2=UJ$2,IF($M2="Contract",$CM2,(IF($M2="National/International",$HS2,(IF($M2="Commercial",$EP2,))))),"")</f>
        <v/>
      </c>
      <c r="UK2" t="str">
        <f ca="1">IF($AE2=UK$2,IF($M2="Contract",$CO2,(IF($M2="National/International",IF($HX2="",$JI2,$HX2),(IF($M2="Commercial",$EQ2,))))),"")</f>
        <v/>
      </c>
      <c r="UL2" t="str">
        <f>IFERROR(VLOOKUP($X2,$W:$ZJ,UK$1,FALSE),"")</f>
        <v/>
      </c>
      <c r="UM2" t="str">
        <f ca="1">IF($AE2=UM$2,$S2,"")</f>
        <v/>
      </c>
      <c r="UN2" t="str">
        <f ca="1">IF($AE2=UN$2,$AI2,"")</f>
        <v/>
      </c>
      <c r="UO2" t="str">
        <f ca="1">IF($AE2=UO$2,"1","")</f>
        <v/>
      </c>
      <c r="UP2" t="str">
        <f ca="1">IF($AE2=UP$2,"OFF","")</f>
        <v/>
      </c>
      <c r="UQ2" t="str">
        <f ca="1">IF($AE2=UQ$2,$AJ2,"")</f>
        <v/>
      </c>
      <c r="UR2" t="str">
        <f ca="1">IF($AE2=UR$2,$C2,"")</f>
        <v/>
      </c>
      <c r="US2" t="str">
        <f ca="1">IF($AE2=US$2,$O2,"")</f>
        <v/>
      </c>
      <c r="UT2" t="str">
        <f ca="1">IF($AE2=UT$2,$P2,"")</f>
        <v/>
      </c>
      <c r="UU2" t="str">
        <f ca="1">IF($AE2=UU$2,$Q2,"")</f>
        <v/>
      </c>
      <c r="UV2" t="str">
        <f ca="1">IF($AE2=UV$2,$R2,"")</f>
        <v/>
      </c>
      <c r="UW2" t="str">
        <f ca="1">IF($AE2=UW$2,IF($M2="Contract",($AM2+$AN2),(IF($M2="National/International",($GF2+$GG2),(IF($M2="Commercial",($DW2+$ET2),))))),"")</f>
        <v/>
      </c>
      <c r="UX2" t="str">
        <f ca="1">IF($AE2=UX$2,IF($M2="Contract",$AV2,(IF($M2="National/International",$GJ2,(IF($M2="Commercial",$DY2,))))),"")</f>
        <v/>
      </c>
      <c r="UY2" t="str">
        <f>IFERROR(VLOOKUP($X2,$W:$ZJ,UX$1,FALSE),"")</f>
        <v/>
      </c>
      <c r="UZ2" t="str">
        <f ca="1">IF($AE2=UZ$2,IF($M2="Contract",($AO2+$AP2+$AQ2+$AR2+$AS2),(IF($M2="National/International",($GH2+$GI2),(IF($M2="Commercial",$DX2,))))),"")</f>
        <v/>
      </c>
      <c r="VA2" t="str">
        <f>IFERROR(VLOOKUP($X2,$W:$ZJ,UZ$1,FALSE),"")</f>
        <v/>
      </c>
      <c r="VB2" t="str">
        <f ca="1">IF($AE2=VB$2,IF($M2="Contract",$AK2,(IF($M2="National/International",$GD2,(IF($M2="Commercial",$DU2,))))),"")</f>
        <v/>
      </c>
      <c r="VC2" t="str">
        <f>IFERROR(VLOOKUP($X2,$W:$ZJ,VB$1,FALSE),"")</f>
        <v/>
      </c>
      <c r="VD2" t="str">
        <f ca="1">IF($AE2=VD$2,IF($M2="Contract",($BQ2+$BT2+$BV2),(IF($M2="National/International",($GZ2+$HA2),(IF($M2="Commercial",$ED2,))))),"")</f>
        <v/>
      </c>
      <c r="VE2" t="str">
        <f>IFERROR(VLOOKUP($X2,$W:$ZJ,VD$1,FALSE),"")</f>
        <v/>
      </c>
      <c r="VF2" t="str">
        <f ca="1">IF($AE2=VF$2,IF($M2="Contract",$BK2,(IF($M2="National/International",$GT2,(IF($M2="Commercial",$EC2,))))),"")</f>
        <v/>
      </c>
      <c r="VG2" t="str">
        <f ca="1">IF($AE2=VG$2,IF($M2="Contract",($BX2+$BZ2+$CB2+$CC2+$CD2+$CE2),(IF($M2="National/International",($HD2+$HE2+$HF2+$HG2+$HH2+$HI2),(IF($M2="Commercial",$EF2,))))),"")</f>
        <v/>
      </c>
      <c r="VH2" t="str">
        <f ca="1">IF($AE2=VH$2,IF($M2="Contract",$BJ2,(IF($M2="National/International",$GS2,(IF($M2="Commercial",$EB2,))))),"")</f>
        <v/>
      </c>
      <c r="VI2" t="str">
        <f ca="1">IF($AE2=VI$2,IF($M2="Contract",$CG2,(IF($M2="National/International",$HN2,(IF($M2="Commercial",$EI2,))))),"")</f>
        <v/>
      </c>
      <c r="VJ2" t="str">
        <f ca="1">IF($AE2=VJ$2,IF($M2="Contract",$CH2,(IF($M2="National/International",$HO2,(IF($M2="Commercial",$EJ2,))))),"")</f>
        <v/>
      </c>
      <c r="VK2" t="str">
        <f>IFERROR(VLOOKUP($X2,$W:$ZJ,VJ$1,FALSE),"")</f>
        <v/>
      </c>
      <c r="VL2" t="str">
        <f ca="1">IF($AE2=VL$2,IF($M2="Contract",$CR2,(IF($M2="National/International",$HY2,(IF($M2="Commercial",$ER2,))))),"")</f>
        <v/>
      </c>
      <c r="VM2" t="str">
        <f ca="1">IF($AE2=VM$2,IF($M2="Contract",$CK2,(IF($M2="National/International",$HR2,(IF($M2="Commercial",$EN2,))))),"")</f>
        <v/>
      </c>
      <c r="VN2" t="str">
        <f ca="1">IF($AE2=VN$2,IF($M2="Contract",$CM2,(IF($M2="National/International",$HS2,(IF($M2="Commercial",$EP2,))))),"")</f>
        <v/>
      </c>
      <c r="VO2" t="str">
        <f ca="1">IF($AE2=VO$2,IF($M2="Contract",$CO2,(IF($M2="National/International",IF($HX2="",$JI2,$HX2),(IF($M2="Commercial",$EQ2,))))),"")</f>
        <v/>
      </c>
      <c r="VP2" t="str">
        <f>IFERROR(VLOOKUP($X2,$W:$ZJ,VO$1,FALSE),"")</f>
        <v/>
      </c>
      <c r="VQ2" t="str">
        <f ca="1">IF($AE2=VQ$2,"Nation","")</f>
        <v/>
      </c>
      <c r="VR2" t="str">
        <f ca="1">IF($AE2=VR$2,$S2,"")</f>
        <v/>
      </c>
      <c r="VS2" t="str">
        <f ca="1">IF($AE2=VS$2,$AI2,"")</f>
        <v/>
      </c>
      <c r="VT2" t="str">
        <f ca="1">IF($AE2=VT$2,"1","")</f>
        <v/>
      </c>
      <c r="VU2" t="str">
        <f ca="1">IF($AE2=VU$2,"OFF","")</f>
        <v/>
      </c>
      <c r="VV2" t="str">
        <f ca="1">IF($AE2=VV$2,"Not Used","")</f>
        <v/>
      </c>
      <c r="VW2" t="str">
        <f ca="1">IF($AE2=VW$2,$C2,"")</f>
        <v/>
      </c>
      <c r="VX2" t="str">
        <f ca="1">IF($AE2=VX$2,$O2,"")</f>
        <v/>
      </c>
      <c r="VY2" t="str">
        <f ca="1">IF($AE2=VY$2,$P2,"")</f>
        <v/>
      </c>
      <c r="VZ2" t="str">
        <f ca="1">IF($AE2=VZ$2,$Q2,"")</f>
        <v/>
      </c>
      <c r="WA2" t="str">
        <f ca="1">IF($AE2=WA$2,$R2,"")</f>
        <v/>
      </c>
      <c r="WB2" t="str">
        <f ca="1">IF($AE2=WB$2,IF($M2="Contract",($AM2+$AN2),(IF($M2="National/International",($GF2+$GG2),(IF($M2="Commercial",($DW2+$ET2),))))),"")</f>
        <v/>
      </c>
      <c r="WC2" t="str">
        <f ca="1">IF($AE2=WC$2,IF($M2="Contract",($AO2+$AP2+$AQ2+$AR2+$AS2),(IF($M2="National/International",($GH2+$GI2),(IF($M2="Commercial",$DX2,))))),"")</f>
        <v/>
      </c>
      <c r="WD2" t="str">
        <f>IFERROR(VLOOKUP($X2,$W:$ZJ,WC$1,FALSE),"")</f>
        <v/>
      </c>
      <c r="WE2" t="str">
        <f ca="1">IF($AE2=WE$2,IF($M2="Contract",$AK2,(IF($M2="National/International",$GD2,(IF($M2="Commercial",$DU2,))))),"")</f>
        <v/>
      </c>
      <c r="WF2" t="str">
        <f ca="1">IF($AE2=WF$2,IF($M2="Contract",$CF2,(IF($M2="National/International",$HM2,(IF($M2="Commercial",$EH2,))))),"")</f>
        <v/>
      </c>
      <c r="WG2" t="str">
        <f ca="1">IF($AE2=WG$2,IF($M2="Contract",$CH2,(IF($M2="National/International",$HO2,(IF($M2="Commercial",$EJ2,))))),"")</f>
        <v/>
      </c>
      <c r="WH2" t="str">
        <f>IFERROR(VLOOKUP($X2,$W:$ZJ,WG$1,FALSE),"")</f>
        <v/>
      </c>
      <c r="WI2" t="str">
        <f ca="1">IF($AE2=WI$2,IF($M2="Contract",$CR2,(IF($M2="National/International",$HY2,(IF($M2="Commercial",$ER2,))))),"")</f>
        <v/>
      </c>
      <c r="WJ2" t="str">
        <f ca="1">IF($AE2=WJ$2,IF($M2="Contract",$CK2,(IF($M2="National/International",$HR2,(IF($M2="Commercial",$EN2,))))),"")</f>
        <v/>
      </c>
      <c r="WK2" t="str">
        <f ca="1">IF($AE2=WK$2,IF($M2="Contract",$CM2,(IF($M2="National/International",$HS2,(IF($M2="Commercial",$EP2,))))),"")</f>
        <v/>
      </c>
      <c r="WL2" t="str">
        <f ca="1">IF($AE2=WL$2,IF($M2="Contract",$CO2,(IF($M2="National/International",IF($HX2="",$JI2,$HX2),(IF($M2="Commercial",$EQ2,))))),"")</f>
        <v/>
      </c>
      <c r="WM2" t="str">
        <f ca="1">IF($AE2=WM$2,$S2,"")</f>
        <v/>
      </c>
      <c r="WN2" t="str">
        <f ca="1">IF($AE2=WN$2,$AI2,"")</f>
        <v/>
      </c>
      <c r="WO2" t="str">
        <f ca="1">IF($AE2=WO$2,"1","")</f>
        <v/>
      </c>
      <c r="WP2" t="str">
        <f ca="1">IF($AE2=WP$2,"OFF","")</f>
        <v/>
      </c>
      <c r="WQ2" t="str">
        <f ca="1">IF($AE2=WQ$2,"Not Used","")</f>
        <v/>
      </c>
      <c r="WR2" t="str">
        <f ca="1">IF($AE2=WR$2,$C2,"")</f>
        <v/>
      </c>
      <c r="WS2" t="str">
        <f ca="1">IF($AE2=WS$2,$O2,"")</f>
        <v/>
      </c>
      <c r="WT2" t="str">
        <f ca="1">IF($AE2=WT$2,$P2,"")</f>
        <v/>
      </c>
      <c r="WU2" t="str">
        <f ca="1">IF($AE2=WU$2,$Q2,"")</f>
        <v/>
      </c>
      <c r="WV2" t="str">
        <f ca="1">IF($AE2=WV$2,$R2,"")</f>
        <v/>
      </c>
      <c r="WW2" t="str">
        <f ca="1">IF($AE2=WW$2,IF($M2="Contract",($AM2+$AN2),(IF($M2="National/International",($GF2+$GG2),(IF($M2="Commercial",($DW2+$ET2),))))),"")</f>
        <v/>
      </c>
      <c r="WX2" t="str">
        <f ca="1">IF($AE2=WX$2,IF($M2="Contract",($AO2+$AP2+$AQ2+$AR2+$AS2),(IF($M2="National/International",($GH2+$GI2),(IF($M2="Commercial",$DX2,))))),"")</f>
        <v/>
      </c>
      <c r="WY2" t="str">
        <f>IFERROR(VLOOKUP($X2,$W:$ZJ,WX$1,FALSE),"")</f>
        <v/>
      </c>
      <c r="WZ2" t="str">
        <f ca="1">IF($AE2=WZ$2,IF($M2="Contract",($AK2-$BK2),(IF($M2="National/International",($GD2-$GT2),(IF($M2="Commercial",($DU2-$EC2),))))),"")</f>
        <v/>
      </c>
      <c r="XA2" t="str">
        <f>IFERROR(VLOOKUP($X2,$W:$ZJ,WZ$1,FALSE),"")</f>
        <v/>
      </c>
      <c r="XB2" t="str">
        <f ca="1">IF($AE2=XB$2,IF($M2="Contract",($BQ2+$BT2+$BV2),(IF($M2="National/International",($GZ2+$HA2),(IF($M2="Commercial",$ED2,))))),"")</f>
        <v/>
      </c>
      <c r="XC2" t="str">
        <f ca="1">IF($AE2=XC$2,IF($M2="Contract","",(IF($M2="National/International",$HL2,(IF($M2="Commercial",$EG2,))))),"")</f>
        <v/>
      </c>
      <c r="XD2" t="str">
        <f ca="1">IF($AE2=XD$2,IF($M2="Contract",$BK2,(IF($M2="National/International",$GT2,(IF($M2="Commercial",$EC2,))))),"")</f>
        <v/>
      </c>
      <c r="XE2" t="str">
        <f>IFERROR(VLOOKUP($X2,$W:$ZJ,XD$1,FALSE),"")</f>
        <v/>
      </c>
      <c r="XF2" t="str">
        <f ca="1">IF($AE2=XF$2,IF($M2="Contract",$BW2,(IF($M2="National/International",$HC2,(IF($M2="Commercial",$EE2,))))),"")</f>
        <v/>
      </c>
      <c r="XG2" t="str">
        <f ca="1">IF($AE2=XG$2,IF($M2="Contract",$CH2,(IF($M2="National/International",$HO2,(IF($M2="Commercial",$EJ2,))))),"")</f>
        <v/>
      </c>
      <c r="XH2" t="str">
        <f>IFERROR(VLOOKUP($X2,$W:$ZJ,XG$1,FALSE),"")</f>
        <v/>
      </c>
      <c r="XI2" t="str">
        <f ca="1">IF($AE2=XI$2,IF($M2="Contract",$CR2,(IF($M2="National/International",$HY2,(IF($M2="Commercial",$ER2,))))),"")</f>
        <v/>
      </c>
      <c r="XJ2" t="str">
        <f ca="1">IF($AE2=XJ$2,IF($M2="Contract",$CM2,(IF($M2="National/International",$HS2,(IF($M2="Commercial",$EP2,))))),"")</f>
        <v/>
      </c>
      <c r="XK2" t="str">
        <f ca="1">IF($AE2=XK$2,IF($M2="Contract",$CK2,(IF($M2="National/International",$HR2,(IF($M2="Commercial",$EN2,))))),"")</f>
        <v/>
      </c>
      <c r="XL2" t="str">
        <f ca="1">IF($AE2=XL$2,IF($M2="Contract",$CO2,(IF($M2="National/International",IF($HX2="",$JI2,$HX2),(IF($M2="Commercial",$EQ2,))))),"")</f>
        <v/>
      </c>
      <c r="XM2" t="str">
        <f>IFERROR(VLOOKUP($X2,$W:$ZJ,XL$1,FALSE),"")</f>
        <v/>
      </c>
      <c r="XN2" t="str">
        <f ca="1">IF($AE2=XN$2,$S2,"")</f>
        <v/>
      </c>
      <c r="XO2" t="str">
        <f ca="1">IF($AE2=XO$2,$AI2,"")</f>
        <v/>
      </c>
      <c r="XP2" t="str">
        <f ca="1">IF($AE2=XP$2,"1","")</f>
        <v/>
      </c>
      <c r="XQ2" t="str">
        <f ca="1">IF($AE2=XQ$2,"OFF","")</f>
        <v/>
      </c>
      <c r="XR2" t="s">
        <v>12</v>
      </c>
      <c r="XT2" t="str">
        <f>IF(XS2="Score it","Score it",IF(XS2="Exposure Below $1M Do Not Score",IF(YZ2&gt;1000000,"Score it","Exposure Below $1M Do Not Score"),""))</f>
        <v/>
      </c>
      <c r="XU2" t="e">
        <f>INDEX('[1]Proposed Scoring'!$R$4:$R$10000,MATCH('[1]Consolidated FAWs'!C2,'[1]Proposed Scoring'!$M$4:$M$10000,0))</f>
        <v>#N/A</v>
      </c>
      <c r="XV2" t="str">
        <f ca="1">IF($AE2=XV$2,$AJ2,"")</f>
        <v/>
      </c>
      <c r="XW2" t="str">
        <f ca="1">IF($AE2=XW$2,$C2,"")</f>
        <v/>
      </c>
      <c r="XX2" t="str">
        <f ca="1">IF($AE2=XX$2,$G2,"")</f>
        <v/>
      </c>
      <c r="XY2">
        <f ca="1">DATE(YEAR(TODAY()-30),MONTH(TODAY()-30),1)</f>
        <v>44774</v>
      </c>
      <c r="XZ2" t="str">
        <f ca="1">IF($AE2=XZ$2,IF($M2="Contract",($AM2+$AN2),(IF($M2="National/International",($GF2+$GG2),(IF($M2="Commercial",($DW2+$ET2),))))),"")</f>
        <v/>
      </c>
      <c r="YA2" t="str">
        <f ca="1">IF($AE2=YA$2,IF($M2="Contract",$AK2,(IF($M2="National/International",$GD2,(IF($M2="Commercial",$DU2,))))),"")</f>
        <v/>
      </c>
      <c r="YB2" t="str">
        <f>IFERROR(VLOOKUP($X2,$W:$ZJ,YA$1,FALSE),"")</f>
        <v/>
      </c>
      <c r="YC2" t="str">
        <f ca="1">IF($AE2=YC$2,IF($M2="Contract",($BQ2+$BT2+$BV2),(IF($M2="National/International",($GZ2+$HA2),(IF($M2="Commercial",$ED2,))))),"")</f>
        <v/>
      </c>
      <c r="YD2" t="str">
        <f ca="1">IF($AE2=YD$2,IF($M2="Contract",$BK2,(IF($M2="National/International",$GT2,(IF($M2="Commercial",$EC2,))))),"")</f>
        <v/>
      </c>
      <c r="YE2" t="str">
        <f ca="1">IF($AE2=YE$2,IF($M2="Contract",$BJ2,(IF($M2="National/International",$GS2,(IF($M2="Commercial",$EB2,))))),"")</f>
        <v/>
      </c>
      <c r="YF2" t="str">
        <f>IFERROR(VLOOKUP($X2,$W:$ZJ,YE$1,FALSE),"")</f>
        <v/>
      </c>
      <c r="YG2" t="str">
        <f ca="1">IF($AE2=YG$2,IF($M2="Contract",$CH2,(IF($M2="National/International",$HO2,(IF($M2="Commercial",$EJ2,))))),"")</f>
        <v/>
      </c>
      <c r="YH2" t="str">
        <f>IFERROR(VLOOKUP($X2,$W:$ZJ,YG$1,FALSE),"")</f>
        <v/>
      </c>
      <c r="YI2" t="str">
        <f ca="1">IF($AE2=YI$2,IF($M2="Contract",$CK2,(IF($M2="National/International",$HR2,(IF($M2="Commercial",$EN2,))))),"")</f>
        <v/>
      </c>
      <c r="YJ2" t="str">
        <f ca="1">IF($AE2=YJ$2,IF($M2="Contract",$CR2,(IF($M2="National/International",$HY2,(IF($M2="Commercial",$ER2,))))),"")</f>
        <v/>
      </c>
      <c r="YK2" t="str">
        <f ca="1">IF($AE2=YK$2,IF($M2="Contract",$CM2,(IF($M2="National/International",$HS2,(IF($M2="Commercial",$EP2,))))),"")</f>
        <v/>
      </c>
      <c r="YL2" t="str">
        <f ca="1">IF($AE2=YL$2,IF($M2="Contract",$CO2,(IF($M2="National/International",IF($HX2="",$JI2,$HX2),(IF($M2="Commercial",$EQ2,))))),"")</f>
        <v/>
      </c>
      <c r="YM2" t="str">
        <f ca="1">IF($AE2=YM$2,$S2,"")</f>
        <v/>
      </c>
      <c r="YN2" t="str">
        <f ca="1">IF($AE2=YN$2,$AI2,"")</f>
        <v/>
      </c>
      <c r="YP2" t="str">
        <f ca="1">IF($AE2=YP$2,"OFF","")</f>
        <v/>
      </c>
      <c r="YR2" t="s">
        <v>13</v>
      </c>
      <c r="YS2" t="str">
        <f>C2&amp;AJ2&amp;G2&amp;M2&amp;L2&amp;N2</f>
        <v>112106142Stated12/31/2016ContractQualified Audit254208</v>
      </c>
      <c r="YU2" t="e">
        <f>IF(DT2=1,IF(AJ2="Adjusted",INDEX('[2]FAW Data Request Contract Adjus'!$DI:$DI,MATCH(YS2,'[2]FAW Data Request Contract Adjus'!$A:$A,0)),INDEX('[3]FAW Data Request Contract State'!$DK:$DK,MATCH(YS2,'[3]FAW Data Request Contract State'!$C:$C,0))),"")</f>
        <v>#N/A</v>
      </c>
      <c r="YV2" t="e">
        <f>IF(DT2=1,IF(AJ2="Adjusted",INDEX('[2]FAW Data Request Contract Adjus'!$DJ:$DJ,MATCH(YS2,'[2]FAW Data Request Contract Adjus'!$A:$A,0)),INDEX('[3]FAW Data Request Contract State'!$DL:$DL,MATCH(YS2,'[3]FAW Data Request Contract State'!$C:$C,0))),"")</f>
        <v>#N/A</v>
      </c>
      <c r="YW2" t="e">
        <f>IF(DT2=1,IF(AJ2="Adjusted",INDEX('[2]FAW Data Request Contract Adjus'!$DK:$DK,MATCH(YS2,'[2]FAW Data Request Contract Adjus'!$A:$A,0)),INDEX('[3]FAW Data Request Contract State'!$DM:$DM,MATCH(YS2,'[3]FAW Data Request Contract State'!$C:$C,0))),"")</f>
        <v>#N/A</v>
      </c>
      <c r="YX2" t="e">
        <f>IF(DT2=1,IF(AJ2="Adjusted",INDEX('[2]FAW Data Request Contract Adjus'!$DL:$DL,MATCH(YS2,'[2]FAW Data Request Contract Adjus'!$A:$A,0)),INDEX('[3]FAW Data Request Contract State'!$DN:$DN,MATCH(YS2,'[3]FAW Data Request Contract State'!$C:$C,0))),"")</f>
        <v>#N/A</v>
      </c>
      <c r="YY2" t="e">
        <f>IF(DT2=1,IF(AJ2="Adjusted",INDEX('[2]FAW Data Request Contract Adjus'!$DM:$DM,MATCH(YS2,'[2]FAW Data Request Contract Adjus'!$A:$A,0)),INDEX('[3]FAW Data Request Contract State'!$DO:$DO,MATCH(YS2,'[3]FAW Data Request Contract State'!$C:$C,0))),"")</f>
        <v>#N/A</v>
      </c>
    </row>
    <row r="3" spans="1:675" x14ac:dyDescent="0.3">
      <c r="BM3" t="s">
        <v>14</v>
      </c>
      <c r="BN3" s="1">
        <v>114427</v>
      </c>
    </row>
    <row r="4" spans="1:675" x14ac:dyDescent="0.3">
      <c r="BM4" t="s">
        <v>15</v>
      </c>
      <c r="BN4" s="2" t="s">
        <v>0</v>
      </c>
    </row>
    <row r="5" spans="1:675" x14ac:dyDescent="0.3">
      <c r="BM5" t="s">
        <v>16</v>
      </c>
      <c r="BN5" s="1">
        <v>112106142</v>
      </c>
    </row>
    <row r="6" spans="1:675" x14ac:dyDescent="0.3">
      <c r="BM6" t="s">
        <v>17</v>
      </c>
      <c r="BN6" s="2" t="s">
        <v>1</v>
      </c>
    </row>
    <row r="7" spans="1:675" x14ac:dyDescent="0.3">
      <c r="BM7" t="s">
        <v>18</v>
      </c>
      <c r="BN7" s="3">
        <v>0</v>
      </c>
    </row>
    <row r="8" spans="1:675" x14ac:dyDescent="0.3">
      <c r="BM8" t="s">
        <v>19</v>
      </c>
      <c r="BN8" s="2" t="s">
        <v>2</v>
      </c>
    </row>
    <row r="9" spans="1:675" x14ac:dyDescent="0.3">
      <c r="BM9" t="s">
        <v>20</v>
      </c>
      <c r="BN9" s="4" t="s">
        <v>3</v>
      </c>
    </row>
    <row r="10" spans="1:675" x14ac:dyDescent="0.3">
      <c r="BM10" t="s">
        <v>21</v>
      </c>
      <c r="BN10" s="3" t="s">
        <v>4</v>
      </c>
    </row>
    <row r="11" spans="1:675" x14ac:dyDescent="0.3">
      <c r="BM11" t="s">
        <v>22</v>
      </c>
      <c r="BN11" s="2" t="s">
        <v>5</v>
      </c>
    </row>
    <row r="12" spans="1:675" x14ac:dyDescent="0.3">
      <c r="BM12" t="s">
        <v>23</v>
      </c>
      <c r="BN12" s="2" t="s">
        <v>6</v>
      </c>
    </row>
    <row r="13" spans="1:675" x14ac:dyDescent="0.3">
      <c r="BM13" t="s">
        <v>24</v>
      </c>
      <c r="BN13" s="3">
        <v>12</v>
      </c>
    </row>
    <row r="14" spans="1:675" x14ac:dyDescent="0.3">
      <c r="BM14" t="s">
        <v>25</v>
      </c>
      <c r="BN14" s="2" t="s">
        <v>7</v>
      </c>
    </row>
    <row r="15" spans="1:675" x14ac:dyDescent="0.3">
      <c r="BM15" t="s">
        <v>26</v>
      </c>
      <c r="BN15" s="2" t="s">
        <v>8</v>
      </c>
    </row>
    <row r="16" spans="1:675" x14ac:dyDescent="0.3">
      <c r="BM16" t="s">
        <v>27</v>
      </c>
      <c r="BN16" s="1">
        <v>254208</v>
      </c>
    </row>
    <row r="17" spans="65:66" x14ac:dyDescent="0.3">
      <c r="BM17" t="s">
        <v>28</v>
      </c>
      <c r="BN17" s="1">
        <f>YEAR(BN9)</f>
        <v>2016</v>
      </c>
    </row>
    <row r="18" spans="65:66" x14ac:dyDescent="0.3">
      <c r="BM18" t="s">
        <v>29</v>
      </c>
      <c r="BN18" s="1">
        <f>MONTH(BN9)</f>
        <v>12</v>
      </c>
    </row>
    <row r="19" spans="65:66" x14ac:dyDescent="0.3">
      <c r="BM19" t="s">
        <v>30</v>
      </c>
      <c r="BN19" s="3">
        <v>2021</v>
      </c>
    </row>
    <row r="20" spans="65:66" x14ac:dyDescent="0.3">
      <c r="BM20" t="s">
        <v>31</v>
      </c>
      <c r="BN20" s="1">
        <v>12</v>
      </c>
    </row>
    <row r="21" spans="65:66" x14ac:dyDescent="0.3">
      <c r="BM21" t="s">
        <v>32</v>
      </c>
      <c r="BN21" s="2" t="s">
        <v>9</v>
      </c>
    </row>
    <row r="22" spans="65:66" x14ac:dyDescent="0.3">
      <c r="BM22" t="s">
        <v>33</v>
      </c>
      <c r="BN22" s="2"/>
    </row>
    <row r="23" spans="65:66" x14ac:dyDescent="0.3">
      <c r="BM23" t="s">
        <v>34</v>
      </c>
      <c r="BN23" s="2"/>
    </row>
    <row r="24" spans="65:66" x14ac:dyDescent="0.3">
      <c r="BM24" t="s">
        <v>35</v>
      </c>
      <c r="BN24" s="2"/>
    </row>
    <row r="25" spans="65:66" x14ac:dyDescent="0.3">
      <c r="BM25" t="s">
        <v>36</v>
      </c>
      <c r="BN25" s="3" t="str">
        <f>BN5&amp;BN17&amp;BN38</f>
        <v>1121061422016Stated</v>
      </c>
    </row>
    <row r="26" spans="65:66" x14ac:dyDescent="0.3">
      <c r="BM26" t="s">
        <v>37</v>
      </c>
      <c r="BN26" s="3" t="str">
        <f>BN5&amp;(BN17-1)&amp;BN38</f>
        <v>1121061422015Stated</v>
      </c>
    </row>
    <row r="27" spans="65:66" x14ac:dyDescent="0.3">
      <c r="BM27" t="s">
        <v>38</v>
      </c>
      <c r="BN27" s="5">
        <f>IF(BN$15="Contract",BN$39,(IF(BN$15="National/International",BN$188,(IF(BN$15="Commercial",BN$127,)))))*(VLOOKUP(BN11,[1]Mapping!$H$3:$J$200,3,FALSE))</f>
        <v>71502127500</v>
      </c>
    </row>
    <row r="28" spans="65:66" x14ac:dyDescent="0.3">
      <c r="BM28" t="s">
        <v>39</v>
      </c>
      <c r="BN28" s="5" t="e">
        <f>_xlfn.MAXIFS($BK27:$XFD27,C:$C,BN5)</f>
        <v>#VALUE!</v>
      </c>
    </row>
    <row r="29" spans="65:66" x14ac:dyDescent="0.3">
      <c r="BM29" t="s">
        <v>40</v>
      </c>
      <c r="BN29" s="5" t="str">
        <f>VLOOKUP(BN$11,[1]Mapping!$H$2:$I$100,2,FALSE)</f>
        <v>EUR</v>
      </c>
    </row>
    <row r="30" spans="65:66" x14ac:dyDescent="0.3">
      <c r="BM30" t="s">
        <v>41</v>
      </c>
      <c r="BN30" s="5" t="e">
        <f>INDEX('[1]Mapping 2'!$O:$O,MATCH('[1]Consolidated FAWs'!BN10,'[1]Mapping 2'!$N:$N,0))</f>
        <v>#N/A</v>
      </c>
    </row>
    <row r="31" spans="65:66" x14ac:dyDescent="0.3">
      <c r="BM31" t="s">
        <v>42</v>
      </c>
      <c r="BN31" s="5" t="e">
        <f>IF(BN28&gt;100000000,"&gt; $100M",IF(BN28&gt;55000000,"&gt; $55M","Below $55M"))</f>
        <v>#VALUE!</v>
      </c>
    </row>
    <row r="32" spans="65:66" x14ac:dyDescent="0.3">
      <c r="BM32" t="s">
        <v>43</v>
      </c>
      <c r="BN32" s="6" t="e">
        <f>BN30&amp;BN31</f>
        <v>#N/A</v>
      </c>
    </row>
    <row r="33" spans="65:66" x14ac:dyDescent="0.3">
      <c r="BM33" t="s">
        <v>44</v>
      </c>
      <c r="BN33" t="e">
        <f>INDEX('[1]Mapping 2'!$S:$S,MATCH('[1]Consolidated FAWs'!BN32,'[1]Mapping 2'!$Q:$Q,0))</f>
        <v>#N/A</v>
      </c>
    </row>
    <row r="34" spans="65:66" x14ac:dyDescent="0.3">
      <c r="BM34" t="s">
        <v>45</v>
      </c>
      <c r="BN34" t="str">
        <f>IF(VLOOKUP(BN5,[1]Mapping!$T:$AE,9,FALSE)=0,"",VLOOKUP(BN5,[1]Mapping!$T:$AE,9,FALSE))</f>
        <v>EU1218</v>
      </c>
    </row>
    <row r="35" spans="65:66" x14ac:dyDescent="0.3">
      <c r="BM35" t="s">
        <v>46</v>
      </c>
      <c r="BN35" t="str">
        <f>IF(VLOOKUP(BN5,[1]Mapping!$T:$AF,7,FALSE)=0,"Unassigned",VLOOKUP(BN5,[1]Mapping!$T:$AF,7,FALSE))</f>
        <v>UTILITIES, ELECTRIC</v>
      </c>
    </row>
    <row r="36" spans="65:66" x14ac:dyDescent="0.3">
      <c r="BM36" t="s">
        <v>47</v>
      </c>
      <c r="BN36" s="3" t="e">
        <f>BN33&amp;BN35</f>
        <v>#N/A</v>
      </c>
    </row>
    <row r="37" spans="65:66" x14ac:dyDescent="0.3">
      <c r="BM37" t="s">
        <v>48</v>
      </c>
      <c r="BN37" s="3" t="e">
        <f>VLOOKUP(BN36,[1]Mapping!$AV$2:$AW$1000,2,FALSE)</f>
        <v>#N/A</v>
      </c>
    </row>
    <row r="38" spans="65:66" x14ac:dyDescent="0.3">
      <c r="BM38" t="s">
        <v>49</v>
      </c>
      <c r="BN38" s="3" t="s">
        <v>10</v>
      </c>
    </row>
    <row r="39" spans="65:66" x14ac:dyDescent="0.3">
      <c r="BM39" t="s">
        <v>50</v>
      </c>
      <c r="BN39" s="3">
        <v>63699000000</v>
      </c>
    </row>
    <row r="40" spans="65:66" x14ac:dyDescent="0.3">
      <c r="BM40" t="s">
        <v>51</v>
      </c>
      <c r="BN40" s="3">
        <v>17403000000</v>
      </c>
    </row>
    <row r="41" spans="65:66" x14ac:dyDescent="0.3">
      <c r="BM41" t="s">
        <v>52</v>
      </c>
      <c r="BN41" s="3">
        <v>8573000000</v>
      </c>
    </row>
    <row r="42" spans="65:66" x14ac:dyDescent="0.3">
      <c r="BM42" t="s">
        <v>53</v>
      </c>
      <c r="BN42" s="3">
        <v>12000000</v>
      </c>
    </row>
    <row r="43" spans="65:66" x14ac:dyDescent="0.3">
      <c r="BM43" t="s">
        <v>54</v>
      </c>
      <c r="BN43" s="2"/>
    </row>
    <row r="44" spans="65:66" x14ac:dyDescent="0.3">
      <c r="BM44" t="s">
        <v>55</v>
      </c>
      <c r="BN44" s="3">
        <v>6719000000</v>
      </c>
    </row>
    <row r="45" spans="65:66" x14ac:dyDescent="0.3">
      <c r="BM45" t="s">
        <v>56</v>
      </c>
      <c r="BN45" s="2"/>
    </row>
    <row r="46" spans="65:66" x14ac:dyDescent="0.3">
      <c r="BM46" t="s">
        <v>57</v>
      </c>
      <c r="BN46" s="2"/>
    </row>
    <row r="47" spans="65:66" x14ac:dyDescent="0.3">
      <c r="BM47" t="s">
        <v>58</v>
      </c>
      <c r="BN47" s="2"/>
    </row>
    <row r="48" spans="65:66" x14ac:dyDescent="0.3">
      <c r="BM48" t="s">
        <v>59</v>
      </c>
      <c r="BN48" s="2"/>
    </row>
    <row r="49" spans="65:66" x14ac:dyDescent="0.3">
      <c r="BM49" t="s">
        <v>60</v>
      </c>
      <c r="BN49" s="2"/>
    </row>
    <row r="50" spans="65:66" x14ac:dyDescent="0.3">
      <c r="BM50" t="s">
        <v>61</v>
      </c>
      <c r="BN50" s="3">
        <v>785000000</v>
      </c>
    </row>
    <row r="51" spans="65:66" x14ac:dyDescent="0.3">
      <c r="BM51" t="s">
        <v>62</v>
      </c>
      <c r="BN51" s="2"/>
    </row>
    <row r="52" spans="65:66" x14ac:dyDescent="0.3">
      <c r="BM52" t="s">
        <v>63</v>
      </c>
      <c r="BN52" s="2"/>
    </row>
    <row r="53" spans="65:66" x14ac:dyDescent="0.3">
      <c r="BM53" t="s">
        <v>64</v>
      </c>
      <c r="BN53" s="2"/>
    </row>
    <row r="54" spans="65:66" x14ac:dyDescent="0.3">
      <c r="BM54" t="s">
        <v>65</v>
      </c>
      <c r="BN54" s="3">
        <v>1768000000</v>
      </c>
    </row>
    <row r="55" spans="65:66" x14ac:dyDescent="0.3">
      <c r="BM55" t="s">
        <v>66</v>
      </c>
      <c r="BN55" s="2"/>
    </row>
    <row r="56" spans="65:66" x14ac:dyDescent="0.3">
      <c r="BM56" t="s">
        <v>67</v>
      </c>
      <c r="BN56" s="2"/>
    </row>
    <row r="57" spans="65:66" x14ac:dyDescent="0.3">
      <c r="BM57" t="s">
        <v>68</v>
      </c>
      <c r="BN57" s="2"/>
    </row>
    <row r="58" spans="65:66" x14ac:dyDescent="0.3">
      <c r="BM58" t="s">
        <v>69</v>
      </c>
      <c r="BN58" s="3">
        <v>3463000000</v>
      </c>
    </row>
    <row r="59" spans="65:66" x14ac:dyDescent="0.3">
      <c r="BM59" t="s">
        <v>70</v>
      </c>
      <c r="BN59" s="3">
        <v>2329000000</v>
      </c>
    </row>
    <row r="60" spans="65:66" x14ac:dyDescent="0.3">
      <c r="BM60" t="s">
        <v>71</v>
      </c>
      <c r="BN60" s="3">
        <v>21081000000</v>
      </c>
    </row>
    <row r="61" spans="65:66" x14ac:dyDescent="0.3">
      <c r="BM61" t="s">
        <v>72</v>
      </c>
      <c r="BN61" s="3">
        <v>1250000000</v>
      </c>
    </row>
    <row r="62" spans="65:66" x14ac:dyDescent="0.3">
      <c r="BM62" t="s">
        <v>73</v>
      </c>
      <c r="BN62" s="3">
        <v>2911000000</v>
      </c>
    </row>
    <row r="63" spans="65:66" x14ac:dyDescent="0.3">
      <c r="BM63" t="s">
        <v>74</v>
      </c>
      <c r="BN63" s="3">
        <v>546000000</v>
      </c>
    </row>
    <row r="64" spans="65:66" x14ac:dyDescent="0.3">
      <c r="BM64" t="s">
        <v>75</v>
      </c>
      <c r="BN64" s="3">
        <v>62412000000</v>
      </c>
    </row>
    <row r="65" spans="65:66" x14ac:dyDescent="0.3">
      <c r="BM65" t="s">
        <v>76</v>
      </c>
      <c r="BN65" s="3">
        <v>23125000000</v>
      </c>
    </row>
    <row r="66" spans="65:66" x14ac:dyDescent="0.3">
      <c r="BM66" t="s">
        <v>77</v>
      </c>
      <c r="BN66" s="2"/>
    </row>
    <row r="67" spans="65:66" x14ac:dyDescent="0.3">
      <c r="BM67" t="s">
        <v>78</v>
      </c>
      <c r="BN67" s="2"/>
    </row>
    <row r="68" spans="65:66" x14ac:dyDescent="0.3">
      <c r="BM68" t="s">
        <v>79</v>
      </c>
      <c r="BN68" s="3">
        <v>3792000000</v>
      </c>
    </row>
    <row r="69" spans="65:66" x14ac:dyDescent="0.3">
      <c r="BM69" t="s">
        <v>80</v>
      </c>
      <c r="BN69" s="2"/>
    </row>
    <row r="70" spans="65:66" x14ac:dyDescent="0.3">
      <c r="BM70" t="s">
        <v>81</v>
      </c>
      <c r="BN70" s="2"/>
    </row>
    <row r="71" spans="65:66" x14ac:dyDescent="0.3">
      <c r="BM71" t="s">
        <v>82</v>
      </c>
      <c r="BN71" s="3">
        <v>6888000000</v>
      </c>
    </row>
    <row r="72" spans="65:66" x14ac:dyDescent="0.3">
      <c r="BM72" t="s">
        <v>83</v>
      </c>
      <c r="BN72" s="2"/>
    </row>
    <row r="73" spans="65:66" x14ac:dyDescent="0.3">
      <c r="BM73" t="s">
        <v>84</v>
      </c>
      <c r="BN73" s="2"/>
    </row>
    <row r="74" spans="65:66" x14ac:dyDescent="0.3">
      <c r="BM74" t="s">
        <v>85</v>
      </c>
      <c r="BN74" s="2"/>
    </row>
    <row r="75" spans="65:66" x14ac:dyDescent="0.3">
      <c r="BM75" t="s">
        <v>86</v>
      </c>
      <c r="BN75" s="2"/>
    </row>
    <row r="76" spans="65:66" x14ac:dyDescent="0.3">
      <c r="BM76" t="s">
        <v>87</v>
      </c>
      <c r="BN76" s="2"/>
    </row>
    <row r="77" spans="65:66" x14ac:dyDescent="0.3">
      <c r="BM77" t="s">
        <v>88</v>
      </c>
      <c r="BN77" s="3">
        <v>39287000000</v>
      </c>
    </row>
    <row r="78" spans="65:66" x14ac:dyDescent="0.3">
      <c r="BM78" t="s">
        <v>89</v>
      </c>
      <c r="BN78" s="2"/>
    </row>
    <row r="79" spans="65:66" x14ac:dyDescent="0.3">
      <c r="BM79" t="s">
        <v>90</v>
      </c>
      <c r="BN79" s="2"/>
    </row>
    <row r="80" spans="65:66" x14ac:dyDescent="0.3">
      <c r="BM80" t="s">
        <v>91</v>
      </c>
      <c r="BN80" s="2"/>
    </row>
    <row r="81" spans="65:66" x14ac:dyDescent="0.3">
      <c r="BM81" t="s">
        <v>92</v>
      </c>
      <c r="BN81" s="2"/>
    </row>
    <row r="82" spans="65:66" x14ac:dyDescent="0.3">
      <c r="BM82" t="s">
        <v>93</v>
      </c>
      <c r="BN82" s="2"/>
    </row>
    <row r="83" spans="65:66" x14ac:dyDescent="0.3">
      <c r="BM83" t="s">
        <v>94</v>
      </c>
      <c r="BN83" s="2"/>
    </row>
    <row r="84" spans="65:66" x14ac:dyDescent="0.3">
      <c r="BM84" t="s">
        <v>95</v>
      </c>
      <c r="BN84" s="2"/>
    </row>
    <row r="85" spans="65:66" x14ac:dyDescent="0.3">
      <c r="BM85" t="s">
        <v>96</v>
      </c>
      <c r="BN85" s="3">
        <v>5247000000</v>
      </c>
    </row>
    <row r="86" spans="65:66" x14ac:dyDescent="0.3">
      <c r="BM86" t="s">
        <v>97</v>
      </c>
      <c r="BN86" s="3">
        <v>1287000000</v>
      </c>
    </row>
    <row r="87" spans="65:66" x14ac:dyDescent="0.3">
      <c r="BM87" t="s">
        <v>98</v>
      </c>
      <c r="BN87" s="3">
        <v>9201000000</v>
      </c>
    </row>
    <row r="88" spans="65:66" x14ac:dyDescent="0.3">
      <c r="BM88" t="s">
        <v>99</v>
      </c>
      <c r="BN88" s="3">
        <v>38173000000</v>
      </c>
    </row>
    <row r="89" spans="65:66" x14ac:dyDescent="0.3">
      <c r="BM89" t="s">
        <v>100</v>
      </c>
      <c r="BN89" s="3">
        <v>32325000000</v>
      </c>
    </row>
    <row r="90" spans="65:66" x14ac:dyDescent="0.3">
      <c r="BM90" t="s">
        <v>101</v>
      </c>
      <c r="BN90" s="3">
        <v>5848000000</v>
      </c>
    </row>
    <row r="91" spans="65:66" x14ac:dyDescent="0.3">
      <c r="BM91" t="s">
        <v>102</v>
      </c>
      <c r="BN91" s="3">
        <v>-814000000</v>
      </c>
    </row>
    <row r="92" spans="65:66" x14ac:dyDescent="0.3">
      <c r="BM92" t="s">
        <v>103</v>
      </c>
      <c r="BN92" s="3">
        <v>628000000</v>
      </c>
    </row>
    <row r="93" spans="65:66" x14ac:dyDescent="0.3">
      <c r="BM93" t="s">
        <v>104</v>
      </c>
      <c r="BN93" s="3">
        <v>1657000000</v>
      </c>
    </row>
    <row r="94" spans="65:66" x14ac:dyDescent="0.3">
      <c r="BM94" t="s">
        <v>105</v>
      </c>
      <c r="BN94" s="3">
        <v>-1725000000</v>
      </c>
    </row>
    <row r="95" spans="65:66" x14ac:dyDescent="0.3">
      <c r="BM95" t="s">
        <v>106</v>
      </c>
      <c r="BN95" s="3">
        <v>-2165000000</v>
      </c>
    </row>
    <row r="96" spans="65:66" x14ac:dyDescent="0.3">
      <c r="BM96" t="s">
        <v>107</v>
      </c>
      <c r="BN96" s="3">
        <v>-16007000000</v>
      </c>
    </row>
    <row r="97" spans="65:66" x14ac:dyDescent="0.3">
      <c r="BM97" t="s">
        <v>108</v>
      </c>
      <c r="BN97" s="3">
        <v>5293000000</v>
      </c>
    </row>
    <row r="98" spans="65:66" x14ac:dyDescent="0.3">
      <c r="BM98" t="s">
        <v>109</v>
      </c>
      <c r="BN98" s="3">
        <v>3823000000</v>
      </c>
    </row>
    <row r="99" spans="65:66" x14ac:dyDescent="0.3">
      <c r="BM99" t="s">
        <v>110</v>
      </c>
      <c r="BN99" s="2"/>
    </row>
    <row r="100" spans="65:66" x14ac:dyDescent="0.3">
      <c r="BM100" t="s">
        <v>111</v>
      </c>
      <c r="BN100" s="3">
        <v>0</v>
      </c>
    </row>
    <row r="101" spans="65:66" x14ac:dyDescent="0.3">
      <c r="BM101" t="s">
        <v>112</v>
      </c>
      <c r="BN101" s="3">
        <v>0</v>
      </c>
    </row>
    <row r="102" spans="65:66" x14ac:dyDescent="0.3">
      <c r="BM102" t="s">
        <v>113</v>
      </c>
      <c r="BN102" s="3">
        <v>4.1900000000000004</v>
      </c>
    </row>
    <row r="103" spans="65:66" x14ac:dyDescent="0.3">
      <c r="BM103" t="s">
        <v>114</v>
      </c>
      <c r="BN103" s="3">
        <v>0.75</v>
      </c>
    </row>
    <row r="104" spans="65:66" x14ac:dyDescent="0.3">
      <c r="BM104" t="s">
        <v>115</v>
      </c>
      <c r="BN104" s="3">
        <v>0.37</v>
      </c>
    </row>
    <row r="105" spans="65:66" x14ac:dyDescent="0.3">
      <c r="BM105" t="s">
        <v>116</v>
      </c>
      <c r="BN105" s="3">
        <v>1697000000</v>
      </c>
    </row>
    <row r="106" spans="65:66" x14ac:dyDescent="0.3">
      <c r="BM106" t="s">
        <v>117</v>
      </c>
      <c r="BN106" s="2"/>
    </row>
    <row r="107" spans="65:66" x14ac:dyDescent="0.3">
      <c r="BM107" t="s">
        <v>118</v>
      </c>
      <c r="BN107" s="2"/>
    </row>
    <row r="108" spans="65:66" x14ac:dyDescent="0.3">
      <c r="BM108" t="s">
        <v>119</v>
      </c>
      <c r="BN108" s="3">
        <v>-150.03</v>
      </c>
    </row>
    <row r="109" spans="65:66" x14ac:dyDescent="0.3">
      <c r="BM109" t="s">
        <v>120</v>
      </c>
      <c r="BN109" s="2"/>
    </row>
    <row r="110" spans="65:66" x14ac:dyDescent="0.3">
      <c r="BM110" t="s">
        <v>121</v>
      </c>
      <c r="BN110" s="2"/>
    </row>
    <row r="111" spans="65:66" x14ac:dyDescent="0.3">
      <c r="BM111" t="s">
        <v>122</v>
      </c>
      <c r="BN111" s="3">
        <v>77.78</v>
      </c>
    </row>
    <row r="112" spans="65:66" x14ac:dyDescent="0.3">
      <c r="BM112" t="s">
        <v>123</v>
      </c>
      <c r="BN112" s="3">
        <v>15.32</v>
      </c>
    </row>
    <row r="113" spans="65:66" x14ac:dyDescent="0.3">
      <c r="BM113" t="s">
        <v>124</v>
      </c>
      <c r="BN113" s="3">
        <v>17.45</v>
      </c>
    </row>
    <row r="114" spans="65:66" x14ac:dyDescent="0.3">
      <c r="BM114" t="s">
        <v>125</v>
      </c>
      <c r="BN114" s="3">
        <v>-5.67</v>
      </c>
    </row>
    <row r="115" spans="65:66" x14ac:dyDescent="0.3">
      <c r="BM115" t="s">
        <v>126</v>
      </c>
      <c r="BN115" s="2"/>
    </row>
    <row r="116" spans="65:66" x14ac:dyDescent="0.3">
      <c r="BM116" t="s">
        <v>127</v>
      </c>
      <c r="BN116" s="3">
        <v>48.49</v>
      </c>
    </row>
    <row r="117" spans="65:66" x14ac:dyDescent="0.3">
      <c r="BM117" t="s">
        <v>128</v>
      </c>
      <c r="BN117" s="3">
        <v>517.64</v>
      </c>
    </row>
    <row r="118" spans="65:66" x14ac:dyDescent="0.3">
      <c r="BM118" t="s">
        <v>129</v>
      </c>
      <c r="BN118" s="3">
        <v>0</v>
      </c>
    </row>
    <row r="119" spans="65:66" x14ac:dyDescent="0.3">
      <c r="BM119" t="s">
        <v>130</v>
      </c>
      <c r="BN119" s="3">
        <v>-2.13</v>
      </c>
    </row>
    <row r="120" spans="65:66" x14ac:dyDescent="0.3">
      <c r="BM120" t="s">
        <v>131</v>
      </c>
      <c r="BN120" s="3">
        <v>6662000000</v>
      </c>
    </row>
    <row r="121" spans="65:66" x14ac:dyDescent="0.3">
      <c r="BM121" t="s">
        <v>132</v>
      </c>
      <c r="BN121" s="3">
        <v>13842000000</v>
      </c>
    </row>
    <row r="122" spans="65:66" x14ac:dyDescent="0.3">
      <c r="BM122" t="s">
        <v>133</v>
      </c>
      <c r="BN122" s="2"/>
    </row>
    <row r="123" spans="65:66" x14ac:dyDescent="0.3">
      <c r="BM123" t="s">
        <v>134</v>
      </c>
      <c r="BN123" s="2"/>
    </row>
    <row r="124" spans="65:66" x14ac:dyDescent="0.3">
      <c r="BM124" t="s">
        <v>135</v>
      </c>
      <c r="BN124" s="3">
        <v>-4366000000</v>
      </c>
    </row>
    <row r="125" spans="65:66" x14ac:dyDescent="0.3">
      <c r="BM125" t="s">
        <v>136</v>
      </c>
      <c r="BN125" s="3">
        <v>-288000000</v>
      </c>
    </row>
    <row r="126" spans="65:66" x14ac:dyDescent="0.3">
      <c r="BM126" t="s">
        <v>137</v>
      </c>
      <c r="BN126" s="3">
        <v>1</v>
      </c>
    </row>
    <row r="127" spans="65:66" x14ac:dyDescent="0.3">
      <c r="BM127" t="s">
        <v>138</v>
      </c>
      <c r="BN127" s="3"/>
    </row>
    <row r="128" spans="65:66" x14ac:dyDescent="0.3">
      <c r="BM128" t="s">
        <v>139</v>
      </c>
      <c r="BN128" s="3"/>
    </row>
    <row r="129" spans="65:66" x14ac:dyDescent="0.3">
      <c r="BM129" t="s">
        <v>140</v>
      </c>
      <c r="BN129" s="3"/>
    </row>
    <row r="130" spans="65:66" x14ac:dyDescent="0.3">
      <c r="BM130" t="s">
        <v>141</v>
      </c>
      <c r="BN130" s="3"/>
    </row>
    <row r="131" spans="65:66" x14ac:dyDescent="0.3">
      <c r="BM131" t="s">
        <v>142</v>
      </c>
      <c r="BN131" s="3"/>
    </row>
    <row r="132" spans="65:66" x14ac:dyDescent="0.3">
      <c r="BM132" t="s">
        <v>143</v>
      </c>
      <c r="BN132" s="3"/>
    </row>
    <row r="133" spans="65:66" x14ac:dyDescent="0.3">
      <c r="BM133" t="s">
        <v>144</v>
      </c>
      <c r="BN133" s="3"/>
    </row>
    <row r="134" spans="65:66" x14ac:dyDescent="0.3">
      <c r="BM134" t="s">
        <v>145</v>
      </c>
      <c r="BN134" s="3"/>
    </row>
    <row r="135" spans="65:66" x14ac:dyDescent="0.3">
      <c r="BM135" t="s">
        <v>146</v>
      </c>
      <c r="BN135" s="3"/>
    </row>
    <row r="136" spans="65:66" x14ac:dyDescent="0.3">
      <c r="BM136" t="s">
        <v>147</v>
      </c>
      <c r="BN136" s="3"/>
    </row>
    <row r="137" spans="65:66" x14ac:dyDescent="0.3">
      <c r="BM137" t="s">
        <v>148</v>
      </c>
      <c r="BN137" s="3"/>
    </row>
    <row r="138" spans="65:66" x14ac:dyDescent="0.3">
      <c r="BM138" t="s">
        <v>149</v>
      </c>
      <c r="BN138" s="3"/>
    </row>
    <row r="139" spans="65:66" x14ac:dyDescent="0.3">
      <c r="BM139" t="s">
        <v>150</v>
      </c>
      <c r="BN139" s="3"/>
    </row>
    <row r="140" spans="65:66" x14ac:dyDescent="0.3">
      <c r="BM140" t="s">
        <v>151</v>
      </c>
      <c r="BN140" s="3"/>
    </row>
    <row r="141" spans="65:66" x14ac:dyDescent="0.3">
      <c r="BM141" t="s">
        <v>152</v>
      </c>
      <c r="BN141" s="7"/>
    </row>
    <row r="142" spans="65:66" x14ac:dyDescent="0.3">
      <c r="BM142" t="s">
        <v>153</v>
      </c>
      <c r="BN142" s="7"/>
    </row>
    <row r="143" spans="65:66" x14ac:dyDescent="0.3">
      <c r="BM143" t="s">
        <v>154</v>
      </c>
      <c r="BN143" s="7"/>
    </row>
    <row r="144" spans="65:66" x14ac:dyDescent="0.3">
      <c r="BM144" t="s">
        <v>155</v>
      </c>
      <c r="BN144" s="7"/>
    </row>
    <row r="145" spans="65:66" x14ac:dyDescent="0.3">
      <c r="BM145" t="s">
        <v>156</v>
      </c>
      <c r="BN145" s="7"/>
    </row>
    <row r="146" spans="65:66" x14ac:dyDescent="0.3">
      <c r="BM146" t="s">
        <v>157</v>
      </c>
      <c r="BN146" s="7"/>
    </row>
    <row r="147" spans="65:66" x14ac:dyDescent="0.3">
      <c r="BM147" t="s">
        <v>158</v>
      </c>
      <c r="BN147" s="7"/>
    </row>
    <row r="148" spans="65:66" x14ac:dyDescent="0.3">
      <c r="BM148" t="s">
        <v>159</v>
      </c>
      <c r="BN148" s="7"/>
    </row>
    <row r="149" spans="65:66" x14ac:dyDescent="0.3">
      <c r="BM149" t="s">
        <v>160</v>
      </c>
      <c r="BN149" s="7"/>
    </row>
    <row r="150" spans="65:66" x14ac:dyDescent="0.3">
      <c r="BM150" t="s">
        <v>161</v>
      </c>
      <c r="BN150" s="7"/>
    </row>
    <row r="151" spans="65:66" x14ac:dyDescent="0.3">
      <c r="BM151" t="s">
        <v>162</v>
      </c>
      <c r="BN151" s="7"/>
    </row>
    <row r="152" spans="65:66" x14ac:dyDescent="0.3">
      <c r="BM152" t="s">
        <v>163</v>
      </c>
      <c r="BN152" s="7"/>
    </row>
    <row r="153" spans="65:66" x14ac:dyDescent="0.3">
      <c r="BM153" t="s">
        <v>164</v>
      </c>
      <c r="BN153" s="7"/>
    </row>
    <row r="154" spans="65:66" x14ac:dyDescent="0.3">
      <c r="BM154" t="s">
        <v>165</v>
      </c>
      <c r="BN154" s="7"/>
    </row>
    <row r="155" spans="65:66" x14ac:dyDescent="0.3">
      <c r="BM155" t="s">
        <v>166</v>
      </c>
      <c r="BN155" s="7"/>
    </row>
    <row r="156" spans="65:66" x14ac:dyDescent="0.3">
      <c r="BM156" t="s">
        <v>167</v>
      </c>
      <c r="BN156" s="7"/>
    </row>
    <row r="157" spans="65:66" x14ac:dyDescent="0.3">
      <c r="BM157" t="s">
        <v>168</v>
      </c>
      <c r="BN157" s="7"/>
    </row>
    <row r="158" spans="65:66" x14ac:dyDescent="0.3">
      <c r="BM158" t="s">
        <v>169</v>
      </c>
      <c r="BN158" s="7"/>
    </row>
    <row r="159" spans="65:66" x14ac:dyDescent="0.3">
      <c r="BM159" t="s">
        <v>170</v>
      </c>
      <c r="BN159" s="7"/>
    </row>
    <row r="160" spans="65:66" x14ac:dyDescent="0.3">
      <c r="BM160" t="s">
        <v>171</v>
      </c>
      <c r="BN160" s="7"/>
    </row>
    <row r="161" spans="65:66" x14ac:dyDescent="0.3">
      <c r="BM161" t="s">
        <v>172</v>
      </c>
      <c r="BN161" s="7"/>
    </row>
    <row r="162" spans="65:66" x14ac:dyDescent="0.3">
      <c r="BM162" t="s">
        <v>173</v>
      </c>
      <c r="BN162" s="7"/>
    </row>
    <row r="163" spans="65:66" x14ac:dyDescent="0.3">
      <c r="BM163" t="s">
        <v>174</v>
      </c>
      <c r="BN163" s="7"/>
    </row>
    <row r="164" spans="65:66" x14ac:dyDescent="0.3">
      <c r="BM164" t="s">
        <v>175</v>
      </c>
      <c r="BN164" s="7"/>
    </row>
    <row r="165" spans="65:66" x14ac:dyDescent="0.3">
      <c r="BM165" t="s">
        <v>176</v>
      </c>
      <c r="BN165" s="7"/>
    </row>
    <row r="166" spans="65:66" x14ac:dyDescent="0.3">
      <c r="BM166" t="s">
        <v>177</v>
      </c>
      <c r="BN166" s="7"/>
    </row>
    <row r="167" spans="65:66" x14ac:dyDescent="0.3">
      <c r="BM167" t="s">
        <v>178</v>
      </c>
      <c r="BN167" s="7"/>
    </row>
    <row r="168" spans="65:66" x14ac:dyDescent="0.3">
      <c r="BM168" t="s">
        <v>179</v>
      </c>
      <c r="BN168" s="7"/>
    </row>
    <row r="169" spans="65:66" x14ac:dyDescent="0.3">
      <c r="BM169" t="s">
        <v>180</v>
      </c>
      <c r="BN169" s="7"/>
    </row>
    <row r="170" spans="65:66" x14ac:dyDescent="0.3">
      <c r="BM170" t="s">
        <v>181</v>
      </c>
      <c r="BN170" s="7"/>
    </row>
    <row r="171" spans="65:66" x14ac:dyDescent="0.3">
      <c r="BM171" t="s">
        <v>182</v>
      </c>
      <c r="BN171" s="7"/>
    </row>
    <row r="172" spans="65:66" x14ac:dyDescent="0.3">
      <c r="BM172" t="s">
        <v>183</v>
      </c>
      <c r="BN172" s="7"/>
    </row>
    <row r="173" spans="65:66" x14ac:dyDescent="0.3">
      <c r="BM173" t="s">
        <v>184</v>
      </c>
      <c r="BN173" s="7"/>
    </row>
    <row r="174" spans="65:66" x14ac:dyDescent="0.3">
      <c r="BM174" t="s">
        <v>185</v>
      </c>
      <c r="BN174" s="7"/>
    </row>
    <row r="175" spans="65:66" x14ac:dyDescent="0.3">
      <c r="BM175" t="s">
        <v>186</v>
      </c>
      <c r="BN175" s="7"/>
    </row>
    <row r="176" spans="65:66" x14ac:dyDescent="0.3">
      <c r="BM176" t="s">
        <v>187</v>
      </c>
      <c r="BN176" s="7"/>
    </row>
    <row r="177" spans="65:66" x14ac:dyDescent="0.3">
      <c r="BM177" t="s">
        <v>188</v>
      </c>
      <c r="BN177" s="7"/>
    </row>
    <row r="178" spans="65:66" x14ac:dyDescent="0.3">
      <c r="BM178" t="s">
        <v>189</v>
      </c>
      <c r="BN178" s="7"/>
    </row>
    <row r="179" spans="65:66" x14ac:dyDescent="0.3">
      <c r="BM179" t="s">
        <v>190</v>
      </c>
      <c r="BN179" s="7"/>
    </row>
    <row r="180" spans="65:66" x14ac:dyDescent="0.3">
      <c r="BM180" t="s">
        <v>191</v>
      </c>
      <c r="BN180" s="7"/>
    </row>
    <row r="181" spans="65:66" x14ac:dyDescent="0.3">
      <c r="BM181" t="s">
        <v>192</v>
      </c>
      <c r="BN181" s="7"/>
    </row>
    <row r="182" spans="65:66" x14ac:dyDescent="0.3">
      <c r="BM182" t="s">
        <v>193</v>
      </c>
      <c r="BN182" s="7"/>
    </row>
    <row r="183" spans="65:66" x14ac:dyDescent="0.3">
      <c r="BM183" t="s">
        <v>194</v>
      </c>
      <c r="BN183" s="7"/>
    </row>
    <row r="184" spans="65:66" x14ac:dyDescent="0.3">
      <c r="BM184" t="s">
        <v>195</v>
      </c>
      <c r="BN184" s="7"/>
    </row>
    <row r="185" spans="65:66" x14ac:dyDescent="0.3">
      <c r="BM185" t="s">
        <v>196</v>
      </c>
      <c r="BN185" s="7"/>
    </row>
    <row r="186" spans="65:66" x14ac:dyDescent="0.3">
      <c r="BM186" t="s">
        <v>197</v>
      </c>
      <c r="BN186" s="7"/>
    </row>
    <row r="187" spans="65:66" x14ac:dyDescent="0.3">
      <c r="BM187" t="s">
        <v>198</v>
      </c>
      <c r="BN187" s="7"/>
    </row>
    <row r="188" spans="65:66" x14ac:dyDescent="0.3">
      <c r="BM188" t="s">
        <v>199</v>
      </c>
      <c r="BN188" s="7"/>
    </row>
    <row r="189" spans="65:66" x14ac:dyDescent="0.3">
      <c r="BM189" t="s">
        <v>200</v>
      </c>
      <c r="BN189" s="7"/>
    </row>
    <row r="190" spans="65:66" x14ac:dyDescent="0.3">
      <c r="BM190" t="s">
        <v>201</v>
      </c>
      <c r="BN190" s="7"/>
    </row>
    <row r="191" spans="65:66" x14ac:dyDescent="0.3">
      <c r="BM191" t="s">
        <v>202</v>
      </c>
      <c r="BN191" s="7"/>
    </row>
    <row r="192" spans="65:66" x14ac:dyDescent="0.3">
      <c r="BM192" t="s">
        <v>203</v>
      </c>
      <c r="BN192" s="7"/>
    </row>
    <row r="193" spans="65:66" x14ac:dyDescent="0.3">
      <c r="BM193" t="s">
        <v>204</v>
      </c>
      <c r="BN193" s="7"/>
    </row>
    <row r="194" spans="65:66" x14ac:dyDescent="0.3">
      <c r="BM194" t="s">
        <v>205</v>
      </c>
      <c r="BN194" s="7"/>
    </row>
    <row r="195" spans="65:66" x14ac:dyDescent="0.3">
      <c r="BM195" t="s">
        <v>206</v>
      </c>
      <c r="BN195" s="7"/>
    </row>
    <row r="196" spans="65:66" x14ac:dyDescent="0.3">
      <c r="BM196" t="s">
        <v>207</v>
      </c>
      <c r="BN196" s="7"/>
    </row>
    <row r="197" spans="65:66" x14ac:dyDescent="0.3">
      <c r="BM197" t="s">
        <v>208</v>
      </c>
      <c r="BN197" s="7"/>
    </row>
    <row r="198" spans="65:66" x14ac:dyDescent="0.3">
      <c r="BM198" t="s">
        <v>209</v>
      </c>
      <c r="BN198" s="7"/>
    </row>
    <row r="199" spans="65:66" x14ac:dyDescent="0.3">
      <c r="BM199" t="s">
        <v>210</v>
      </c>
      <c r="BN199" s="7"/>
    </row>
    <row r="200" spans="65:66" x14ac:dyDescent="0.3">
      <c r="BM200" t="s">
        <v>211</v>
      </c>
      <c r="BN200" s="7"/>
    </row>
    <row r="201" spans="65:66" x14ac:dyDescent="0.3">
      <c r="BM201" t="s">
        <v>212</v>
      </c>
      <c r="BN201" s="7"/>
    </row>
    <row r="202" spans="65:66" x14ac:dyDescent="0.3">
      <c r="BM202" t="s">
        <v>213</v>
      </c>
      <c r="BN202" s="3"/>
    </row>
    <row r="203" spans="65:66" x14ac:dyDescent="0.3">
      <c r="BM203" t="s">
        <v>214</v>
      </c>
      <c r="BN203" s="3"/>
    </row>
    <row r="204" spans="65:66" x14ac:dyDescent="0.3">
      <c r="BM204" t="s">
        <v>215</v>
      </c>
      <c r="BN204" s="3"/>
    </row>
    <row r="205" spans="65:66" x14ac:dyDescent="0.3">
      <c r="BM205" t="s">
        <v>216</v>
      </c>
      <c r="BN205" s="3"/>
    </row>
    <row r="206" spans="65:66" x14ac:dyDescent="0.3">
      <c r="BM206" t="s">
        <v>217</v>
      </c>
      <c r="BN206" s="3"/>
    </row>
    <row r="207" spans="65:66" x14ac:dyDescent="0.3">
      <c r="BM207" t="s">
        <v>218</v>
      </c>
      <c r="BN207" s="3"/>
    </row>
    <row r="208" spans="65:66" x14ac:dyDescent="0.3">
      <c r="BM208" t="s">
        <v>219</v>
      </c>
      <c r="BN208" s="3"/>
    </row>
    <row r="209" spans="65:66" x14ac:dyDescent="0.3">
      <c r="BM209" t="s">
        <v>220</v>
      </c>
      <c r="BN209" s="3"/>
    </row>
    <row r="210" spans="65:66" x14ac:dyDescent="0.3">
      <c r="BM210" t="s">
        <v>221</v>
      </c>
      <c r="BN210" s="3"/>
    </row>
    <row r="211" spans="65:66" x14ac:dyDescent="0.3">
      <c r="BM211" t="s">
        <v>222</v>
      </c>
      <c r="BN211" s="3"/>
    </row>
    <row r="212" spans="65:66" x14ac:dyDescent="0.3">
      <c r="BM212" t="s">
        <v>223</v>
      </c>
      <c r="BN212" s="3"/>
    </row>
    <row r="213" spans="65:66" x14ac:dyDescent="0.3">
      <c r="BM213" t="s">
        <v>224</v>
      </c>
      <c r="BN213" s="3"/>
    </row>
    <row r="214" spans="65:66" x14ac:dyDescent="0.3">
      <c r="BM214" t="s">
        <v>225</v>
      </c>
      <c r="BN214" s="3"/>
    </row>
    <row r="215" spans="65:66" x14ac:dyDescent="0.3">
      <c r="BM215" t="s">
        <v>226</v>
      </c>
      <c r="BN215" s="3"/>
    </row>
    <row r="216" spans="65:66" x14ac:dyDescent="0.3">
      <c r="BM216" t="s">
        <v>227</v>
      </c>
      <c r="BN216" s="3"/>
    </row>
    <row r="217" spans="65:66" x14ac:dyDescent="0.3">
      <c r="BM217" t="s">
        <v>228</v>
      </c>
      <c r="BN217" s="3"/>
    </row>
    <row r="218" spans="65:66" x14ac:dyDescent="0.3">
      <c r="BM218" t="s">
        <v>229</v>
      </c>
      <c r="BN218" s="3"/>
    </row>
    <row r="219" spans="65:66" x14ac:dyDescent="0.3">
      <c r="BM219" t="s">
        <v>230</v>
      </c>
      <c r="BN219" s="3"/>
    </row>
    <row r="220" spans="65:66" x14ac:dyDescent="0.3">
      <c r="BM220" t="s">
        <v>231</v>
      </c>
      <c r="BN220" s="3"/>
    </row>
    <row r="221" spans="65:66" x14ac:dyDescent="0.3">
      <c r="BM221" t="s">
        <v>232</v>
      </c>
      <c r="BN221" s="3"/>
    </row>
    <row r="222" spans="65:66" x14ac:dyDescent="0.3">
      <c r="BM222" t="s">
        <v>233</v>
      </c>
      <c r="BN222" s="3"/>
    </row>
    <row r="223" spans="65:66" x14ac:dyDescent="0.3">
      <c r="BM223" t="s">
        <v>234</v>
      </c>
      <c r="BN223" s="3"/>
    </row>
    <row r="224" spans="65:66" x14ac:dyDescent="0.3">
      <c r="BM224" t="s">
        <v>235</v>
      </c>
      <c r="BN224" s="3"/>
    </row>
    <row r="225" spans="65:66" x14ac:dyDescent="0.3">
      <c r="BM225" t="s">
        <v>236</v>
      </c>
      <c r="BN225" s="3"/>
    </row>
    <row r="226" spans="65:66" x14ac:dyDescent="0.3">
      <c r="BM226" t="s">
        <v>237</v>
      </c>
      <c r="BN226" s="3"/>
    </row>
    <row r="227" spans="65:66" x14ac:dyDescent="0.3">
      <c r="BM227" t="s">
        <v>238</v>
      </c>
      <c r="BN227" s="3"/>
    </row>
    <row r="228" spans="65:66" x14ac:dyDescent="0.3">
      <c r="BM228" t="s">
        <v>239</v>
      </c>
      <c r="BN228" s="3"/>
    </row>
    <row r="229" spans="65:66" x14ac:dyDescent="0.3">
      <c r="BM229" t="s">
        <v>240</v>
      </c>
      <c r="BN229" s="3"/>
    </row>
    <row r="230" spans="65:66" x14ac:dyDescent="0.3">
      <c r="BM230" t="s">
        <v>241</v>
      </c>
      <c r="BN230" s="3"/>
    </row>
    <row r="231" spans="65:66" x14ac:dyDescent="0.3">
      <c r="BM231" t="s">
        <v>242</v>
      </c>
      <c r="BN231" s="3"/>
    </row>
    <row r="232" spans="65:66" x14ac:dyDescent="0.3">
      <c r="BM232" t="s">
        <v>243</v>
      </c>
      <c r="BN232" s="3"/>
    </row>
    <row r="233" spans="65:66" x14ac:dyDescent="0.3">
      <c r="BM233" t="s">
        <v>244</v>
      </c>
      <c r="BN233" s="3"/>
    </row>
    <row r="234" spans="65:66" x14ac:dyDescent="0.3">
      <c r="BM234" t="s">
        <v>245</v>
      </c>
      <c r="BN234" s="3"/>
    </row>
    <row r="235" spans="65:66" x14ac:dyDescent="0.3">
      <c r="BM235" t="s">
        <v>246</v>
      </c>
      <c r="BN235" s="3"/>
    </row>
    <row r="236" spans="65:66" x14ac:dyDescent="0.3">
      <c r="BM236" t="s">
        <v>247</v>
      </c>
      <c r="BN236" s="3"/>
    </row>
    <row r="237" spans="65:66" x14ac:dyDescent="0.3">
      <c r="BM237" t="s">
        <v>248</v>
      </c>
      <c r="BN237" s="3"/>
    </row>
    <row r="238" spans="65:66" x14ac:dyDescent="0.3">
      <c r="BM238" t="s">
        <v>249</v>
      </c>
      <c r="BN238" s="3"/>
    </row>
    <row r="239" spans="65:66" x14ac:dyDescent="0.3">
      <c r="BM239" t="s">
        <v>250</v>
      </c>
      <c r="BN239" s="3"/>
    </row>
    <row r="240" spans="65:66" x14ac:dyDescent="0.3">
      <c r="BM240" t="s">
        <v>251</v>
      </c>
      <c r="BN240" s="3"/>
    </row>
    <row r="241" spans="65:66" x14ac:dyDescent="0.3">
      <c r="BM241" t="s">
        <v>252</v>
      </c>
      <c r="BN241" s="3"/>
    </row>
    <row r="242" spans="65:66" x14ac:dyDescent="0.3">
      <c r="BM242" t="s">
        <v>253</v>
      </c>
      <c r="BN242" s="3"/>
    </row>
    <row r="243" spans="65:66" x14ac:dyDescent="0.3">
      <c r="BM243" t="s">
        <v>254</v>
      </c>
      <c r="BN243" s="3"/>
    </row>
    <row r="244" spans="65:66" x14ac:dyDescent="0.3">
      <c r="BM244" t="s">
        <v>255</v>
      </c>
      <c r="BN244" s="3"/>
    </row>
    <row r="245" spans="65:66" x14ac:dyDescent="0.3">
      <c r="BM245" t="s">
        <v>256</v>
      </c>
      <c r="BN245" s="3"/>
    </row>
    <row r="246" spans="65:66" x14ac:dyDescent="0.3">
      <c r="BM246" t="s">
        <v>257</v>
      </c>
      <c r="BN246" s="3"/>
    </row>
    <row r="247" spans="65:66" x14ac:dyDescent="0.3">
      <c r="BM247" t="s">
        <v>258</v>
      </c>
      <c r="BN247" s="3"/>
    </row>
    <row r="248" spans="65:66" x14ac:dyDescent="0.3">
      <c r="BM248" t="s">
        <v>259</v>
      </c>
      <c r="BN248" s="3"/>
    </row>
    <row r="249" spans="65:66" x14ac:dyDescent="0.3">
      <c r="BM249" t="s">
        <v>260</v>
      </c>
      <c r="BN249" s="3"/>
    </row>
    <row r="250" spans="65:66" x14ac:dyDescent="0.3">
      <c r="BM250" t="s">
        <v>261</v>
      </c>
      <c r="BN250" s="3"/>
    </row>
    <row r="251" spans="65:66" x14ac:dyDescent="0.3">
      <c r="BM251" t="s">
        <v>262</v>
      </c>
      <c r="BN251" s="3"/>
    </row>
    <row r="252" spans="65:66" x14ac:dyDescent="0.3">
      <c r="BM252" t="s">
        <v>263</v>
      </c>
      <c r="BN252" s="3"/>
    </row>
    <row r="253" spans="65:66" x14ac:dyDescent="0.3">
      <c r="BM253" t="s">
        <v>264</v>
      </c>
      <c r="BN253" s="3"/>
    </row>
    <row r="254" spans="65:66" x14ac:dyDescent="0.3">
      <c r="BM254" t="s">
        <v>265</v>
      </c>
      <c r="BN254" s="3"/>
    </row>
    <row r="255" spans="65:66" x14ac:dyDescent="0.3">
      <c r="BM255" t="s">
        <v>266</v>
      </c>
      <c r="BN255" s="3"/>
    </row>
    <row r="256" spans="65:66" x14ac:dyDescent="0.3">
      <c r="BM256" t="s">
        <v>267</v>
      </c>
      <c r="BN256" s="3"/>
    </row>
    <row r="257" spans="65:66" x14ac:dyDescent="0.3">
      <c r="BM257" t="s">
        <v>268</v>
      </c>
      <c r="BN257" s="3"/>
    </row>
    <row r="258" spans="65:66" x14ac:dyDescent="0.3">
      <c r="BM258" t="s">
        <v>269</v>
      </c>
      <c r="BN258" s="3"/>
    </row>
    <row r="259" spans="65:66" x14ac:dyDescent="0.3">
      <c r="BM259" t="s">
        <v>270</v>
      </c>
      <c r="BN259" s="3"/>
    </row>
    <row r="260" spans="65:66" x14ac:dyDescent="0.3">
      <c r="BM260" t="s">
        <v>271</v>
      </c>
      <c r="BN260" s="3"/>
    </row>
    <row r="261" spans="65:66" x14ac:dyDescent="0.3">
      <c r="BM261" t="s">
        <v>272</v>
      </c>
      <c r="BN261" s="3"/>
    </row>
    <row r="262" spans="65:66" x14ac:dyDescent="0.3">
      <c r="BM262" t="s">
        <v>273</v>
      </c>
      <c r="BN262" s="3"/>
    </row>
    <row r="263" spans="65:66" x14ac:dyDescent="0.3">
      <c r="BM263" t="s">
        <v>274</v>
      </c>
      <c r="BN263" s="3"/>
    </row>
    <row r="264" spans="65:66" x14ac:dyDescent="0.3">
      <c r="BM264" t="s">
        <v>275</v>
      </c>
      <c r="BN264" s="3"/>
    </row>
    <row r="265" spans="65:66" x14ac:dyDescent="0.3">
      <c r="BM265" t="s">
        <v>276</v>
      </c>
      <c r="BN265" s="3"/>
    </row>
    <row r="266" spans="65:66" x14ac:dyDescent="0.3">
      <c r="BM266" t="s">
        <v>277</v>
      </c>
      <c r="BN266" s="3"/>
    </row>
    <row r="267" spans="65:66" x14ac:dyDescent="0.3">
      <c r="BM267" t="s">
        <v>278</v>
      </c>
      <c r="BN267" s="3"/>
    </row>
    <row r="268" spans="65:66" x14ac:dyDescent="0.3">
      <c r="BM268" t="s">
        <v>279</v>
      </c>
      <c r="BN268" s="3"/>
    </row>
    <row r="269" spans="65:66" x14ac:dyDescent="0.3">
      <c r="BM269" t="s">
        <v>280</v>
      </c>
      <c r="BN269" s="3"/>
    </row>
    <row r="270" spans="65:66" x14ac:dyDescent="0.3">
      <c r="BM270" t="s">
        <v>281</v>
      </c>
      <c r="BN270" s="3"/>
    </row>
    <row r="271" spans="65:66" x14ac:dyDescent="0.3">
      <c r="BM271" t="s">
        <v>282</v>
      </c>
      <c r="BN271" s="3"/>
    </row>
    <row r="272" spans="65:66" x14ac:dyDescent="0.3">
      <c r="BM272" t="s">
        <v>283</v>
      </c>
      <c r="BN272" s="3"/>
    </row>
    <row r="273" spans="65:66" x14ac:dyDescent="0.3">
      <c r="BM273" t="s">
        <v>284</v>
      </c>
      <c r="BN273" s="3"/>
    </row>
    <row r="274" spans="65:66" x14ac:dyDescent="0.3">
      <c r="BM274" t="s">
        <v>285</v>
      </c>
      <c r="BN274" s="3"/>
    </row>
    <row r="275" spans="65:66" x14ac:dyDescent="0.3">
      <c r="BM275" t="s">
        <v>286</v>
      </c>
      <c r="BN275" s="3"/>
    </row>
    <row r="276" spans="65:66" x14ac:dyDescent="0.3">
      <c r="BM276" t="s">
        <v>287</v>
      </c>
      <c r="BN276" s="3"/>
    </row>
    <row r="277" spans="65:66" x14ac:dyDescent="0.3">
      <c r="BM277" t="s">
        <v>288</v>
      </c>
      <c r="BN277" s="3"/>
    </row>
    <row r="278" spans="65:66" x14ac:dyDescent="0.3">
      <c r="BM278" t="s">
        <v>289</v>
      </c>
      <c r="BN278" s="3"/>
    </row>
    <row r="279" spans="65:66" x14ac:dyDescent="0.3">
      <c r="BM279" t="s">
        <v>290</v>
      </c>
      <c r="BN279" s="3"/>
    </row>
    <row r="280" spans="65:66" x14ac:dyDescent="0.3">
      <c r="BM280" t="s">
        <v>291</v>
      </c>
      <c r="BN280" s="3"/>
    </row>
    <row r="281" spans="65:66" x14ac:dyDescent="0.3">
      <c r="BM281" t="s">
        <v>292</v>
      </c>
      <c r="BN281" s="3"/>
    </row>
    <row r="282" spans="65:66" x14ac:dyDescent="0.3">
      <c r="BM282" t="s">
        <v>293</v>
      </c>
      <c r="BN282" s="3"/>
    </row>
    <row r="283" spans="65:66" x14ac:dyDescent="0.3">
      <c r="BM283" t="s">
        <v>294</v>
      </c>
      <c r="BN283" s="3"/>
    </row>
    <row r="284" spans="65:66" x14ac:dyDescent="0.3">
      <c r="BM284" t="s">
        <v>295</v>
      </c>
      <c r="BN284" s="3"/>
    </row>
    <row r="285" spans="65:66" x14ac:dyDescent="0.3">
      <c r="BM285" t="s">
        <v>296</v>
      </c>
      <c r="BN285" s="3"/>
    </row>
    <row r="286" spans="65:66" x14ac:dyDescent="0.3">
      <c r="BM286" t="s">
        <v>297</v>
      </c>
      <c r="BN286" s="3"/>
    </row>
    <row r="287" spans="65:66" x14ac:dyDescent="0.3">
      <c r="BM287" t="s">
        <v>298</v>
      </c>
      <c r="BN287" s="3"/>
    </row>
    <row r="288" spans="65:66" x14ac:dyDescent="0.3">
      <c r="BM288" t="s">
        <v>299</v>
      </c>
      <c r="BN288" s="3"/>
    </row>
    <row r="289" spans="65:66" x14ac:dyDescent="0.3">
      <c r="BM289" t="s">
        <v>300</v>
      </c>
      <c r="BN289" s="3"/>
    </row>
    <row r="290" spans="65:66" x14ac:dyDescent="0.3">
      <c r="BM290" t="s">
        <v>301</v>
      </c>
      <c r="BN290" s="3"/>
    </row>
    <row r="291" spans="65:66" x14ac:dyDescent="0.3">
      <c r="BM291" t="s">
        <v>302</v>
      </c>
      <c r="BN291" s="3"/>
    </row>
    <row r="292" spans="65:66" x14ac:dyDescent="0.3">
      <c r="BM292" t="s">
        <v>303</v>
      </c>
      <c r="BN292" s="3"/>
    </row>
    <row r="293" spans="65:66" x14ac:dyDescent="0.3">
      <c r="BM293" t="s">
        <v>304</v>
      </c>
      <c r="BN293" s="3"/>
    </row>
    <row r="294" spans="65:66" x14ac:dyDescent="0.3">
      <c r="BM294" t="s">
        <v>305</v>
      </c>
      <c r="BN294" s="3"/>
    </row>
    <row r="295" spans="65:66" x14ac:dyDescent="0.3">
      <c r="BM295" t="s">
        <v>306</v>
      </c>
      <c r="BN295" s="3"/>
    </row>
    <row r="296" spans="65:66" x14ac:dyDescent="0.3">
      <c r="BM296" t="s">
        <v>307</v>
      </c>
      <c r="BN296" s="3"/>
    </row>
    <row r="297" spans="65:66" x14ac:dyDescent="0.3">
      <c r="BM297" t="s">
        <v>308</v>
      </c>
      <c r="BN297" s="3"/>
    </row>
    <row r="298" spans="65:66" x14ac:dyDescent="0.3">
      <c r="BM298" t="s">
        <v>309</v>
      </c>
      <c r="BN298" s="3"/>
    </row>
    <row r="299" spans="65:66" x14ac:dyDescent="0.3">
      <c r="BM299" t="s">
        <v>310</v>
      </c>
      <c r="BN299" s="3"/>
    </row>
    <row r="300" spans="65:66" x14ac:dyDescent="0.3">
      <c r="BM300" t="s">
        <v>311</v>
      </c>
      <c r="BN300" s="3"/>
    </row>
    <row r="301" spans="65:66" x14ac:dyDescent="0.3">
      <c r="BM301" t="s">
        <v>312</v>
      </c>
      <c r="BN301" s="3"/>
    </row>
    <row r="302" spans="65:66" x14ac:dyDescent="0.3">
      <c r="BM302" t="s">
        <v>313</v>
      </c>
      <c r="BN302" s="3"/>
    </row>
    <row r="303" spans="65:66" x14ac:dyDescent="0.3">
      <c r="BM303" t="s">
        <v>314</v>
      </c>
      <c r="BN303" s="3"/>
    </row>
    <row r="304" spans="65:66" x14ac:dyDescent="0.3">
      <c r="BM304" t="s">
        <v>315</v>
      </c>
      <c r="BN304" s="3"/>
    </row>
    <row r="305" spans="65:66" x14ac:dyDescent="0.3">
      <c r="BM305" t="s">
        <v>316</v>
      </c>
      <c r="BN305" s="3"/>
    </row>
    <row r="306" spans="65:66" x14ac:dyDescent="0.3">
      <c r="BM306" t="s">
        <v>317</v>
      </c>
      <c r="BN306" s="3"/>
    </row>
    <row r="307" spans="65:66" x14ac:dyDescent="0.3">
      <c r="BM307" t="s">
        <v>318</v>
      </c>
      <c r="BN307" s="3"/>
    </row>
    <row r="308" spans="65:66" x14ac:dyDescent="0.3">
      <c r="BM308" t="s">
        <v>319</v>
      </c>
      <c r="BN308" s="3" t="s">
        <v>11</v>
      </c>
    </row>
    <row r="309" spans="65:66" x14ac:dyDescent="0.3">
      <c r="BM309" t="s">
        <v>320</v>
      </c>
      <c r="BN309" s="3" t="s">
        <v>11</v>
      </c>
    </row>
    <row r="310" spans="65:66" x14ac:dyDescent="0.3">
      <c r="BM310" t="s">
        <v>321</v>
      </c>
      <c r="BN310" s="3" t="s">
        <v>11</v>
      </c>
    </row>
    <row r="311" spans="65:66" x14ac:dyDescent="0.3">
      <c r="BM311" t="s">
        <v>322</v>
      </c>
      <c r="BN311" s="8" t="s">
        <v>11</v>
      </c>
    </row>
    <row r="312" spans="65:66" x14ac:dyDescent="0.3">
      <c r="BM312" t="s">
        <v>323</v>
      </c>
      <c r="BN312" s="8" t="s">
        <v>11</v>
      </c>
    </row>
    <row r="313" spans="65:66" x14ac:dyDescent="0.3">
      <c r="BM313" t="s">
        <v>324</v>
      </c>
      <c r="BN313" s="8" t="s">
        <v>11</v>
      </c>
    </row>
    <row r="314" spans="65:66" x14ac:dyDescent="0.3">
      <c r="BM314" t="s">
        <v>325</v>
      </c>
      <c r="BN314" s="8" t="s">
        <v>11</v>
      </c>
    </row>
    <row r="315" spans="65:66" x14ac:dyDescent="0.3">
      <c r="BM315" t="s">
        <v>326</v>
      </c>
      <c r="BN315" s="8" t="s">
        <v>11</v>
      </c>
    </row>
    <row r="316" spans="65:66" x14ac:dyDescent="0.3">
      <c r="BM316" t="s">
        <v>327</v>
      </c>
      <c r="BN316" s="8" t="s">
        <v>11</v>
      </c>
    </row>
    <row r="317" spans="65:66" x14ac:dyDescent="0.3">
      <c r="BM317" t="s">
        <v>328</v>
      </c>
      <c r="BN317" s="8" t="s">
        <v>11</v>
      </c>
    </row>
    <row r="318" spans="65:66" x14ac:dyDescent="0.3">
      <c r="BM318" t="s">
        <v>329</v>
      </c>
      <c r="BN318" s="8" t="s">
        <v>11</v>
      </c>
    </row>
    <row r="319" spans="65:66" x14ac:dyDescent="0.3">
      <c r="BM319" t="s">
        <v>330</v>
      </c>
      <c r="BN319" s="8" t="s">
        <v>11</v>
      </c>
    </row>
    <row r="320" spans="65:66" x14ac:dyDescent="0.3">
      <c r="BM320" t="s">
        <v>331</v>
      </c>
      <c r="BN320" s="8" t="s">
        <v>11</v>
      </c>
    </row>
    <row r="321" spans="65:66" x14ac:dyDescent="0.3">
      <c r="BM321" t="s">
        <v>332</v>
      </c>
      <c r="BN321" s="8" t="s">
        <v>11</v>
      </c>
    </row>
    <row r="322" spans="65:66" x14ac:dyDescent="0.3">
      <c r="BM322" t="s">
        <v>333</v>
      </c>
      <c r="BN322" s="8" t="s">
        <v>11</v>
      </c>
    </row>
    <row r="323" spans="65:66" x14ac:dyDescent="0.3">
      <c r="BM323" t="s">
        <v>334</v>
      </c>
      <c r="BN323" s="8" t="s">
        <v>11</v>
      </c>
    </row>
    <row r="324" spans="65:66" x14ac:dyDescent="0.3">
      <c r="BM324" t="s">
        <v>335</v>
      </c>
      <c r="BN324" s="8" t="s">
        <v>11</v>
      </c>
    </row>
    <row r="325" spans="65:66" x14ac:dyDescent="0.3">
      <c r="BM325" t="s">
        <v>336</v>
      </c>
      <c r="BN325" s="8" t="s">
        <v>11</v>
      </c>
    </row>
    <row r="326" spans="65:66" x14ac:dyDescent="0.3">
      <c r="BM326" t="s">
        <v>337</v>
      </c>
      <c r="BN326" s="8" t="s">
        <v>11</v>
      </c>
    </row>
    <row r="327" spans="65:66" x14ac:dyDescent="0.3">
      <c r="BM327" t="s">
        <v>338</v>
      </c>
      <c r="BN327" s="3" t="s">
        <v>11</v>
      </c>
    </row>
    <row r="328" spans="65:66" x14ac:dyDescent="0.3">
      <c r="BM328" t="s">
        <v>339</v>
      </c>
      <c r="BN328" s="3" t="s">
        <v>11</v>
      </c>
    </row>
    <row r="329" spans="65:66" x14ac:dyDescent="0.3">
      <c r="BM329" t="s">
        <v>340</v>
      </c>
      <c r="BN329" s="3" t="str">
        <f ca="1">IF(BN$33=LO$2,"Not Used","")</f>
        <v/>
      </c>
    </row>
    <row r="330" spans="65:66" x14ac:dyDescent="0.3">
      <c r="BM330" t="s">
        <v>341</v>
      </c>
      <c r="BN330" s="3" t="str">
        <f ca="1">IF(BN$33=LP$2,BN$5,"")</f>
        <v/>
      </c>
    </row>
    <row r="331" spans="65:66" x14ac:dyDescent="0.3">
      <c r="BM331" t="s">
        <v>342</v>
      </c>
      <c r="BN331" s="3" t="str">
        <f ca="1">IF(BN$33=LQ$2,BN$17,"")</f>
        <v/>
      </c>
    </row>
    <row r="332" spans="65:66" x14ac:dyDescent="0.3">
      <c r="BM332" t="s">
        <v>343</v>
      </c>
      <c r="BN332" s="3" t="str">
        <f ca="1">IF(BN$33=LR$2,BN$18,"")</f>
        <v/>
      </c>
    </row>
    <row r="333" spans="65:66" x14ac:dyDescent="0.3">
      <c r="BM333" t="s">
        <v>344</v>
      </c>
      <c r="BN333" s="3" t="str">
        <f ca="1">IF(BN$33=LS$2,BN$19,"")</f>
        <v/>
      </c>
    </row>
    <row r="334" spans="65:66" x14ac:dyDescent="0.3">
      <c r="BM334" t="s">
        <v>345</v>
      </c>
      <c r="BN334" s="3" t="str">
        <f ca="1">IF(BN$33=LT$2,BN$20,"")</f>
        <v/>
      </c>
    </row>
    <row r="335" spans="65:66" x14ac:dyDescent="0.3">
      <c r="BM335" t="s">
        <v>346</v>
      </c>
      <c r="BN335" s="8" t="str">
        <f ca="1">IF(BN$33=LU$2,IF(BN$15="Contract",(BN$41+BN$42),(IF(BN$15="National/International",(BN$190+BN$191),(IF(BN$15="Commercial",(BN$129+BN$152),))))),"")</f>
        <v/>
      </c>
    </row>
    <row r="336" spans="65:66" x14ac:dyDescent="0.3">
      <c r="BM336" t="s">
        <v>347</v>
      </c>
      <c r="BN336" s="8" t="str">
        <f ca="1">IF(BN$33=LV$2,IF(BN$15="Contract",(BN$58+BN$59),(IF(BN$15="National/International",(BN$201+BN$202),(IF(BN$15="Commercial",(BN$132+BN$151),))))),"")</f>
        <v/>
      </c>
    </row>
    <row r="337" spans="65:66" x14ac:dyDescent="0.3">
      <c r="BM337" t="s">
        <v>348</v>
      </c>
      <c r="BN337" s="8" t="str">
        <f ca="1">IF(BN$33=LW$2,IF(BN$15="Contract",BN$39,(IF(BN$15="National/International",BN$188,(IF(BN$15="Commercial",BN$127,))))),"")</f>
        <v/>
      </c>
    </row>
    <row r="338" spans="65:66" x14ac:dyDescent="0.3">
      <c r="BM338" t="s">
        <v>349</v>
      </c>
      <c r="BN338" s="8" t="str">
        <f>IFERROR(VLOOKUP(BN$26,$W:$ZJ,LW$1,FALSE),"")</f>
        <v/>
      </c>
    </row>
    <row r="339" spans="65:66" x14ac:dyDescent="0.3">
      <c r="BM339" t="s">
        <v>350</v>
      </c>
      <c r="BN339" s="8" t="str">
        <f ca="1">IF(BN$33=LY$2,IF(BN$15="Contract",(BN$71+BN$74+BN$76),(IF(BN$15="National/International",(BN$210+BN$211),(IF(BN$15="Commercial",BN$136,))))),"")</f>
        <v/>
      </c>
    </row>
    <row r="340" spans="65:66" x14ac:dyDescent="0.3">
      <c r="BM340" t="s">
        <v>351</v>
      </c>
      <c r="BN340" s="8" t="str">
        <f ca="1">IF(BN$33=LZ$2,IF(BN$15="Contract",BN$65,(IF(BN$15="National/International",BN$204,(IF(BN$15="Commercial",BN$135,))))),"")</f>
        <v/>
      </c>
    </row>
    <row r="341" spans="65:66" x14ac:dyDescent="0.3">
      <c r="BM341" t="s">
        <v>352</v>
      </c>
      <c r="BN341" s="8" t="str">
        <f ca="1">IF(BN$33=MA$2,IF(BN$15="Contract",BN$64,(IF(BN$15="National/International",BN$203,(IF(BN$15="Commercial",BN$134,))))),"")</f>
        <v/>
      </c>
    </row>
    <row r="342" spans="65:66" x14ac:dyDescent="0.3">
      <c r="BM342" t="s">
        <v>353</v>
      </c>
      <c r="BN342" s="8" t="str">
        <f ca="1">IF(BN$33=MB$2,IF(BN$15="Contract",BN$86,(IF(BN$15="National/International",BN$223,(IF(BN$15="Commercial",BN$140,))))),"")</f>
        <v/>
      </c>
    </row>
    <row r="343" spans="65:66" x14ac:dyDescent="0.3">
      <c r="BM343" t="s">
        <v>354</v>
      </c>
      <c r="BN343" s="8" t="str">
        <f ca="1">IF(BN$33=MC$2,IF(BN$15="Contract",BN$88,(IF(BN$15="National/International",BN$225,(IF(BN$15="Commercial",BN$142,))))),"")</f>
        <v/>
      </c>
    </row>
    <row r="344" spans="65:66" x14ac:dyDescent="0.3">
      <c r="BM344" t="s">
        <v>355</v>
      </c>
      <c r="BN344" s="8" t="str">
        <f>IFERROR(VLOOKUP(BN$26,$W:$ZJ,MC$1,FALSE),"")</f>
        <v/>
      </c>
    </row>
    <row r="345" spans="65:66" x14ac:dyDescent="0.3">
      <c r="BM345" t="s">
        <v>356</v>
      </c>
      <c r="BN345" s="8" t="str">
        <f ca="1">IF(BN$33=ME$2,IF(BN$15="Contract",BN$98,(IF(BN$15="National/International",BN$235,(IF(BN$15="Commercial",BN$150,))))),"")</f>
        <v/>
      </c>
    </row>
    <row r="346" spans="65:66" x14ac:dyDescent="0.3">
      <c r="BM346" t="s">
        <v>357</v>
      </c>
      <c r="BN346" s="8" t="str">
        <f ca="1">IF(BN$33=MF$2,IF(BN$15="Contract",BN$91,(IF(BN$15="National/International",BN$228,(IF(BN$15="Commercial",BN$146,))))),"")</f>
        <v/>
      </c>
    </row>
    <row r="347" spans="65:66" x14ac:dyDescent="0.3">
      <c r="BM347" t="s">
        <v>358</v>
      </c>
      <c r="BN347" s="8" t="str">
        <f ca="1">IF(BN$33=MG$2,IF(BN$15="Contract",BN$93,(IF(BN$15="National/International",BN$229,(IF(BN$15="Commercial",BN$148,))))),"")</f>
        <v/>
      </c>
    </row>
    <row r="348" spans="65:66" x14ac:dyDescent="0.3">
      <c r="BM348" t="s">
        <v>359</v>
      </c>
      <c r="BN348" s="8" t="str">
        <f ca="1">IF(BN$33=MH$2,IF(BN$15="Contract",BN$95,(IF(BN$15="National/International",IF(BN$234="",BN$271,BN$234),(IF(BN$15="Commercial",BN$149,))))),"")</f>
        <v/>
      </c>
    </row>
    <row r="349" spans="65:66" x14ac:dyDescent="0.3">
      <c r="BM349" t="s">
        <v>360</v>
      </c>
      <c r="BN349" s="8" t="str">
        <f>IFERROR(VLOOKUP(BN$26,$W:$ZJ,MH$1,FALSE),"")</f>
        <v/>
      </c>
    </row>
    <row r="350" spans="65:66" x14ac:dyDescent="0.3">
      <c r="BM350" t="s">
        <v>361</v>
      </c>
      <c r="BN350" s="3" t="str">
        <f ca="1">IF(BN$33=MJ$2,BN$21,"")</f>
        <v/>
      </c>
    </row>
    <row r="351" spans="65:66" x14ac:dyDescent="0.3">
      <c r="BM351" t="s">
        <v>362</v>
      </c>
      <c r="BN351" s="3" t="str">
        <f ca="1">IF(BN$33=MK$2,BN$37,"")</f>
        <v/>
      </c>
    </row>
    <row r="352" spans="65:66" x14ac:dyDescent="0.3">
      <c r="BM352" t="s">
        <v>363</v>
      </c>
      <c r="BN352" s="3" t="str">
        <f ca="1">IF(BN$33=ML$2,"1","")</f>
        <v/>
      </c>
    </row>
    <row r="353" spans="65:66" x14ac:dyDescent="0.3">
      <c r="BM353" t="s">
        <v>364</v>
      </c>
      <c r="BN353" s="3" t="str">
        <f ca="1">IF(BN$33=MM$2,"OFF","")</f>
        <v/>
      </c>
    </row>
    <row r="354" spans="65:66" x14ac:dyDescent="0.3">
      <c r="BM354" t="s">
        <v>365</v>
      </c>
      <c r="BN354" s="3" t="str">
        <f ca="1">IF(BN$33=MN$2,BN$38,"")</f>
        <v/>
      </c>
    </row>
    <row r="355" spans="65:66" x14ac:dyDescent="0.3">
      <c r="BM355" t="s">
        <v>366</v>
      </c>
      <c r="BN355" s="3" t="str">
        <f ca="1">IF(BN$33=MO$2,BN$5,"")</f>
        <v/>
      </c>
    </row>
    <row r="356" spans="65:66" x14ac:dyDescent="0.3">
      <c r="BM356" t="s">
        <v>367</v>
      </c>
      <c r="BN356" s="3" t="str">
        <f ca="1">IF(BN$33=MP$2,BN$17,"")</f>
        <v/>
      </c>
    </row>
    <row r="357" spans="65:66" x14ac:dyDescent="0.3">
      <c r="BM357" t="s">
        <v>368</v>
      </c>
      <c r="BN357" s="3" t="str">
        <f ca="1">IF(BN$33=MQ$2,BN$18,"")</f>
        <v/>
      </c>
    </row>
    <row r="358" spans="65:66" x14ac:dyDescent="0.3">
      <c r="BM358" t="s">
        <v>369</v>
      </c>
      <c r="BN358" s="3" t="str">
        <f ca="1">IF(BN$33=MR$2,BN$19,"")</f>
        <v/>
      </c>
    </row>
    <row r="359" spans="65:66" x14ac:dyDescent="0.3">
      <c r="BM359" t="s">
        <v>370</v>
      </c>
      <c r="BN359" s="3" t="str">
        <f ca="1">IF(BN$33=MS$2,BN$20,"")</f>
        <v/>
      </c>
    </row>
    <row r="360" spans="65:66" x14ac:dyDescent="0.3">
      <c r="BM360" t="s">
        <v>371</v>
      </c>
      <c r="BN360" s="8" t="str">
        <f ca="1">IF(BN$33=MT$2,IF(BN$15="Contract",BN$50,(IF(BN$15="National/International",BN$194,(IF(BN$15="Commercial",BN$131,))))),"")</f>
        <v/>
      </c>
    </row>
    <row r="361" spans="65:66" x14ac:dyDescent="0.3">
      <c r="BM361" t="s">
        <v>372</v>
      </c>
      <c r="BN361" s="8" t="str">
        <f>IFERROR(VLOOKUP(BN$26,$W:$ZJ,MT$1,FALSE),"")</f>
        <v/>
      </c>
    </row>
    <row r="362" spans="65:66" x14ac:dyDescent="0.3">
      <c r="BM362" t="s">
        <v>373</v>
      </c>
      <c r="BN362" s="8" t="str">
        <f ca="1">IF(BN$33=MV$2,IF(BN$15="Contract",(BN$43+BN$44+BN$45+BN$46+BN$47),(IF(BN$15="National/International",(BN$192+BN$193),(IF(BN$15="Commercial",BN$130,))))),"")</f>
        <v/>
      </c>
    </row>
    <row r="363" spans="65:66" x14ac:dyDescent="0.3">
      <c r="BM363" t="s">
        <v>374</v>
      </c>
      <c r="BN363" s="8" t="str">
        <f>IFERROR(VLOOKUP(BN$26,$W:$ZJ,MV$1,FALSE),"")</f>
        <v/>
      </c>
    </row>
    <row r="364" spans="65:66" x14ac:dyDescent="0.3">
      <c r="BM364" t="s">
        <v>375</v>
      </c>
      <c r="BN364" s="8" t="str">
        <f ca="1">IF(BN$33=MX$2,IF(BN$15="Contract",(BN$41+BN$42),(IF(BN$15="National/International",(BN$190+BN$191),(IF(BN$15="Commercial",(BN$129+BN$152),))))),"")</f>
        <v/>
      </c>
    </row>
    <row r="365" spans="65:66" x14ac:dyDescent="0.3">
      <c r="BM365" t="s">
        <v>376</v>
      </c>
      <c r="BN365" s="8" t="str">
        <f ca="1">IF(BN$33=MY$2,IF(BN$15="Contract",BN$39,(IF(BN$15="National/International",BN$188,(IF(BN$15="Commercial",BN$127,))))),"")</f>
        <v/>
      </c>
    </row>
    <row r="366" spans="65:66" x14ac:dyDescent="0.3">
      <c r="BM366" t="s">
        <v>377</v>
      </c>
      <c r="BN366" s="8" t="str">
        <f>IFERROR(VLOOKUP(BN$26,$W:$ZJ,MY$1,FALSE),"")</f>
        <v/>
      </c>
    </row>
    <row r="367" spans="65:66" x14ac:dyDescent="0.3">
      <c r="BM367" t="s">
        <v>378</v>
      </c>
      <c r="BN367" s="8" t="str">
        <f ca="1">IF(BN$33=NA$2,IF(BN$15="Contract",(BN$71+BN$74+BN$76),(IF(BN$15="National/International",(BN$210+BN$211),(IF(BN$15="Commercial",BN$136,))))),"")</f>
        <v/>
      </c>
    </row>
    <row r="368" spans="65:66" x14ac:dyDescent="0.3">
      <c r="BM368" t="s">
        <v>379</v>
      </c>
      <c r="BN368" s="8" t="str">
        <f>IFERROR(VLOOKUP(BN$26,$W:$ZJ,NA$1,FALSE),"")</f>
        <v/>
      </c>
    </row>
    <row r="369" spans="65:66" x14ac:dyDescent="0.3">
      <c r="BM369" t="s">
        <v>380</v>
      </c>
      <c r="BN369" s="8" t="str">
        <f ca="1">IF(BN$33=NC$2,IF(BN$15="Contract",BN$65,(IF(BN$15="National/International",BN$204,(IF(BN$15="Commercial",BN$135,))))),"")</f>
        <v/>
      </c>
    </row>
    <row r="370" spans="65:66" x14ac:dyDescent="0.3">
      <c r="BM370" t="s">
        <v>381</v>
      </c>
      <c r="BN370" s="8" t="str">
        <f ca="1">IF(BN$33=ND$2,IF(BN$15="Contract",(BN$78+BN$80+BN$82+BN$83+BN$84+BN$85),(IF(BN$15="National/International",(BN$214+BN$215+BN$216+BN$217+BN$218+BN$219),(IF(BN$15="Commercial",BN$138,))))),"")</f>
        <v/>
      </c>
    </row>
    <row r="371" spans="65:66" x14ac:dyDescent="0.3">
      <c r="BM371" t="s">
        <v>382</v>
      </c>
      <c r="BN371" s="8" t="str">
        <f ca="1">IF(BN$33=NE$2,IF(BN$15="Contract",BN$64,(IF(BN$15="National/International",BN$203,(IF(BN$15="Commercial",BN$134,))))),"")</f>
        <v/>
      </c>
    </row>
    <row r="372" spans="65:66" x14ac:dyDescent="0.3">
      <c r="BM372" t="s">
        <v>383</v>
      </c>
      <c r="BN372" s="8" t="str">
        <f ca="1">IF(BN$33=NF$2,IF(BN$15="Contract",BN$87,(IF(BN$15="National/International",BN$224,(IF(BN$15="Commercial",BN$141,))))),"")</f>
        <v/>
      </c>
    </row>
    <row r="373" spans="65:66" x14ac:dyDescent="0.3">
      <c r="BM373" t="s">
        <v>384</v>
      </c>
      <c r="BN373" s="8" t="str">
        <f ca="1">IF(BN$33=NG$2,IF(BN$15="Contract",BN$88,(IF(BN$15="National/International",BN$225,(IF(BN$15="Commercial",BN$142,))))),"")</f>
        <v/>
      </c>
    </row>
    <row r="374" spans="65:66" x14ac:dyDescent="0.3">
      <c r="BM374" t="s">
        <v>385</v>
      </c>
      <c r="BN374" s="8" t="str">
        <f>IFERROR(VLOOKUP(BN$26,$W:$ZJ,NG$1,FALSE),"")</f>
        <v/>
      </c>
    </row>
    <row r="375" spans="65:66" x14ac:dyDescent="0.3">
      <c r="BM375" t="s">
        <v>386</v>
      </c>
      <c r="BN375" s="8" t="str">
        <f ca="1">IF(BN$33=NI$2,IF(BN$15="Contract",(BN$94+BN$93+BN$98),(IF(BN$15="National/International",BN$237,(IF(BN$15="Commercial",BN$161,))))),"")</f>
        <v/>
      </c>
    </row>
    <row r="376" spans="65:66" x14ac:dyDescent="0.3">
      <c r="BM376" t="s">
        <v>387</v>
      </c>
      <c r="BN376" s="8" t="str">
        <f ca="1">IF(BN$33=NJ$2,IF(BN$15="Contract",BN$93,(IF(BN$15="National/International",BN$229,(IF(BN$15="Commercial",BN$148,))))),"")</f>
        <v/>
      </c>
    </row>
    <row r="377" spans="65:66" x14ac:dyDescent="0.3">
      <c r="BM377" t="s">
        <v>388</v>
      </c>
      <c r="BN377" s="8" t="str">
        <f ca="1">IF(BN$33=NK$2,IF(BN$15="Contract",BN$95,(IF(BN$15="National/International",IF(BN$234="",BN$271,BN$234),(IF(BN$15="Commercial",BN$149,))))),"")</f>
        <v/>
      </c>
    </row>
    <row r="378" spans="65:66" x14ac:dyDescent="0.3">
      <c r="BM378" t="s">
        <v>389</v>
      </c>
      <c r="BN378" s="8" t="str">
        <f>IFERROR(VLOOKUP(BN$26,$W:$ZJ,NK$1,FALSE),"")</f>
        <v/>
      </c>
    </row>
    <row r="379" spans="65:66" x14ac:dyDescent="0.3">
      <c r="BM379" t="s">
        <v>390</v>
      </c>
      <c r="BN379" s="3" t="str">
        <f ca="1">IF(BN$33=NM$2,BN$21,"")</f>
        <v/>
      </c>
    </row>
    <row r="380" spans="65:66" x14ac:dyDescent="0.3">
      <c r="BM380" t="s">
        <v>391</v>
      </c>
      <c r="BN380" s="3" t="str">
        <f ca="1">IF(BN$33=NN$2,BN$37,"")</f>
        <v/>
      </c>
    </row>
    <row r="381" spans="65:66" x14ac:dyDescent="0.3">
      <c r="BM381" t="s">
        <v>392</v>
      </c>
      <c r="BN381" s="3" t="str">
        <f ca="1">IF(BN$33=NO$2,"1","")</f>
        <v/>
      </c>
    </row>
    <row r="382" spans="65:66" x14ac:dyDescent="0.3">
      <c r="BM382" t="s">
        <v>393</v>
      </c>
      <c r="BN382" s="3" t="str">
        <f ca="1">IF(BN$33=NP$2,"OFF","")</f>
        <v/>
      </c>
    </row>
    <row r="383" spans="65:66" x14ac:dyDescent="0.3">
      <c r="BM383" t="s">
        <v>394</v>
      </c>
      <c r="BN383" s="3" t="str">
        <f ca="1">IF(BN$33=NQ$2,BN$38,"")</f>
        <v/>
      </c>
    </row>
    <row r="384" spans="65:66" x14ac:dyDescent="0.3">
      <c r="BM384" t="s">
        <v>395</v>
      </c>
      <c r="BN384" s="3" t="str">
        <f ca="1">IF(BN$33=NR$2,BN$5,"")</f>
        <v/>
      </c>
    </row>
    <row r="385" spans="65:66" x14ac:dyDescent="0.3">
      <c r="BM385" t="s">
        <v>396</v>
      </c>
      <c r="BN385" s="3" t="str">
        <f ca="1">IF(BN$33=NS$2,BN$17,"")</f>
        <v/>
      </c>
    </row>
    <row r="386" spans="65:66" x14ac:dyDescent="0.3">
      <c r="BM386" t="s">
        <v>397</v>
      </c>
      <c r="BN386" s="3" t="str">
        <f ca="1">IF(BN$33=NT$2,BN$18,"")</f>
        <v/>
      </c>
    </row>
    <row r="387" spans="65:66" x14ac:dyDescent="0.3">
      <c r="BM387" t="s">
        <v>398</v>
      </c>
      <c r="BN387" s="3" t="str">
        <f ca="1">IF(BN$33=NU$2,BN$19,"")</f>
        <v/>
      </c>
    </row>
    <row r="388" spans="65:66" x14ac:dyDescent="0.3">
      <c r="BM388" t="s">
        <v>399</v>
      </c>
      <c r="BN388" s="3" t="str">
        <f ca="1">IF(BN$33=NV$2,BN$20,"")</f>
        <v/>
      </c>
    </row>
    <row r="389" spans="65:66" x14ac:dyDescent="0.3">
      <c r="BM389" t="s">
        <v>400</v>
      </c>
      <c r="BN389" s="8" t="str">
        <f ca="1">IF(BN$33=NW$2,IF(BN$15="Contract",(BN$41+BN$42),(IF(BN$15="National/International",(BN$190+BN$191),(IF(BN$15="Commercial",(BN$129+BN$152),))))),"")</f>
        <v/>
      </c>
    </row>
    <row r="390" spans="65:66" x14ac:dyDescent="0.3">
      <c r="BM390" t="s">
        <v>401</v>
      </c>
      <c r="BN390" s="8" t="str">
        <f ca="1">IF(BN$33=NX$2,IF(BN$15="Contract",BN$50,(IF(BN$15="National/International",BN$194,(IF(BN$15="Commercial",BN$131,))))),"")</f>
        <v/>
      </c>
    </row>
    <row r="391" spans="65:66" x14ac:dyDescent="0.3">
      <c r="BM391" t="s">
        <v>402</v>
      </c>
      <c r="BN391" s="8" t="str">
        <f ca="1">IF(BN$33=NY$2,IF(BN$15="Contract",BN$40,(IF(BN$15="National/International",BN$189,(IF(BN$15="Commercial",BN$128,))))),"")</f>
        <v/>
      </c>
    </row>
    <row r="392" spans="65:66" x14ac:dyDescent="0.3">
      <c r="BM392" t="s">
        <v>403</v>
      </c>
      <c r="BN392" s="8" t="str">
        <f ca="1">IF(BN$33=NZ$2,IF(BN$15="Contract",BN$39,(IF(BN$15="National/International",BN$188,(IF(BN$15="Commercial",BN$127,))))),"")</f>
        <v/>
      </c>
    </row>
    <row r="393" spans="65:66" x14ac:dyDescent="0.3">
      <c r="BM393" t="s">
        <v>404</v>
      </c>
      <c r="BN393" s="8" t="str">
        <f ca="1">IF(BN$33=OA$2,IF(BN$15="Contract",BN$65,(IF(BN$15="National/International",BN$204,(IF(BN$15="Commercial",BN$135,))))),"")</f>
        <v/>
      </c>
    </row>
    <row r="394" spans="65:66" x14ac:dyDescent="0.3">
      <c r="BM394" t="s">
        <v>405</v>
      </c>
      <c r="BN394" s="8" t="str">
        <f ca="1">IF(BN$33=OB$2,IF(BN$15="Contract",BN$64,(IF(BN$15="National/International",BN$203,(IF(BN$15="Commercial",BN$134,))))),"")</f>
        <v/>
      </c>
    </row>
    <row r="395" spans="65:66" x14ac:dyDescent="0.3">
      <c r="BM395" t="s">
        <v>406</v>
      </c>
      <c r="BN395" s="8" t="str">
        <f ca="1">IF(BN$33=OC$2,IF(BN$15="Contract",BN$88,(IF(BN$15="National/International",BN$225,(IF(BN$15="Commercial",BN$142,))))),"")</f>
        <v/>
      </c>
    </row>
    <row r="396" spans="65:66" x14ac:dyDescent="0.3">
      <c r="BM396" t="s">
        <v>407</v>
      </c>
      <c r="BN396" s="8" t="str">
        <f>IFERROR(VLOOKUP(BN$26,$W:$ZJ,OC$1,FALSE),"")</f>
        <v/>
      </c>
    </row>
    <row r="397" spans="65:66" x14ac:dyDescent="0.3">
      <c r="BM397" t="s">
        <v>408</v>
      </c>
      <c r="BN397" s="8" t="str">
        <f ca="1">IF(BN$33=OE$2,IF(BN$15="Contract",BN$98,(IF(BN$15="National/International",BN$235,(IF(BN$15="Commercial",BN$150,))))),"")</f>
        <v/>
      </c>
    </row>
    <row r="398" spans="65:66" x14ac:dyDescent="0.3">
      <c r="BM398" t="s">
        <v>409</v>
      </c>
      <c r="BN398" s="8" t="str">
        <f ca="1">IF(BN$33=OF$2,IF(BN$15="Contract",BN$91,(IF(BN$15="National/International",BN$228,(IF(BN$15="Commercial",BN$146,))))),"")</f>
        <v/>
      </c>
    </row>
    <row r="399" spans="65:66" x14ac:dyDescent="0.3">
      <c r="BM399" t="s">
        <v>410</v>
      </c>
      <c r="BN399" s="8" t="str">
        <f ca="1">IF(BN$33=OG$2,IF(BN$15="Contract",BN$93,(IF(BN$15="National/International",BN$229,(IF(BN$15="Commercial",BN$148,))))),"")</f>
        <v/>
      </c>
    </row>
    <row r="400" spans="65:66" x14ac:dyDescent="0.3">
      <c r="BM400" t="s">
        <v>411</v>
      </c>
      <c r="BN400" s="8" t="str">
        <f ca="1">IF(BN$33=OH$2,IF(BN$15="Contract",BN$95,(IF(BN$15="National/International",IF(BN$234="",BN$271,BN$234),(IF(BN$15="Commercial",BN$149,))))),"")</f>
        <v/>
      </c>
    </row>
    <row r="401" spans="65:66" x14ac:dyDescent="0.3">
      <c r="BM401" t="s">
        <v>412</v>
      </c>
      <c r="BN401" s="3" t="str">
        <f ca="1">IF(BN$33=OI$2,IFERROR(INDEX('[1]Mapping 2'!$AI$7:$AI$64,MATCH('[1]Consolidated FAWs'!BN10,'[1]Mapping 2'!$AH$7:$AH$64,0)),""),"")</f>
        <v/>
      </c>
    </row>
    <row r="402" spans="65:66" x14ac:dyDescent="0.3">
      <c r="BM402" t="s">
        <v>413</v>
      </c>
      <c r="BN402" s="3" t="str">
        <f ca="1">IF(BN$33=OJ$2,BN$21,"")</f>
        <v/>
      </c>
    </row>
    <row r="403" spans="65:66" x14ac:dyDescent="0.3">
      <c r="BM403" t="s">
        <v>414</v>
      </c>
      <c r="BN403" s="3" t="str">
        <f ca="1">IF(BN$33=OK$2,BN$37,"")</f>
        <v/>
      </c>
    </row>
    <row r="404" spans="65:66" x14ac:dyDescent="0.3">
      <c r="BM404" t="s">
        <v>415</v>
      </c>
      <c r="BN404" s="3" t="str">
        <f ca="1">IF(BN$33=OL$2,"1","")</f>
        <v/>
      </c>
    </row>
    <row r="405" spans="65:66" x14ac:dyDescent="0.3">
      <c r="BM405" t="s">
        <v>416</v>
      </c>
      <c r="BN405" s="3" t="str">
        <f ca="1">IF(BN$33=OM$2,"OFF","")</f>
        <v/>
      </c>
    </row>
    <row r="406" spans="65:66" x14ac:dyDescent="0.3">
      <c r="BM406" t="s">
        <v>417</v>
      </c>
      <c r="BN406" s="3" t="str">
        <f ca="1">IF(BN$33=ON$2,BN$29,"")</f>
        <v/>
      </c>
    </row>
    <row r="407" spans="65:66" x14ac:dyDescent="0.3">
      <c r="BM407" t="s">
        <v>418</v>
      </c>
      <c r="BN407" s="3" t="str">
        <f>""</f>
        <v/>
      </c>
    </row>
    <row r="408" spans="65:66" x14ac:dyDescent="0.3">
      <c r="BM408" t="s">
        <v>419</v>
      </c>
      <c r="BN408" s="3" t="str">
        <f ca="1">IF(BN$33=OP$2,BN$38,"")</f>
        <v>Stated</v>
      </c>
    </row>
    <row r="409" spans="65:66" x14ac:dyDescent="0.3">
      <c r="BM409" t="s">
        <v>420</v>
      </c>
      <c r="BN409" s="3">
        <f ca="1">IF(BN$33=OQ$2,BN$5,"")</f>
        <v>112106142</v>
      </c>
    </row>
    <row r="410" spans="65:66" x14ac:dyDescent="0.3">
      <c r="BM410" t="s">
        <v>421</v>
      </c>
      <c r="BN410" s="3">
        <f ca="1">IF(BN$33=OR$2,BN$17,"")</f>
        <v>2016</v>
      </c>
    </row>
    <row r="411" spans="65:66" x14ac:dyDescent="0.3">
      <c r="BM411" t="s">
        <v>422</v>
      </c>
      <c r="BN411" s="3">
        <f ca="1">IF(BN$33=OS$2,BN$18,"")</f>
        <v>12</v>
      </c>
    </row>
    <row r="412" spans="65:66" x14ac:dyDescent="0.3">
      <c r="BM412" t="s">
        <v>423</v>
      </c>
      <c r="BN412" s="3">
        <f ca="1">IF(BN$33=OT$2,BN$19,"")</f>
        <v>2021</v>
      </c>
    </row>
    <row r="413" spans="65:66" x14ac:dyDescent="0.3">
      <c r="BM413" t="s">
        <v>424</v>
      </c>
      <c r="BN413" s="3">
        <f ca="1">IF(BN$33=OU$2,BN$20,"")</f>
        <v>12</v>
      </c>
    </row>
    <row r="414" spans="65:66" x14ac:dyDescent="0.3">
      <c r="BM414" t="s">
        <v>425</v>
      </c>
      <c r="BN414" s="8">
        <f ca="1">IF(BN$33=OV$2,IF(BN$15="Contract",(BN$41+BN$42),(IF(BN$15="National/International",(BN$190+BN$191),(IF(BN$15="Commercial",(BN$129+BN$152),))))),"")</f>
        <v>8585000000</v>
      </c>
    </row>
    <row r="415" spans="65:66" x14ac:dyDescent="0.3">
      <c r="BM415" t="s">
        <v>426</v>
      </c>
      <c r="BN415" s="8">
        <f ca="1">IF(BN$33=OW$2,IF(BN$15="Contract",BN$39,(IF(BN$15="National/International",BN$188,(IF(BN$15="Commercial",BN$127,))))),"")</f>
        <v>63699000000</v>
      </c>
    </row>
    <row r="416" spans="65:66" x14ac:dyDescent="0.3">
      <c r="BM416" t="s">
        <v>427</v>
      </c>
      <c r="BN416" s="8" t="str">
        <f>IFERROR(VLOOKUP(BN$26,$W:$ZJ,OW$1,FALSE),"")</f>
        <v/>
      </c>
    </row>
    <row r="417" spans="65:66" x14ac:dyDescent="0.3">
      <c r="BM417" t="s">
        <v>428</v>
      </c>
      <c r="BN417" s="8">
        <f ca="1">IF(BN$33=OY$2,IF(BN$15="Contract",(BN$71+BN$74+BN$76),(IF(BN$15="National/International",(BN$210+BN$211),(IF(BN$15="Commercial",BN$136,))))),"")</f>
        <v>6888000000</v>
      </c>
    </row>
    <row r="418" spans="65:66" x14ac:dyDescent="0.3">
      <c r="BM418" t="s">
        <v>429</v>
      </c>
      <c r="BN418" s="8">
        <f ca="1">IF(BN$33=OZ$2,IF(BN$15="Contract",BN$65,(IF(BN$15="National/International",BN$204,(IF(BN$15="Commercial",BN$135,))))),"")</f>
        <v>23125000000</v>
      </c>
    </row>
    <row r="419" spans="65:66" x14ac:dyDescent="0.3">
      <c r="BM419" t="s">
        <v>430</v>
      </c>
      <c r="BN419" s="8">
        <f ca="1">IF(BN$33=PA$2,IF(BN$15="Contract",BN$64,(IF(BN$15="National/International",BN$203,(IF(BN$15="Commercial",BN$134,))))),"")</f>
        <v>62412000000</v>
      </c>
    </row>
    <row r="420" spans="65:66" x14ac:dyDescent="0.3">
      <c r="BM420" t="s">
        <v>431</v>
      </c>
      <c r="BN420" s="8">
        <f ca="1">IF(BN$33=PB$2,IF(BN$15="Contract",BN$88,(IF(BN$15="National/International",BN$225,(IF(BN$15="Commercial",BN$142,))))),"")</f>
        <v>38173000000</v>
      </c>
    </row>
    <row r="421" spans="65:66" x14ac:dyDescent="0.3">
      <c r="BM421" t="s">
        <v>432</v>
      </c>
      <c r="BN421" s="8" t="str">
        <f>IFERROR(VLOOKUP(BN$26,$W:$ZJ,PB$1,FALSE),"")</f>
        <v/>
      </c>
    </row>
    <row r="422" spans="65:66" x14ac:dyDescent="0.3">
      <c r="BM422" t="s">
        <v>433</v>
      </c>
      <c r="BN422" s="8">
        <f ca="1">IF(BN$33=PD$2,IF(BN$15="Contract",BN$98,(IF(BN$15="National/International",BN$235,(IF(BN$15="Commercial",BN$150,))))),"")</f>
        <v>3823000000</v>
      </c>
    </row>
    <row r="423" spans="65:66" x14ac:dyDescent="0.3">
      <c r="BM423" t="s">
        <v>434</v>
      </c>
      <c r="BN423" s="8">
        <f ca="1">IF(BN$33=PE$2,IF(BN$15="Contract",BN$91,(IF(BN$15="National/International",BN$228,(IF(BN$15="Commercial",BN$146,))))),"")</f>
        <v>-814000000</v>
      </c>
    </row>
    <row r="424" spans="65:66" x14ac:dyDescent="0.3">
      <c r="BM424" t="s">
        <v>435</v>
      </c>
      <c r="BN424" s="8">
        <f ca="1">IF(BN$33=PF$2,IF(BN$15="Contract",BN$93,(IF(BN$15="National/International",BN$229,(IF(BN$15="Commercial",BN$148,))))),"")</f>
        <v>1657000000</v>
      </c>
    </row>
    <row r="425" spans="65:66" x14ac:dyDescent="0.3">
      <c r="BM425" t="s">
        <v>436</v>
      </c>
      <c r="BN425" s="8">
        <f ca="1">IF(BN$33=PG$2,IF(BN$15="Contract",BN$95,(IF(BN$15="National/International",IF(BN$234="",BN$271,BN$234),(IF(BN$15="Commercial",BN$149,))))),"")</f>
        <v>-2165000000</v>
      </c>
    </row>
    <row r="426" spans="65:66" x14ac:dyDescent="0.3">
      <c r="BM426" t="s">
        <v>437</v>
      </c>
      <c r="BN426" s="8" t="str">
        <f>IFERROR(VLOOKUP(BN$26,$W:$ZJ,PG$1,FALSE),"")</f>
        <v/>
      </c>
    </row>
    <row r="427" spans="65:66" x14ac:dyDescent="0.3">
      <c r="BM427" t="s">
        <v>438</v>
      </c>
      <c r="BN427" s="3" t="str">
        <f ca="1">IF(BN$33=PI$2,BN$30,"")</f>
        <v>DEU</v>
      </c>
    </row>
    <row r="428" spans="65:66" x14ac:dyDescent="0.3">
      <c r="BM428" t="s">
        <v>439</v>
      </c>
      <c r="BN428" s="3" t="str">
        <f ca="1">IF(BN$33=PJ$2,BN$21,"")</f>
        <v>Sector</v>
      </c>
    </row>
    <row r="429" spans="65:66" x14ac:dyDescent="0.3">
      <c r="BM429" t="s">
        <v>440</v>
      </c>
      <c r="BN429" s="3" t="str">
        <f ca="1">IF(BN$33=PK$2,BN$37,"")</f>
        <v>Utilities</v>
      </c>
    </row>
    <row r="430" spans="65:66" x14ac:dyDescent="0.3">
      <c r="BM430" t="s">
        <v>441</v>
      </c>
      <c r="BN430" s="3" t="str">
        <f ca="1">IF(BN$33=PL$2,"1","")</f>
        <v>1</v>
      </c>
    </row>
    <row r="431" spans="65:66" x14ac:dyDescent="0.3">
      <c r="BM431" t="s">
        <v>442</v>
      </c>
      <c r="BN431" s="3" t="str">
        <f ca="1">IF(BN$33=PM$2,"OFF","")</f>
        <v>OFF</v>
      </c>
    </row>
    <row r="432" spans="65:66" x14ac:dyDescent="0.3">
      <c r="BM432" t="s">
        <v>443</v>
      </c>
      <c r="BN432" s="3" t="str">
        <f ca="1">IF(BN$33=PN$2,BN$29,"")</f>
        <v>EUR</v>
      </c>
    </row>
    <row r="433" spans="65:66" x14ac:dyDescent="0.3">
      <c r="BM433" t="s">
        <v>444</v>
      </c>
      <c r="BN433" s="3" t="str">
        <f>""</f>
        <v/>
      </c>
    </row>
    <row r="434" spans="65:66" x14ac:dyDescent="0.3">
      <c r="BM434" t="s">
        <v>445</v>
      </c>
      <c r="BN434" s="3" t="str">
        <f ca="1">IF(BN$33=PP$2,"Not Used","")</f>
        <v/>
      </c>
    </row>
    <row r="435" spans="65:66" x14ac:dyDescent="0.3">
      <c r="BM435" t="s">
        <v>446</v>
      </c>
      <c r="BN435" s="3" t="str">
        <f ca="1">IF(BN$33=PQ$2,BN$5,"")</f>
        <v/>
      </c>
    </row>
    <row r="436" spans="65:66" x14ac:dyDescent="0.3">
      <c r="BM436" t="s">
        <v>447</v>
      </c>
      <c r="BN436" s="3" t="str">
        <f ca="1">IF(BN$33=PR$2,BN$17,"")</f>
        <v/>
      </c>
    </row>
    <row r="437" spans="65:66" x14ac:dyDescent="0.3">
      <c r="BM437" t="s">
        <v>448</v>
      </c>
      <c r="BN437" s="3" t="str">
        <f ca="1">IF(BN$33=PS$2,BN$18,"")</f>
        <v/>
      </c>
    </row>
    <row r="438" spans="65:66" x14ac:dyDescent="0.3">
      <c r="BM438" t="s">
        <v>449</v>
      </c>
      <c r="BN438" s="3" t="str">
        <f ca="1">IF(BN$33=PT$2,BN$19,"")</f>
        <v/>
      </c>
    </row>
    <row r="439" spans="65:66" x14ac:dyDescent="0.3">
      <c r="BM439" t="s">
        <v>450</v>
      </c>
      <c r="BN439" s="3" t="str">
        <f ca="1">IF(BN$33=PU$2,BN$20,"")</f>
        <v/>
      </c>
    </row>
    <row r="440" spans="65:66" x14ac:dyDescent="0.3">
      <c r="BM440" t="s">
        <v>451</v>
      </c>
      <c r="BN440" s="3" t="str">
        <f ca="1">IF(BN$33=PV$2,BN$21,"")</f>
        <v/>
      </c>
    </row>
    <row r="441" spans="65:66" x14ac:dyDescent="0.3">
      <c r="BM441" t="s">
        <v>452</v>
      </c>
      <c r="BN441" s="3" t="str">
        <f ca="1">IF(BN$33=PW$2,BN$37,"")</f>
        <v/>
      </c>
    </row>
    <row r="442" spans="65:66" x14ac:dyDescent="0.3">
      <c r="BM442" t="s">
        <v>453</v>
      </c>
      <c r="BN442" s="3" t="str">
        <f ca="1">IF(BN$33=PX$2,"1","")</f>
        <v/>
      </c>
    </row>
    <row r="443" spans="65:66" x14ac:dyDescent="0.3">
      <c r="BM443" t="s">
        <v>454</v>
      </c>
      <c r="BN443" s="3" t="str">
        <f ca="1">IF(BN$33=PY$2,"OFF","")</f>
        <v/>
      </c>
    </row>
    <row r="444" spans="65:66" x14ac:dyDescent="0.3">
      <c r="BM444" t="s">
        <v>455</v>
      </c>
      <c r="BN444" s="3" t="str">
        <f ca="1">IF(BN$33=PZ$2,"Not Used","")</f>
        <v/>
      </c>
    </row>
    <row r="445" spans="65:66" x14ac:dyDescent="0.3">
      <c r="BM445" t="s">
        <v>456</v>
      </c>
      <c r="BN445" s="3" t="str">
        <f ca="1">IF(BN$33=QA$2,BN$5,"")</f>
        <v/>
      </c>
    </row>
    <row r="446" spans="65:66" x14ac:dyDescent="0.3">
      <c r="BM446" t="s">
        <v>457</v>
      </c>
      <c r="BN446" s="3" t="str">
        <f ca="1">IF(BN$33=QB$2,BN$17,"")</f>
        <v/>
      </c>
    </row>
    <row r="447" spans="65:66" x14ac:dyDescent="0.3">
      <c r="BM447" t="s">
        <v>458</v>
      </c>
      <c r="BN447" s="3" t="str">
        <f ca="1">IF(BN$33=QC$2,BN$18,"")</f>
        <v/>
      </c>
    </row>
    <row r="448" spans="65:66" x14ac:dyDescent="0.3">
      <c r="BM448" t="s">
        <v>459</v>
      </c>
      <c r="BN448" s="3" t="str">
        <f ca="1">IF(BN$33=QD$2,BN$19,"")</f>
        <v/>
      </c>
    </row>
    <row r="449" spans="65:66" x14ac:dyDescent="0.3">
      <c r="BM449" t="s">
        <v>460</v>
      </c>
      <c r="BN449" s="3" t="str">
        <f ca="1">IF(BN$33=QE$2,BN$20,"")</f>
        <v/>
      </c>
    </row>
    <row r="450" spans="65:66" x14ac:dyDescent="0.3">
      <c r="BM450" t="s">
        <v>461</v>
      </c>
      <c r="BN450" s="3"/>
    </row>
    <row r="451" spans="65:66" x14ac:dyDescent="0.3">
      <c r="BM451" t="s">
        <v>462</v>
      </c>
      <c r="BN451" s="3"/>
    </row>
    <row r="452" spans="65:66" x14ac:dyDescent="0.3">
      <c r="BM452" t="s">
        <v>463</v>
      </c>
      <c r="BN452" s="8"/>
    </row>
    <row r="453" spans="65:66" x14ac:dyDescent="0.3">
      <c r="BM453" t="s">
        <v>464</v>
      </c>
      <c r="BN453" s="3"/>
    </row>
    <row r="454" spans="65:66" x14ac:dyDescent="0.3">
      <c r="BM454" t="s">
        <v>465</v>
      </c>
      <c r="BN454" s="8" t="e">
        <f>IF(BN$33=QG$2,IF(BN$15="Contract",(BN$41+BN$42),(IF(BN$15="National/International",(BN$190+BN$191),(IF(BN$15="Commercial",(BN$129+BN$152),))))),"")</f>
        <v>#N/A</v>
      </c>
    </row>
    <row r="455" spans="65:66" x14ac:dyDescent="0.3">
      <c r="BM455" t="s">
        <v>466</v>
      </c>
      <c r="BN455" s="8" t="str">
        <f ca="1">IF(BN$33=QK$2,IF(BN$15="Contract",BN$39,(IF(BN$15="National/International",BN$188,(IF(BN$15="Commercial",BN$127,))))),"")</f>
        <v/>
      </c>
    </row>
    <row r="456" spans="65:66" x14ac:dyDescent="0.3">
      <c r="BM456" t="s">
        <v>467</v>
      </c>
      <c r="BN456" s="8" t="str">
        <f ca="1">IF(BN$33=QK$2,IF(BN$15="Contract",BN$86,(IF(BN$15="National/International",BN$223,(IF(BN$15="Commercial",BN$140,))))),"")</f>
        <v/>
      </c>
    </row>
    <row r="457" spans="65:66" x14ac:dyDescent="0.3">
      <c r="BM457" t="s">
        <v>468</v>
      </c>
      <c r="BN457" s="3"/>
    </row>
    <row r="458" spans="65:66" x14ac:dyDescent="0.3">
      <c r="BM458" t="s">
        <v>469</v>
      </c>
      <c r="BN458" s="3"/>
    </row>
    <row r="459" spans="65:66" x14ac:dyDescent="0.3">
      <c r="BM459" t="s">
        <v>470</v>
      </c>
      <c r="BN459" s="3"/>
    </row>
    <row r="460" spans="65:66" x14ac:dyDescent="0.3">
      <c r="BM460" t="s">
        <v>471</v>
      </c>
      <c r="BN460" s="3"/>
    </row>
    <row r="461" spans="65:66" x14ac:dyDescent="0.3">
      <c r="BM461" t="s">
        <v>472</v>
      </c>
      <c r="BN461" s="3"/>
    </row>
    <row r="462" spans="65:66" x14ac:dyDescent="0.3">
      <c r="BM462" t="s">
        <v>473</v>
      </c>
      <c r="BN462" s="8" t="e">
        <f>IF(BN$33=QP$2,IF(BN$15="Contract",(BN$71+BN$74+BN$76),(IF(BN$15="National/International",(BN$210+BN$211),(IF(BN$15="Commercial",BN$136,))))),"")</f>
        <v>#N/A</v>
      </c>
    </row>
    <row r="463" spans="65:66" x14ac:dyDescent="0.3">
      <c r="BM463" t="s">
        <v>474</v>
      </c>
      <c r="BN463" s="8" t="e">
        <f>IF(BN$33=QQ$2,IF(BN$15="Contract",(BN$71+BN$74+BN$76),(IF(BN$15="National/International",(BN$210+BN$211),(IF(BN$15="Commercial",BN$136,))))),"")</f>
        <v>#N/A</v>
      </c>
    </row>
    <row r="464" spans="65:66" x14ac:dyDescent="0.3">
      <c r="BM464" t="s">
        <v>475</v>
      </c>
      <c r="BN464" s="3"/>
    </row>
    <row r="465" spans="65:66" x14ac:dyDescent="0.3">
      <c r="BM465" t="s">
        <v>476</v>
      </c>
      <c r="BN465" s="3"/>
    </row>
    <row r="466" spans="65:66" x14ac:dyDescent="0.3">
      <c r="BM466" t="s">
        <v>477</v>
      </c>
      <c r="BN466" s="3"/>
    </row>
    <row r="467" spans="65:66" x14ac:dyDescent="0.3">
      <c r="BM467" t="s">
        <v>478</v>
      </c>
      <c r="BN467" s="3"/>
    </row>
    <row r="468" spans="65:66" x14ac:dyDescent="0.3">
      <c r="BM468" t="s">
        <v>479</v>
      </c>
      <c r="BN468" s="8" t="str">
        <f ca="1">IF(BN$33=QX$2,IF(BN$15="Contract",BN$64,(IF(BN$15="National/International",BN$203,(IF(BN$15="Commercial",BN$134,))))),"")</f>
        <v/>
      </c>
    </row>
    <row r="469" spans="65:66" x14ac:dyDescent="0.3">
      <c r="BM469" t="s">
        <v>480</v>
      </c>
      <c r="BN469" s="8" t="str">
        <f ca="1">IF(BN$33=QX$2,IF(BN$15="Contract",BN$88,(IF(BN$15="National/International",BN$225,(IF(BN$15="Commercial",BN$142,))))),"")</f>
        <v/>
      </c>
    </row>
    <row r="470" spans="65:66" x14ac:dyDescent="0.3">
      <c r="BM470" t="s">
        <v>481</v>
      </c>
      <c r="BN470" s="8" t="str">
        <f>IFERROR(VLOOKUP(BN$26,$W:$ZJ,QY$1,FALSE),"")</f>
        <v/>
      </c>
    </row>
    <row r="471" spans="65:66" x14ac:dyDescent="0.3">
      <c r="BM471" t="s">
        <v>482</v>
      </c>
      <c r="BN471" s="3"/>
    </row>
    <row r="472" spans="65:66" x14ac:dyDescent="0.3">
      <c r="BM472" t="s">
        <v>483</v>
      </c>
      <c r="BN472" s="3"/>
    </row>
    <row r="473" spans="65:66" x14ac:dyDescent="0.3">
      <c r="BM473" t="s">
        <v>484</v>
      </c>
      <c r="BN473" s="3"/>
    </row>
    <row r="474" spans="65:66" x14ac:dyDescent="0.3">
      <c r="BM474" t="s">
        <v>485</v>
      </c>
      <c r="BN474" s="3"/>
    </row>
    <row r="475" spans="65:66" x14ac:dyDescent="0.3">
      <c r="BM475" t="s">
        <v>486</v>
      </c>
      <c r="BN475" s="3"/>
    </row>
    <row r="476" spans="65:66" x14ac:dyDescent="0.3">
      <c r="BM476" t="s">
        <v>487</v>
      </c>
      <c r="BN476" s="8" t="str">
        <f ca="1">IF(BN$33=RF$2,IF(BN$15="Contract",BN$98,(IF(BN$15="National/International",BN$235,(IF(BN$15="Commercial",BN$150,))))),"")</f>
        <v/>
      </c>
    </row>
    <row r="477" spans="65:66" x14ac:dyDescent="0.3">
      <c r="BM477" t="s">
        <v>488</v>
      </c>
      <c r="BN477" s="3"/>
    </row>
    <row r="478" spans="65:66" x14ac:dyDescent="0.3">
      <c r="BM478" t="s">
        <v>489</v>
      </c>
      <c r="BN478" s="3"/>
    </row>
    <row r="479" spans="65:66" x14ac:dyDescent="0.3">
      <c r="BM479" t="s">
        <v>490</v>
      </c>
      <c r="BN479" s="3"/>
    </row>
    <row r="480" spans="65:66" x14ac:dyDescent="0.3">
      <c r="BM480" t="s">
        <v>491</v>
      </c>
      <c r="BN480" s="8" t="str">
        <f ca="1">IF(BN$33=RJ$2,IF(BN$15="Contract",BN$93,(IF(BN$15="National/International",BN$229,(IF(BN$15="Commercial",BN$148,))))),"")</f>
        <v/>
      </c>
    </row>
    <row r="481" spans="65:66" x14ac:dyDescent="0.3">
      <c r="BM481" t="s">
        <v>492</v>
      </c>
      <c r="BN481" s="3"/>
    </row>
    <row r="482" spans="65:66" x14ac:dyDescent="0.3">
      <c r="BM482" t="s">
        <v>493</v>
      </c>
      <c r="BN482" s="3"/>
    </row>
    <row r="483" spans="65:66" x14ac:dyDescent="0.3">
      <c r="BM483" t="s">
        <v>494</v>
      </c>
      <c r="BN483" s="8" t="str">
        <f ca="1">IF(BN$33=RM$2,IF(BN$15="Contract",BN$95,(IF(BN$15="National/International",IF(BN$234="",BN$271,BN$234),(IF(BN$15="Commercial",BN$149,))))),"")</f>
        <v/>
      </c>
    </row>
    <row r="484" spans="65:66" x14ac:dyDescent="0.3">
      <c r="BM484" t="s">
        <v>495</v>
      </c>
      <c r="BN484" s="3"/>
    </row>
    <row r="485" spans="65:66" x14ac:dyDescent="0.3">
      <c r="BM485" t="s">
        <v>496</v>
      </c>
      <c r="BN485" s="3"/>
    </row>
    <row r="486" spans="65:66" x14ac:dyDescent="0.3">
      <c r="BM486" t="s">
        <v>497</v>
      </c>
      <c r="BN486" s="3" t="str">
        <f ca="1">IF(BN$33=RP$2,BN$21,"")</f>
        <v/>
      </c>
    </row>
    <row r="487" spans="65:66" x14ac:dyDescent="0.3">
      <c r="BM487" t="s">
        <v>498</v>
      </c>
      <c r="BN487" s="3" t="str">
        <f ca="1">IF(BN$33=RQ$2,BN$37,"")</f>
        <v/>
      </c>
    </row>
    <row r="488" spans="65:66" x14ac:dyDescent="0.3">
      <c r="BM488" t="s">
        <v>499</v>
      </c>
      <c r="BN488" s="3" t="str">
        <f ca="1">IF(BN$33=RR$2,"1","")</f>
        <v/>
      </c>
    </row>
    <row r="489" spans="65:66" x14ac:dyDescent="0.3">
      <c r="BM489" t="s">
        <v>500</v>
      </c>
      <c r="BN489" s="3" t="str">
        <f ca="1">IF(BN$33=RS$2,"OFF","")</f>
        <v/>
      </c>
    </row>
    <row r="490" spans="65:66" x14ac:dyDescent="0.3">
      <c r="BM490" t="s">
        <v>501</v>
      </c>
      <c r="BN490" s="3" t="str">
        <f ca="1">IF(BN$33=RT$2,"UKV","")</f>
        <v/>
      </c>
    </row>
    <row r="491" spans="65:66" x14ac:dyDescent="0.3">
      <c r="BM491" t="s">
        <v>502</v>
      </c>
      <c r="BN491" s="3" t="str">
        <f ca="1">IF(BN$33=RU$2,"Not Used","")</f>
        <v/>
      </c>
    </row>
    <row r="492" spans="65:66" x14ac:dyDescent="0.3">
      <c r="BM492" t="s">
        <v>503</v>
      </c>
      <c r="BN492" s="3" t="str">
        <f ca="1">IF(BN$33=RV$2,BN$5,"")</f>
        <v/>
      </c>
    </row>
    <row r="493" spans="65:66" x14ac:dyDescent="0.3">
      <c r="BM493" t="s">
        <v>504</v>
      </c>
      <c r="BN493" s="3" t="str">
        <f ca="1">IF(BN$33=RW$2,BN$17,"")</f>
        <v/>
      </c>
    </row>
    <row r="494" spans="65:66" x14ac:dyDescent="0.3">
      <c r="BM494" t="s">
        <v>505</v>
      </c>
      <c r="BN494" s="3" t="str">
        <f ca="1">IF(BN$33=RX$2,BN$18,"")</f>
        <v/>
      </c>
    </row>
    <row r="495" spans="65:66" x14ac:dyDescent="0.3">
      <c r="BM495" t="s">
        <v>506</v>
      </c>
      <c r="BN495" s="3" t="str">
        <f ca="1">IF(BN$33=RY$2,BN$19,"")</f>
        <v/>
      </c>
    </row>
    <row r="496" spans="65:66" x14ac:dyDescent="0.3">
      <c r="BM496" t="s">
        <v>507</v>
      </c>
      <c r="BN496" s="3" t="str">
        <f ca="1">IF(BN$33=RZ$2,BN$20,"")</f>
        <v/>
      </c>
    </row>
    <row r="497" spans="65:66" x14ac:dyDescent="0.3">
      <c r="BM497" t="s">
        <v>508</v>
      </c>
      <c r="BN497" s="8" t="str">
        <f ca="1">IF(BN$33=SA$2,IF(BN$15="Contract",(BN$41+BN$42),(IF(BN$15="National/International",(BN$190+BN$191),(IF(BN$15="Commercial",(BN$129+BN$152),))))),"")</f>
        <v/>
      </c>
    </row>
    <row r="498" spans="65:66" x14ac:dyDescent="0.3">
      <c r="BM498" t="s">
        <v>509</v>
      </c>
      <c r="BN498" s="8" t="str">
        <f ca="1">IF(BN$33=SB$2,IF(BN$15="Contract",(BN$43+BN$44+BN$45+BN$46+BN$47),(IF(BN$15="National/International",(BN$192+BN$193),(IF(BN$15="Commercial",BN$130,))))),"")</f>
        <v/>
      </c>
    </row>
    <row r="499" spans="65:66" x14ac:dyDescent="0.3">
      <c r="BM499" t="s">
        <v>510</v>
      </c>
      <c r="BN499" s="8" t="str">
        <f>IFERROR(VLOOKUP(BN$26,$W:$ZJ,SB$1,FALSE),"")</f>
        <v/>
      </c>
    </row>
    <row r="500" spans="65:66" x14ac:dyDescent="0.3">
      <c r="BM500" t="s">
        <v>511</v>
      </c>
      <c r="BN500" s="8" t="str">
        <f ca="1">IF(BN$33=SD$2,IF(BN$15="Contract",BN$40,(IF(BN$15="National/International",BN$189,(IF(BN$15="Commercial",BN$128,))))),"")</f>
        <v/>
      </c>
    </row>
    <row r="501" spans="65:66" x14ac:dyDescent="0.3">
      <c r="BM501" t="s">
        <v>512</v>
      </c>
      <c r="BN501" s="8" t="str">
        <f ca="1">IF(BN$33=SE$2,IF(BN$15="Contract",(BN$58+BN$59),(IF(BN$15="National/International",(BN$201+BN$202),(IF(BN$15="Commercial",(BN$132+BN$151),))))),"")</f>
        <v/>
      </c>
    </row>
    <row r="502" spans="65:66" x14ac:dyDescent="0.3">
      <c r="BM502" t="s">
        <v>513</v>
      </c>
      <c r="BN502" s="8" t="str">
        <f ca="1">IF(BN$33=SF$2,IF(BN$15="Contract",BN$39,(IF(BN$15="National/International",BN$188,(IF(BN$15="Commercial",BN$127,))))),"")</f>
        <v/>
      </c>
    </row>
    <row r="503" spans="65:66" x14ac:dyDescent="0.3">
      <c r="BM503" t="s">
        <v>514</v>
      </c>
      <c r="BN503" s="8" t="str">
        <f ca="1">IF(BN$33=SG$2,IF(BN$15="Contract",BN$65,(IF(BN$15="National/International",BN$204,(IF(BN$15="Commercial",BN$135,))))),"")</f>
        <v/>
      </c>
    </row>
    <row r="504" spans="65:66" x14ac:dyDescent="0.3">
      <c r="BM504" t="s">
        <v>515</v>
      </c>
      <c r="BN504" s="8" t="str">
        <f ca="1">IF(BN$33=SH$2,IF(BN$15="Contract",BN$86,(IF(BN$15="National/International",BN$223,(IF(BN$15="Commercial",BN$140,))))),"")</f>
        <v/>
      </c>
    </row>
    <row r="505" spans="65:66" x14ac:dyDescent="0.3">
      <c r="BM505" t="s">
        <v>516</v>
      </c>
      <c r="BN505" s="8" t="str">
        <f ca="1">IF(BN$33=SI$2,IF(BN$15="Contract",BN$88,(IF(BN$15="National/International",BN$225,(IF(BN$15="Commercial",BN$142,))))),"")</f>
        <v/>
      </c>
    </row>
    <row r="506" spans="65:66" x14ac:dyDescent="0.3">
      <c r="BM506" t="s">
        <v>517</v>
      </c>
      <c r="BN506" s="8" t="str">
        <f>IFERROR(VLOOKUP(BN$26,$W:$ZJ,SI$1,FALSE),"")</f>
        <v/>
      </c>
    </row>
    <row r="507" spans="65:66" x14ac:dyDescent="0.3">
      <c r="BM507" t="s">
        <v>518</v>
      </c>
      <c r="BN507" s="8" t="str">
        <f ca="1">IF(BN$33=SK$2,IF(BN$15="Contract",BN$98,(IF(BN$15="National/International",BN$235,(IF(BN$15="Commercial",BN$150,))))),"")</f>
        <v/>
      </c>
    </row>
    <row r="508" spans="65:66" x14ac:dyDescent="0.3">
      <c r="BM508" t="s">
        <v>519</v>
      </c>
      <c r="BN508" s="8" t="str">
        <f>""</f>
        <v/>
      </c>
    </row>
    <row r="509" spans="65:66" x14ac:dyDescent="0.3">
      <c r="BM509" t="s">
        <v>520</v>
      </c>
      <c r="BN509" s="8" t="str">
        <f ca="1">IF(BN$33=SM$2,IF(BN$15="Contract",BN$91,(IF(BN$15="National/International",BN$228,(IF(BN$15="Commercial",BN$146,))))),"")</f>
        <v/>
      </c>
    </row>
    <row r="510" spans="65:66" x14ac:dyDescent="0.3">
      <c r="BM510" t="s">
        <v>521</v>
      </c>
      <c r="BN510" s="8" t="str">
        <f ca="1">IF(BN$33=SN$2,IF(BN$15="Contract",BN$93,(IF(BN$15="National/International",BN$229,(IF(BN$15="Commercial",BN$148,))))),"")</f>
        <v/>
      </c>
    </row>
    <row r="511" spans="65:66" x14ac:dyDescent="0.3">
      <c r="BM511" t="s">
        <v>522</v>
      </c>
      <c r="BN511" s="8" t="str">
        <f ca="1">IF(BN$33=SO$2,IF(BN$15="Contract",BN$95,(IF(BN$15="National/International",IF(BN$234="",BN$271,BN$234),(IF(BN$15="Commercial",BN$149,))))),"")</f>
        <v/>
      </c>
    </row>
    <row r="512" spans="65:66" x14ac:dyDescent="0.3">
      <c r="BM512" t="s">
        <v>523</v>
      </c>
      <c r="BN512" s="3" t="str">
        <f ca="1">IF(BN$33=SP$2,BN$21,"")</f>
        <v/>
      </c>
    </row>
    <row r="513" spans="65:66" x14ac:dyDescent="0.3">
      <c r="BM513" t="s">
        <v>524</v>
      </c>
      <c r="BN513" s="3" t="str">
        <f ca="1">IF(BN$33=SQ$2,BN$37,"")</f>
        <v/>
      </c>
    </row>
    <row r="514" spans="65:66" x14ac:dyDescent="0.3">
      <c r="BM514" t="s">
        <v>525</v>
      </c>
      <c r="BN514" s="3" t="str">
        <f ca="1">IF(BN$33=SR$2,"1","")</f>
        <v/>
      </c>
    </row>
    <row r="515" spans="65:66" x14ac:dyDescent="0.3">
      <c r="BM515" t="s">
        <v>526</v>
      </c>
      <c r="BN515" s="3" t="str">
        <f ca="1">IF(BN$33=SS$2,"OFF","")</f>
        <v/>
      </c>
    </row>
    <row r="516" spans="65:66" x14ac:dyDescent="0.3">
      <c r="BM516" t="s">
        <v>527</v>
      </c>
      <c r="BN516" s="3" t="str">
        <f ca="1">IF(BN$33=ST$2,BN$38,"")</f>
        <v/>
      </c>
    </row>
    <row r="517" spans="65:66" x14ac:dyDescent="0.3">
      <c r="BM517" t="s">
        <v>528</v>
      </c>
      <c r="BN517" s="3" t="str">
        <f ca="1">IF(BN$33=SU$2,BN$5,"")</f>
        <v/>
      </c>
    </row>
    <row r="518" spans="65:66" x14ac:dyDescent="0.3">
      <c r="BM518" t="s">
        <v>529</v>
      </c>
      <c r="BN518" s="3" t="str">
        <f ca="1">IF(BN$33=SV$2,BN$17,"")</f>
        <v/>
      </c>
    </row>
    <row r="519" spans="65:66" x14ac:dyDescent="0.3">
      <c r="BM519" t="s">
        <v>530</v>
      </c>
      <c r="BN519" s="3" t="str">
        <f ca="1">IF(BN$33=SW$2,BN$18,"")</f>
        <v/>
      </c>
    </row>
    <row r="520" spans="65:66" x14ac:dyDescent="0.3">
      <c r="BM520" t="s">
        <v>531</v>
      </c>
      <c r="BN520" s="3" t="str">
        <f ca="1">IF(BN$33=SX$2,BN$19,"")</f>
        <v/>
      </c>
    </row>
    <row r="521" spans="65:66" x14ac:dyDescent="0.3">
      <c r="BM521" t="s">
        <v>532</v>
      </c>
      <c r="BN521" s="3" t="str">
        <f ca="1">IF(BN$33=SY$2,BN$20,"")</f>
        <v/>
      </c>
    </row>
    <row r="522" spans="65:66" x14ac:dyDescent="0.3">
      <c r="BM522" t="s">
        <v>533</v>
      </c>
      <c r="BN522" s="8" t="str">
        <f ca="1">IF(BN$33=SZ$2,IF(BN$15="Contract",(BN$41+BN$42),(IF(BN$15="National/International",(BN$190+BN$191),(IF(BN$15="Commercial",(BN$129+BN$152),))))),"")</f>
        <v/>
      </c>
    </row>
    <row r="523" spans="65:66" x14ac:dyDescent="0.3">
      <c r="BM523" t="s">
        <v>534</v>
      </c>
      <c r="BN523" s="8" t="str">
        <f ca="1">IF(BN$33=TA$2,IF(BN$15="Contract",BN$50,(IF(BN$15="National/International",BN$194,(IF(BN$15="Commercial",BN$131,))))),"")</f>
        <v/>
      </c>
    </row>
    <row r="524" spans="65:66" x14ac:dyDescent="0.3">
      <c r="BM524" t="s">
        <v>535</v>
      </c>
      <c r="BN524" s="3" t="str">
        <f ca="1">IF(BN$33=TB$2,IF(BN$15="Contract",(BN$60+BN$61+BN$62+BN$63),(IF(BN$15="National/International",(BN$197+BN$198),(IF(BN$15="Commercial",BN$133,))))),"")</f>
        <v/>
      </c>
    </row>
    <row r="525" spans="65:66" x14ac:dyDescent="0.3">
      <c r="BM525" t="s">
        <v>536</v>
      </c>
      <c r="BN525" s="8" t="str">
        <f ca="1">IF(BN$33=TC$2,IF(BN$15="Contract",(BN$58+BN$59),(IF(BN$15="National/International",(BN$201+BN$202),(IF(BN$15="Commercial",(BN$132+BN$151),))))),"")</f>
        <v/>
      </c>
    </row>
    <row r="526" spans="65:66" x14ac:dyDescent="0.3">
      <c r="BM526" t="s">
        <v>537</v>
      </c>
      <c r="BN526" s="8" t="str">
        <f ca="1">IF(BN$33=TD$2,IF(BN$15="Contract",BN$39,(IF(BN$15="National/International",BN$188,(IF(BN$15="Commercial",BN$127,))))),"")</f>
        <v/>
      </c>
    </row>
    <row r="527" spans="65:66" x14ac:dyDescent="0.3">
      <c r="BM527" t="s">
        <v>538</v>
      </c>
      <c r="BN527" s="8" t="str">
        <f ca="1">IF(BN$33=TE$2,IF(BN$15="Contract",BN$64,(IF(BN$15="National/International",BN$203,(IF(BN$15="Commercial",BN$134,))))),"")</f>
        <v/>
      </c>
    </row>
    <row r="528" spans="65:66" x14ac:dyDescent="0.3">
      <c r="BM528" t="s">
        <v>539</v>
      </c>
      <c r="BN528" s="8" t="str">
        <f ca="1">IF(BN$33=TF$2,IF(BN$15="Contract",BN$88,(IF(BN$15="National/International",BN$225,(IF(BN$15="Commercial",BN$142,))))),"")</f>
        <v/>
      </c>
    </row>
    <row r="529" spans="65:66" x14ac:dyDescent="0.3">
      <c r="BM529" t="s">
        <v>540</v>
      </c>
      <c r="BN529" s="8" t="str">
        <f>IFERROR(VLOOKUP(BN$26,$W:$ZJ,TF$1,FALSE),"")</f>
        <v/>
      </c>
    </row>
    <row r="530" spans="65:66" x14ac:dyDescent="0.3">
      <c r="BM530" t="s">
        <v>541</v>
      </c>
      <c r="BN530" s="8" t="str">
        <f ca="1">IF(BN$33=TH$2,IF(BN$15="Contract",BN$90,(IF(BN$15="National/International",BN$227,(IF(BN$15="Commercial",BN$144,))))),"")</f>
        <v/>
      </c>
    </row>
    <row r="531" spans="65:66" x14ac:dyDescent="0.3">
      <c r="BM531" t="s">
        <v>542</v>
      </c>
      <c r="BN531" s="8" t="str">
        <f ca="1">IF(BN$33=TI$2,IF(BN$15="Contract",BN$98,(IF(BN$15="National/International",BN$235,(IF(BN$15="Commercial",BN$150,))))),"")</f>
        <v/>
      </c>
    </row>
    <row r="532" spans="65:66" x14ac:dyDescent="0.3">
      <c r="BM532" t="s">
        <v>543</v>
      </c>
      <c r="BN532" s="8" t="str">
        <f ca="1">IF(BN$33=TJ$2,IF(BN$15="Contract",BN$91,(IF(BN$15="National/International",BN$228,(IF(BN$15="Commercial",BN$146,))))),"")</f>
        <v/>
      </c>
    </row>
    <row r="533" spans="65:66" x14ac:dyDescent="0.3">
      <c r="BM533" t="s">
        <v>544</v>
      </c>
      <c r="BN533" s="8" t="str">
        <f ca="1">IF(BN$33=TK$2,IF(BN$15="Contract",BN$93,(IF(BN$15="National/International",BN$229,(IF(BN$15="Commercial",BN$148,))))),"")</f>
        <v/>
      </c>
    </row>
    <row r="534" spans="65:66" x14ac:dyDescent="0.3">
      <c r="BM534" t="s">
        <v>545</v>
      </c>
      <c r="BN534" s="3" t="str">
        <f ca="1">IF(BN$33=TL$2,"1","")</f>
        <v/>
      </c>
    </row>
    <row r="535" spans="65:66" x14ac:dyDescent="0.3">
      <c r="BM535" t="s">
        <v>546</v>
      </c>
      <c r="BN535" s="3" t="str">
        <f ca="1">IF(BN$33=TM$2,"OFF","")</f>
        <v/>
      </c>
    </row>
    <row r="536" spans="65:66" x14ac:dyDescent="0.3">
      <c r="BM536" t="s">
        <v>547</v>
      </c>
      <c r="BN536" s="3" t="str">
        <f ca="1">IF(BN$33=TN$2,BN$38,"")</f>
        <v/>
      </c>
    </row>
    <row r="537" spans="65:66" x14ac:dyDescent="0.3">
      <c r="BM537" t="s">
        <v>548</v>
      </c>
      <c r="BN537" s="3" t="str">
        <f ca="1">IF(BN$33=TO$2,BN$5,"")</f>
        <v/>
      </c>
    </row>
    <row r="538" spans="65:66" x14ac:dyDescent="0.3">
      <c r="BM538" t="s">
        <v>549</v>
      </c>
      <c r="BN538" s="3" t="str">
        <f ca="1">IF(BN$33=TP$2,BN$17,"")</f>
        <v/>
      </c>
    </row>
    <row r="539" spans="65:66" x14ac:dyDescent="0.3">
      <c r="BM539" t="s">
        <v>550</v>
      </c>
      <c r="BN539" s="3" t="str">
        <f ca="1">IF(BN$33=TQ$2,BN$18,"")</f>
        <v/>
      </c>
    </row>
    <row r="540" spans="65:66" x14ac:dyDescent="0.3">
      <c r="BM540" t="s">
        <v>551</v>
      </c>
      <c r="BN540" s="3" t="str">
        <f ca="1">IF(BN$33=TR$2,BN$19,"")</f>
        <v/>
      </c>
    </row>
    <row r="541" spans="65:66" x14ac:dyDescent="0.3">
      <c r="BM541" t="s">
        <v>552</v>
      </c>
      <c r="BN541" s="3" t="str">
        <f ca="1">IF(BN$33=TS$2,BN$20,"")</f>
        <v/>
      </c>
    </row>
    <row r="542" spans="65:66" x14ac:dyDescent="0.3">
      <c r="BM542" t="s">
        <v>553</v>
      </c>
      <c r="BN542" s="8" t="str">
        <f ca="1">IF(BN$33=TT$2,IF(BN$15="Contract",(BN$41+BN$42),(IF(BN$15="National/International",(BN$190+BN$191),(IF(BN$15="Commercial",(BN$129+BN$152),))))),"")</f>
        <v/>
      </c>
    </row>
    <row r="543" spans="65:66" x14ac:dyDescent="0.3">
      <c r="BM543" t="s">
        <v>554</v>
      </c>
      <c r="BN543" s="8" t="str">
        <f>IFERROR(VLOOKUP(BN$26,$W:$ZJ,TT$1,FALSE),"")</f>
        <v/>
      </c>
    </row>
    <row r="544" spans="65:66" x14ac:dyDescent="0.3">
      <c r="BM544" t="s">
        <v>555</v>
      </c>
      <c r="BN544" s="8" t="str">
        <f ca="1">IF(BN$33=TV$2,IF(BN$15="Contract",BN$40,(IF(BN$15="National/International",BN$189,(IF(BN$15="Commercial",BN$128,))))),"")</f>
        <v/>
      </c>
    </row>
    <row r="545" spans="65:66" x14ac:dyDescent="0.3">
      <c r="BM545" t="s">
        <v>556</v>
      </c>
      <c r="BN545" s="8" t="str">
        <f>IFERROR(VLOOKUP(BN$26,$W:$ZJ,TV$1,FALSE),"")</f>
        <v/>
      </c>
    </row>
    <row r="546" spans="65:66" x14ac:dyDescent="0.3">
      <c r="BM546" t="s">
        <v>557</v>
      </c>
      <c r="BN546" s="8" t="str">
        <f ca="1">IF(BN$33=TX$2,IF(BN$15="Contract",BN$39,(IF(BN$15="National/International",BN$188,(IF(BN$15="Commercial",BN$127,))))),"")</f>
        <v/>
      </c>
    </row>
    <row r="547" spans="65:66" x14ac:dyDescent="0.3">
      <c r="BM547" t="s">
        <v>558</v>
      </c>
      <c r="BN547" s="8" t="str">
        <f>IFERROR(VLOOKUP(BN$26,$W:$ZJ,TX$1,FALSE),"")</f>
        <v/>
      </c>
    </row>
    <row r="548" spans="65:66" x14ac:dyDescent="0.3">
      <c r="BM548" t="s">
        <v>559</v>
      </c>
      <c r="BN548" s="8" t="str">
        <f ca="1">IF(BN$33=TZ$2,IF(BN$15="Contract",(BN$66+BN$67+BN$68+BN$69+BN$70+BN$75),(IF(BN$15="National/International",(BN$205+BN$206+BN$207+BN$208+BN$209),(IF(BN$15="Commercial",(BN$153+BN$154),))))),"")</f>
        <v/>
      </c>
    </row>
    <row r="549" spans="65:66" x14ac:dyDescent="0.3">
      <c r="BM549" t="s">
        <v>560</v>
      </c>
      <c r="BN549" s="8" t="str">
        <f>IFERROR(VLOOKUP(BN$26,$W:$ZJ,TZ$1,FALSE),"")</f>
        <v/>
      </c>
    </row>
    <row r="550" spans="65:66" x14ac:dyDescent="0.3">
      <c r="BM550" t="s">
        <v>561</v>
      </c>
      <c r="BN550" s="8" t="str">
        <f ca="1">IF(BN$33=UB$2,IF(BN$15="Contract",BN$65,(IF(BN$15="National/International",BN$204,(IF(BN$15="Commercial",BN$135,))))),"")</f>
        <v/>
      </c>
    </row>
    <row r="551" spans="65:66" x14ac:dyDescent="0.3">
      <c r="BM551" t="s">
        <v>562</v>
      </c>
      <c r="BN551" s="8" t="str">
        <f>IFERROR(VLOOKUP(BN$26,$W:$ZJ,UB$1,FALSE),"")</f>
        <v/>
      </c>
    </row>
    <row r="552" spans="65:66" x14ac:dyDescent="0.3">
      <c r="BM552" t="s">
        <v>563</v>
      </c>
      <c r="BN552" s="8" t="str">
        <f ca="1">IF(BN$33=UD$2,IF(BN$15="Contract",(BN$78+BN$80+BN$82+BN$83+BN$84+BN$85),(IF(BN$15="National/International",(BN$214+BN$215+BN$216+BN$217+BN$218+BN$219),(IF(BN$15="Commercial",BN$138,))))),"")</f>
        <v/>
      </c>
    </row>
    <row r="553" spans="65:66" x14ac:dyDescent="0.3">
      <c r="BM553" t="s">
        <v>564</v>
      </c>
      <c r="BN553" s="8" t="str">
        <f>IFERROR(VLOOKUP(BN$26,$W:$ZJ,UD$1,FALSE),"")</f>
        <v/>
      </c>
    </row>
    <row r="554" spans="65:66" x14ac:dyDescent="0.3">
      <c r="BM554" t="s">
        <v>565</v>
      </c>
      <c r="BN554" s="8" t="str">
        <f ca="1">IF(BN$33=UF$2,IF(BN$15="Contract",BN$88,(IF(BN$15="National/International",BN$225,(IF(BN$15="Commercial",BN$142,))))),"")</f>
        <v/>
      </c>
    </row>
    <row r="555" spans="65:66" x14ac:dyDescent="0.3">
      <c r="BM555" t="s">
        <v>566</v>
      </c>
      <c r="BN555" s="8" t="str">
        <f>IFERROR(VLOOKUP(BN$26,$W:$ZJ,UF$1,FALSE),"")</f>
        <v/>
      </c>
    </row>
    <row r="556" spans="65:66" x14ac:dyDescent="0.3">
      <c r="BM556" t="s">
        <v>567</v>
      </c>
      <c r="BN556" s="8" t="str">
        <f ca="1">IF(BN$33=UH$2,IF(BN$15="Contract",BN$91,(IF(BN$15="National/International",BN$228,(IF(BN$15="Commercial",BN$146,))))),"")</f>
        <v/>
      </c>
    </row>
    <row r="557" spans="65:66" x14ac:dyDescent="0.3">
      <c r="BM557" t="s">
        <v>568</v>
      </c>
      <c r="BN557" s="8" t="str">
        <f ca="1">IF(BN$33=UI$2,IF(BN$15="Contract",BN$98,(IF(BN$15="National/International",BN$235,(IF(BN$15="Commercial",BN$150,))))),"")</f>
        <v/>
      </c>
    </row>
    <row r="558" spans="65:66" x14ac:dyDescent="0.3">
      <c r="BM558" t="s">
        <v>569</v>
      </c>
      <c r="BN558" s="8" t="str">
        <f ca="1">IF(BN$33=UJ$2,IF(BN$15="Contract",BN$93,(IF(BN$15="National/International",BN$229,(IF(BN$15="Commercial",BN$148,))))),"")</f>
        <v/>
      </c>
    </row>
    <row r="559" spans="65:66" x14ac:dyDescent="0.3">
      <c r="BM559" t="s">
        <v>570</v>
      </c>
      <c r="BN559" s="9" t="str">
        <f ca="1">IF(BN$33=UK$2,IF(BN$15="Contract",BN$95,(IF(BN$15="National/International",IF(BN$234="",BN$271,BN$234),(IF(BN$15="Commercial",BN$149,))))),"")</f>
        <v/>
      </c>
    </row>
    <row r="560" spans="65:66" x14ac:dyDescent="0.3">
      <c r="BM560" t="s">
        <v>571</v>
      </c>
      <c r="BN560" s="8" t="str">
        <f>IFERROR(VLOOKUP(BN$26,$W:$ZJ,UK$1,FALSE),"")</f>
        <v/>
      </c>
    </row>
    <row r="561" spans="65:66" x14ac:dyDescent="0.3">
      <c r="BM561" t="s">
        <v>572</v>
      </c>
      <c r="BN561" s="3" t="str">
        <f ca="1">IF(BN$33=UM$2,BN$21,"")</f>
        <v/>
      </c>
    </row>
    <row r="562" spans="65:66" x14ac:dyDescent="0.3">
      <c r="BM562" t="s">
        <v>573</v>
      </c>
      <c r="BN562" s="3" t="str">
        <f ca="1">IF(BN$33=UN$2,BN$37,"")</f>
        <v/>
      </c>
    </row>
    <row r="563" spans="65:66" x14ac:dyDescent="0.3">
      <c r="BM563" t="s">
        <v>574</v>
      </c>
      <c r="BN563" s="3" t="str">
        <f ca="1">IF(BN$33=UO$2,"1","")</f>
        <v/>
      </c>
    </row>
    <row r="564" spans="65:66" x14ac:dyDescent="0.3">
      <c r="BM564" t="s">
        <v>575</v>
      </c>
      <c r="BN564" s="3" t="str">
        <f ca="1">IF(BN$33=UP$2,"OFF","")</f>
        <v/>
      </c>
    </row>
    <row r="565" spans="65:66" x14ac:dyDescent="0.3">
      <c r="BM565" t="s">
        <v>576</v>
      </c>
      <c r="BN565" s="3" t="str">
        <f ca="1">IF(BN$33=UQ$2,BN$38,"")</f>
        <v/>
      </c>
    </row>
    <row r="566" spans="65:66" x14ac:dyDescent="0.3">
      <c r="BM566" t="s">
        <v>577</v>
      </c>
      <c r="BN566" s="3" t="str">
        <f ca="1">IF(BN$33=UR$2,BN$5,"")</f>
        <v/>
      </c>
    </row>
    <row r="567" spans="65:66" x14ac:dyDescent="0.3">
      <c r="BM567" t="s">
        <v>578</v>
      </c>
      <c r="BN567" s="3" t="str">
        <f ca="1">IF(BN$33=US$2,BN$17,"")</f>
        <v/>
      </c>
    </row>
    <row r="568" spans="65:66" x14ac:dyDescent="0.3">
      <c r="BM568" t="s">
        <v>579</v>
      </c>
      <c r="BN568" s="3" t="str">
        <f ca="1">IF(BN$33=UT$2,BN$18,"")</f>
        <v/>
      </c>
    </row>
    <row r="569" spans="65:66" x14ac:dyDescent="0.3">
      <c r="BM569" t="s">
        <v>580</v>
      </c>
      <c r="BN569" s="3" t="str">
        <f ca="1">IF(BN$33=UU$2,BN$19,"")</f>
        <v/>
      </c>
    </row>
    <row r="570" spans="65:66" x14ac:dyDescent="0.3">
      <c r="BM570" t="s">
        <v>581</v>
      </c>
      <c r="BN570" s="3" t="str">
        <f ca="1">IF(BN$33=UV$2,BN$20,"")</f>
        <v/>
      </c>
    </row>
    <row r="571" spans="65:66" x14ac:dyDescent="0.3">
      <c r="BM571" t="s">
        <v>582</v>
      </c>
      <c r="BN571" s="8" t="str">
        <f ca="1">IF(BN$33=UW$2,IF(BN$15="Contract",(BN$41+BN$42),(IF(BN$15="National/International",(BN$190+BN$191),(IF(BN$15="Commercial",(BN$129+BN$152),))))),"")</f>
        <v/>
      </c>
    </row>
    <row r="572" spans="65:66" x14ac:dyDescent="0.3">
      <c r="BM572" t="s">
        <v>583</v>
      </c>
      <c r="BN572" s="8" t="str">
        <f ca="1">IF(BN$33=UX$2,IF(BN$15="Contract",BN$50,(IF(BN$15="National/International",BN$194,(IF(BN$15="Commercial",BN$131,))))),"")</f>
        <v/>
      </c>
    </row>
    <row r="573" spans="65:66" x14ac:dyDescent="0.3">
      <c r="BM573" t="s">
        <v>584</v>
      </c>
      <c r="BN573" s="8" t="str">
        <f>IFERROR(VLOOKUP(BN$26,$W:$ZJ,UX$1,FALSE),"")</f>
        <v/>
      </c>
    </row>
    <row r="574" spans="65:66" x14ac:dyDescent="0.3">
      <c r="BM574" t="s">
        <v>585</v>
      </c>
      <c r="BN574" s="8" t="str">
        <f ca="1">IF(BN$33=UZ$2,IF(BN$15="Contract",(BN$43+BN$44+BN$45+BN$46+BN$47),(IF(BN$15="National/International",(BN$192+BN$193),(IF(BN$15="Commercial",BN$130,))))),"")</f>
        <v/>
      </c>
    </row>
    <row r="575" spans="65:66" x14ac:dyDescent="0.3">
      <c r="BM575" t="s">
        <v>586</v>
      </c>
      <c r="BN575" s="8" t="str">
        <f>IFERROR(VLOOKUP(BN$26,$W:$ZJ,UZ$1,FALSE),"")</f>
        <v/>
      </c>
    </row>
    <row r="576" spans="65:66" x14ac:dyDescent="0.3">
      <c r="BM576" t="s">
        <v>587</v>
      </c>
      <c r="BN576" s="8" t="str">
        <f ca="1">IF(BN$33=VB$2,IF(BN$15="Contract",BN$39,(IF(BN$15="National/International",BN$188,(IF(BN$15="Commercial",BN$127,))))),"")</f>
        <v/>
      </c>
    </row>
    <row r="577" spans="65:66" x14ac:dyDescent="0.3">
      <c r="BM577" t="s">
        <v>588</v>
      </c>
      <c r="BN577" s="8" t="str">
        <f>IFERROR(VLOOKUP(BN$26,$W:$ZJ,VB$1,FALSE),"")</f>
        <v/>
      </c>
    </row>
    <row r="578" spans="65:66" x14ac:dyDescent="0.3">
      <c r="BM578" t="s">
        <v>589</v>
      </c>
      <c r="BN578" s="8" t="str">
        <f ca="1">IF(BN$33=VD$2,IF(BN$15="Contract",(BN$71+BN$74+BN$76),(IF(BN$15="National/International",(BN$210+BN$211),(IF(BN$15="Commercial",BN$136,))))),"")</f>
        <v/>
      </c>
    </row>
    <row r="579" spans="65:66" x14ac:dyDescent="0.3">
      <c r="BM579" t="s">
        <v>590</v>
      </c>
      <c r="BN579" s="8" t="str">
        <f>IFERROR(VLOOKUP(BN$26,$W:$ZJ,VD$1,FALSE),"")</f>
        <v/>
      </c>
    </row>
    <row r="580" spans="65:66" x14ac:dyDescent="0.3">
      <c r="BM580" t="s">
        <v>591</v>
      </c>
      <c r="BN580" s="8" t="str">
        <f ca="1">IF(BN$33=VF$2,IF(BN$15="Contract",BN$65,(IF(BN$15="National/International",BN$204,(IF(BN$15="Commercial",BN$135,))))),"")</f>
        <v/>
      </c>
    </row>
    <row r="581" spans="65:66" x14ac:dyDescent="0.3">
      <c r="BM581" t="s">
        <v>592</v>
      </c>
      <c r="BN581" s="8" t="str">
        <f ca="1">IF(BN$33=VG$2,IF(BN$15="Contract",(BN$78+BN$80+BN$82+BN$83+BN$84+BN$85),(IF(BN$15="National/International",(BN$214+BN$215+BN$216+BN$217+BN$218+BN$219),(IF(BN$15="Commercial",BN$138,))))),"")</f>
        <v/>
      </c>
    </row>
    <row r="582" spans="65:66" x14ac:dyDescent="0.3">
      <c r="BM582" t="s">
        <v>593</v>
      </c>
      <c r="BN582" s="8" t="str">
        <f ca="1">IF(BN$33=VH$2,IF(BN$15="Contract",BN$64,(IF(BN$15="National/International",BN$203,(IF(BN$15="Commercial",BN$134,))))),"")</f>
        <v/>
      </c>
    </row>
    <row r="583" spans="65:66" x14ac:dyDescent="0.3">
      <c r="BM583" t="s">
        <v>594</v>
      </c>
      <c r="BN583" s="8" t="str">
        <f ca="1">IF(BN$33=VI$2,IF(BN$15="Contract",BN$87,(IF(BN$15="National/International",BN$224,(IF(BN$15="Commercial",BN$141,))))),"")</f>
        <v/>
      </c>
    </row>
    <row r="584" spans="65:66" x14ac:dyDescent="0.3">
      <c r="BM584" t="s">
        <v>595</v>
      </c>
      <c r="BN584" s="8" t="str">
        <f ca="1">IF(BN$33=VJ$2,IF(BN$15="Contract",BN$88,(IF(BN$15="National/International",BN$225,(IF(BN$15="Commercial",BN$142,))))),"")</f>
        <v/>
      </c>
    </row>
    <row r="585" spans="65:66" x14ac:dyDescent="0.3">
      <c r="BM585" t="s">
        <v>596</v>
      </c>
      <c r="BN585" s="8" t="str">
        <f>IFERROR(VLOOKUP(BN$26,$W:$ZJ,VJ$1,FALSE),"")</f>
        <v/>
      </c>
    </row>
    <row r="586" spans="65:66" x14ac:dyDescent="0.3">
      <c r="BM586" t="s">
        <v>597</v>
      </c>
      <c r="BN586" s="8" t="str">
        <f ca="1">IF(BN$33=VL$2,IF(BN$15="Contract",BN$98,(IF(BN$15="National/International",BN$235,(IF(BN$15="Commercial",BN$150,))))),"")</f>
        <v/>
      </c>
    </row>
    <row r="587" spans="65:66" x14ac:dyDescent="0.3">
      <c r="BM587" t="s">
        <v>598</v>
      </c>
      <c r="BN587" s="8" t="str">
        <f ca="1">IF(BN$33=VM$2,IF(BN$15="Contract",BN$91,(IF(BN$15="National/International",BN$228,(IF(BN$15="Commercial",BN$146,))))),"")</f>
        <v/>
      </c>
    </row>
    <row r="588" spans="65:66" x14ac:dyDescent="0.3">
      <c r="BM588" t="s">
        <v>599</v>
      </c>
      <c r="BN588" s="8" t="str">
        <f ca="1">IF(BN$33=VN$2,IF(BN$15="Contract",BN$93,(IF(BN$15="National/International",BN$229,(IF(BN$15="Commercial",BN$148,))))),"")</f>
        <v/>
      </c>
    </row>
    <row r="589" spans="65:66" x14ac:dyDescent="0.3">
      <c r="BM589" t="s">
        <v>600</v>
      </c>
      <c r="BN589" s="8" t="str">
        <f ca="1">IF(BN$33=VO$2,IF(BN$15="Contract",BN$95,(IF(BN$15="National/International",IF(BN$234="",BN$271,BN$234),(IF(BN$15="Commercial",BN$149,))))),"")</f>
        <v/>
      </c>
    </row>
    <row r="590" spans="65:66" x14ac:dyDescent="0.3">
      <c r="BM590" t="s">
        <v>601</v>
      </c>
      <c r="BN590" s="8" t="str">
        <f>IFERROR(VLOOKUP(BN$26,$W:$ZJ,VO$1,FALSE),"")</f>
        <v/>
      </c>
    </row>
    <row r="591" spans="65:66" x14ac:dyDescent="0.3">
      <c r="BM591" t="s">
        <v>602</v>
      </c>
      <c r="BN591" s="3" t="str">
        <f ca="1">IF(BN$33=VQ$2,"Nation","")</f>
        <v/>
      </c>
    </row>
    <row r="592" spans="65:66" x14ac:dyDescent="0.3">
      <c r="BM592" t="s">
        <v>603</v>
      </c>
      <c r="BN592" s="3" t="str">
        <f ca="1">IF(BN$33=VR$2,BN$21,"")</f>
        <v/>
      </c>
    </row>
    <row r="593" spans="65:66" x14ac:dyDescent="0.3">
      <c r="BM593" t="s">
        <v>604</v>
      </c>
      <c r="BN593" s="3" t="str">
        <f ca="1">IF(BN$33=VS$2,BN$37,"")</f>
        <v/>
      </c>
    </row>
    <row r="594" spans="65:66" x14ac:dyDescent="0.3">
      <c r="BM594" t="s">
        <v>605</v>
      </c>
      <c r="BN594" s="3" t="str">
        <f ca="1">IF(BN$33=VT$2,"1","")</f>
        <v/>
      </c>
    </row>
    <row r="595" spans="65:66" x14ac:dyDescent="0.3">
      <c r="BM595" t="s">
        <v>606</v>
      </c>
      <c r="BN595" s="3" t="str">
        <f ca="1">IF(BN$33=VU$2,"OFF","")</f>
        <v/>
      </c>
    </row>
    <row r="596" spans="65:66" x14ac:dyDescent="0.3">
      <c r="BM596" t="s">
        <v>607</v>
      </c>
      <c r="BN596" s="3" t="str">
        <f ca="1">IF(BN$33=VV$2,"Not Used","")</f>
        <v/>
      </c>
    </row>
    <row r="597" spans="65:66" x14ac:dyDescent="0.3">
      <c r="BM597" t="s">
        <v>608</v>
      </c>
      <c r="BN597" s="3" t="str">
        <f ca="1">IF(BN$33=VW$2,BN$5,"")</f>
        <v/>
      </c>
    </row>
    <row r="598" spans="65:66" x14ac:dyDescent="0.3">
      <c r="BM598" t="s">
        <v>609</v>
      </c>
      <c r="BN598" s="3" t="str">
        <f ca="1">IF(BN$33=VX$2,BN$17,"")</f>
        <v/>
      </c>
    </row>
    <row r="599" spans="65:66" x14ac:dyDescent="0.3">
      <c r="BM599" t="s">
        <v>610</v>
      </c>
      <c r="BN599" s="3" t="str">
        <f ca="1">IF(BN$33=VY$2,BN$18,"")</f>
        <v/>
      </c>
    </row>
    <row r="600" spans="65:66" x14ac:dyDescent="0.3">
      <c r="BM600" t="s">
        <v>611</v>
      </c>
      <c r="BN600" s="3" t="str">
        <f ca="1">IF(BN$33=VZ$2,BN$19,"")</f>
        <v/>
      </c>
    </row>
    <row r="601" spans="65:66" x14ac:dyDescent="0.3">
      <c r="BM601" t="s">
        <v>612</v>
      </c>
      <c r="BN601" s="3" t="str">
        <f ca="1">IF(BN$33=WA$2,BN$20,"")</f>
        <v/>
      </c>
    </row>
    <row r="602" spans="65:66" x14ac:dyDescent="0.3">
      <c r="BM602" t="s">
        <v>613</v>
      </c>
      <c r="BN602" s="8" t="str">
        <f ca="1">IF(BN$33=WB$2,IF(BN$15="Contract",(BN$41+BN$42),(IF(BN$15="National/International",(BN$190+BN$191),(IF(BN$15="Commercial",(BN$129+BN$152),))))),"")</f>
        <v/>
      </c>
    </row>
    <row r="603" spans="65:66" x14ac:dyDescent="0.3">
      <c r="BM603" t="s">
        <v>614</v>
      </c>
      <c r="BN603" s="8" t="str">
        <f ca="1">IF(BN$33=WC$2,IF(BN$15="Contract",(BN$43+BN$44+BN$45+BN$46+BN$47),(IF(BN$15="National/International",(BN$192+BN$193),(IF(BN$15="Commercial",BN$130,))))),"")</f>
        <v/>
      </c>
    </row>
    <row r="604" spans="65:66" x14ac:dyDescent="0.3">
      <c r="BM604" t="s">
        <v>615</v>
      </c>
      <c r="BN604" s="8" t="str">
        <f>IFERROR(VLOOKUP(BN$26,$W:$ZJ,WC$1,FALSE),"")</f>
        <v/>
      </c>
    </row>
    <row r="605" spans="65:66" x14ac:dyDescent="0.3">
      <c r="BM605" t="s">
        <v>616</v>
      </c>
      <c r="BN605" s="8" t="str">
        <f ca="1">IF(BN$33=WE$2,IF(BN$15="Contract",BN$39,(IF(BN$15="National/International",BN$188,(IF(BN$15="Commercial",BN$127,))))),"")</f>
        <v/>
      </c>
    </row>
    <row r="606" spans="65:66" x14ac:dyDescent="0.3">
      <c r="BM606" t="s">
        <v>617</v>
      </c>
      <c r="BN606" s="8" t="str">
        <f ca="1">IF(BN$33=WF$2,IF(BN$15="Contract",BN$86,(IF(BN$15="National/International",BN$223,(IF(BN$15="Commercial",BN$140,))))),"")</f>
        <v/>
      </c>
    </row>
    <row r="607" spans="65:66" x14ac:dyDescent="0.3">
      <c r="BM607" t="s">
        <v>618</v>
      </c>
      <c r="BN607" s="8" t="str">
        <f ca="1">IF(BN$33=WG$2,IF(BN$15="Contract",BN$88,(IF(BN$15="National/International",BN$225,(IF(BN$15="Commercial",BN$142,))))),"")</f>
        <v/>
      </c>
    </row>
    <row r="608" spans="65:66" x14ac:dyDescent="0.3">
      <c r="BM608" t="s">
        <v>619</v>
      </c>
      <c r="BN608" s="8" t="str">
        <f>IFERROR(VLOOKUP(BN$26,$W:$ZJ,WG$1,FALSE),"")</f>
        <v/>
      </c>
    </row>
    <row r="609" spans="65:66" x14ac:dyDescent="0.3">
      <c r="BM609" t="s">
        <v>620</v>
      </c>
      <c r="BN609" s="8" t="str">
        <f ca="1">IF(BN$33=WI$2,IF(BN$15="Contract",BN$98,(IF(BN$15="National/International",BN$235,(IF(BN$15="Commercial",BN$150,))))),"")</f>
        <v/>
      </c>
    </row>
    <row r="610" spans="65:66" x14ac:dyDescent="0.3">
      <c r="BM610" t="s">
        <v>621</v>
      </c>
      <c r="BN610" s="8" t="str">
        <f ca="1">IF(BN$33=WJ$2,IF(BN$15="Contract",BN$91,(IF(BN$15="National/International",BN$228,(IF(BN$15="Commercial",BN$146,))))),"")</f>
        <v/>
      </c>
    </row>
    <row r="611" spans="65:66" x14ac:dyDescent="0.3">
      <c r="BM611" t="s">
        <v>622</v>
      </c>
      <c r="BN611" s="8" t="str">
        <f ca="1">IF(BN$33=WK$2,IF(BN$15="Contract",BN$93,(IF(BN$15="National/International",BN$229,(IF(BN$15="Commercial",BN$148,))))),"")</f>
        <v/>
      </c>
    </row>
    <row r="612" spans="65:66" x14ac:dyDescent="0.3">
      <c r="BM612" t="s">
        <v>623</v>
      </c>
      <c r="BN612" s="8" t="str">
        <f ca="1">IF(BN$33=WL$2,IF(BN$15="Contract",BN$95,(IF(BN$15="National/International",IF(BN$234="",BN$271,BN$234),(IF(BN$15="Commercial",BN$149,))))),"")</f>
        <v/>
      </c>
    </row>
    <row r="613" spans="65:66" x14ac:dyDescent="0.3">
      <c r="BM613" t="s">
        <v>624</v>
      </c>
      <c r="BN613" s="3" t="str">
        <f ca="1">IF(BN$33=WM$2,BN$21,"")</f>
        <v/>
      </c>
    </row>
    <row r="614" spans="65:66" x14ac:dyDescent="0.3">
      <c r="BM614" t="s">
        <v>625</v>
      </c>
      <c r="BN614" s="3" t="str">
        <f ca="1">IF(BN$33=WN$2,BN$37,"")</f>
        <v/>
      </c>
    </row>
    <row r="615" spans="65:66" x14ac:dyDescent="0.3">
      <c r="BM615" t="s">
        <v>626</v>
      </c>
      <c r="BN615" s="3" t="str">
        <f ca="1">IF(BN$33=WO$2,"1","")</f>
        <v/>
      </c>
    </row>
    <row r="616" spans="65:66" x14ac:dyDescent="0.3">
      <c r="BM616" t="s">
        <v>627</v>
      </c>
      <c r="BN616" s="3" t="str">
        <f ca="1">IF(BN$33=WP$2,"OFF","")</f>
        <v/>
      </c>
    </row>
    <row r="617" spans="65:66" x14ac:dyDescent="0.3">
      <c r="BM617" t="s">
        <v>628</v>
      </c>
      <c r="BN617" s="3" t="str">
        <f ca="1">IF(BN$33=WQ$2,"Not Used","")</f>
        <v/>
      </c>
    </row>
    <row r="618" spans="65:66" x14ac:dyDescent="0.3">
      <c r="BM618" t="s">
        <v>629</v>
      </c>
      <c r="BN618" s="3" t="str">
        <f ca="1">IF(BN$33=WR$2,BN$5,"")</f>
        <v/>
      </c>
    </row>
    <row r="619" spans="65:66" x14ac:dyDescent="0.3">
      <c r="BM619" t="s">
        <v>630</v>
      </c>
      <c r="BN619" s="3" t="str">
        <f ca="1">IF(BN$33=WS$2,BN$17,"")</f>
        <v/>
      </c>
    </row>
    <row r="620" spans="65:66" x14ac:dyDescent="0.3">
      <c r="BM620" t="s">
        <v>631</v>
      </c>
      <c r="BN620" s="3" t="str">
        <f ca="1">IF(BN$33=WT$2,BN$18,"")</f>
        <v/>
      </c>
    </row>
    <row r="621" spans="65:66" x14ac:dyDescent="0.3">
      <c r="BM621" t="s">
        <v>632</v>
      </c>
      <c r="BN621" s="3" t="str">
        <f ca="1">IF(BN$33=WU$2,BN$19,"")</f>
        <v/>
      </c>
    </row>
    <row r="622" spans="65:66" x14ac:dyDescent="0.3">
      <c r="BM622" t="s">
        <v>633</v>
      </c>
      <c r="BN622" s="3" t="str">
        <f ca="1">IF(BN$33=WV$2,BN$20,"")</f>
        <v/>
      </c>
    </row>
    <row r="623" spans="65:66" x14ac:dyDescent="0.3">
      <c r="BM623" t="s">
        <v>634</v>
      </c>
      <c r="BN623" s="8" t="str">
        <f ca="1">IF(BN$33=WW$2,IF(BN$15="Contract",(BN$41+BN$42),(IF(BN$15="National/International",(BN$190+BN$191),(IF(BN$15="Commercial",(BN$129+BN$152),))))),"")</f>
        <v/>
      </c>
    </row>
    <row r="624" spans="65:66" x14ac:dyDescent="0.3">
      <c r="BM624" t="s">
        <v>635</v>
      </c>
      <c r="BN624" s="8" t="str">
        <f ca="1">IF(BN$33=WX$2,IF(BN$15="Contract",(BN$43+BN$44+BN$45+BN$46+BN$47),(IF(BN$15="National/International",(BN$192+BN$193),(IF(BN$15="Commercial",BN$130,))))),"")</f>
        <v/>
      </c>
    </row>
    <row r="625" spans="65:66" x14ac:dyDescent="0.3">
      <c r="BM625" t="s">
        <v>636</v>
      </c>
      <c r="BN625" s="8" t="str">
        <f>IFERROR(VLOOKUP(BN$26,$W:$ZJ,WX$1,FALSE),"")</f>
        <v/>
      </c>
    </row>
    <row r="626" spans="65:66" x14ac:dyDescent="0.3">
      <c r="BM626" t="s">
        <v>637</v>
      </c>
      <c r="BN626" s="8" t="str">
        <f ca="1">IF(BN$33=WZ$2,IF(BN$15="Contract",(BN$39-BN$65),(IF(BN$15="National/International",(BN$188-BN$204),(IF(BN$15="Commercial",(BN$127-BN$135),))))),"")</f>
        <v/>
      </c>
    </row>
    <row r="627" spans="65:66" x14ac:dyDescent="0.3">
      <c r="BM627" t="s">
        <v>638</v>
      </c>
      <c r="BN627" s="8" t="str">
        <f>IFERROR(VLOOKUP(BN$26,$W:$ZJ,WZ$1,FALSE),"")</f>
        <v/>
      </c>
    </row>
    <row r="628" spans="65:66" x14ac:dyDescent="0.3">
      <c r="BM628" t="s">
        <v>639</v>
      </c>
      <c r="BN628" s="8" t="str">
        <f ca="1">IF(BN$33=XB$2,IF(BN$15="Contract",(BN$71+BN$74+BN$76),(IF(BN$15="National/International",(BN$210+BN$211),(IF(BN$15="Commercial",BN$136,))))),"")</f>
        <v/>
      </c>
    </row>
    <row r="629" spans="65:66" x14ac:dyDescent="0.3">
      <c r="BM629" t="s">
        <v>640</v>
      </c>
      <c r="BN629" s="3" t="str">
        <f ca="1">IF(BN$33=XC$2,IF(BN$15="Contract","",(IF(BN$15="National/International",BN$222,(IF(BN$15="Commercial",BN$139,))))),"")</f>
        <v/>
      </c>
    </row>
    <row r="630" spans="65:66" x14ac:dyDescent="0.3">
      <c r="BM630" t="s">
        <v>641</v>
      </c>
      <c r="BN630" s="8" t="str">
        <f ca="1">IF(BN$33=XD$2,IF(BN$15="Contract",BN$65,(IF(BN$15="National/International",BN$204,(IF(BN$15="Commercial",BN$135,))))),"")</f>
        <v/>
      </c>
    </row>
    <row r="631" spans="65:66" x14ac:dyDescent="0.3">
      <c r="BM631" t="s">
        <v>642</v>
      </c>
      <c r="BN631" s="8" t="str">
        <f>IFERROR(VLOOKUP(BN$26,$W:$ZJ,XD$1,FALSE),"")</f>
        <v/>
      </c>
    </row>
    <row r="632" spans="65:66" x14ac:dyDescent="0.3">
      <c r="BM632" t="s">
        <v>643</v>
      </c>
      <c r="BN632" s="8" t="str">
        <f ca="1">IF(BN$33=XF$2,IF(BN$15="Contract",BN$77,(IF(BN$15="National/International",BN$213,(IF(BN$15="Commercial",BN$137,))))),"")</f>
        <v/>
      </c>
    </row>
    <row r="633" spans="65:66" x14ac:dyDescent="0.3">
      <c r="BM633" t="s">
        <v>644</v>
      </c>
      <c r="BN633" s="8" t="str">
        <f ca="1">IF(BN$33=XG$2,IF(BN$15="Contract",BN$88,(IF(BN$15="National/International",BN$225,(IF(BN$15="Commercial",BN$142,))))),"")</f>
        <v/>
      </c>
    </row>
    <row r="634" spans="65:66" x14ac:dyDescent="0.3">
      <c r="BM634" t="s">
        <v>645</v>
      </c>
      <c r="BN634" s="8" t="str">
        <f>IFERROR(VLOOKUP(BN$26,$W:$ZJ,XG$1,FALSE),"")</f>
        <v/>
      </c>
    </row>
    <row r="635" spans="65:66" x14ac:dyDescent="0.3">
      <c r="BM635" t="s">
        <v>646</v>
      </c>
      <c r="BN635" s="8" t="str">
        <f ca="1">IF(BN$33=XI$2,IF(BN$15="Contract",BN$98,(IF(BN$15="National/International",BN$235,(IF(BN$15="Commercial",BN$150,))))),"")</f>
        <v/>
      </c>
    </row>
    <row r="636" spans="65:66" x14ac:dyDescent="0.3">
      <c r="BM636" t="s">
        <v>647</v>
      </c>
      <c r="BN636" s="8" t="str">
        <f ca="1">IF(BN$33=XJ$2,IF(BN$15="Contract",BN$93,(IF(BN$15="National/International",BN$229,(IF(BN$15="Commercial",BN$148,))))),"")</f>
        <v/>
      </c>
    </row>
    <row r="637" spans="65:66" x14ac:dyDescent="0.3">
      <c r="BM637" t="s">
        <v>648</v>
      </c>
      <c r="BN637" s="8" t="str">
        <f ca="1">IF(BN$33=XK$2,IF(BN$15="Contract",BN$91,(IF(BN$15="National/International",BN$228,(IF(BN$15="Commercial",BN$146,))))),"")</f>
        <v/>
      </c>
    </row>
    <row r="638" spans="65:66" x14ac:dyDescent="0.3">
      <c r="BM638" t="s">
        <v>649</v>
      </c>
      <c r="BN638" s="8" t="str">
        <f ca="1">IF(BN$33=XL$2,IF(BN$15="Contract",BN$95,(IF(BN$15="National/International",IF(BN$234="",BN$271,BN$234),(IF(BN$15="Commercial",BN$149,))))),"")</f>
        <v/>
      </c>
    </row>
    <row r="639" spans="65:66" x14ac:dyDescent="0.3">
      <c r="BM639" t="s">
        <v>650</v>
      </c>
      <c r="BN639" s="8" t="str">
        <f>IFERROR(VLOOKUP(BN$26,$W:$ZJ,XL$1,FALSE),"")</f>
        <v/>
      </c>
    </row>
    <row r="640" spans="65:66" x14ac:dyDescent="0.3">
      <c r="BM640" t="s">
        <v>651</v>
      </c>
      <c r="BN640" s="3" t="str">
        <f ca="1">IF(BN$33=XN$2,BN$21,"")</f>
        <v/>
      </c>
    </row>
    <row r="641" spans="65:66" x14ac:dyDescent="0.3">
      <c r="BM641" t="s">
        <v>652</v>
      </c>
      <c r="BN641" s="3" t="str">
        <f ca="1">IF(BN$33=XO$2,BN$37,"")</f>
        <v/>
      </c>
    </row>
    <row r="642" spans="65:66" x14ac:dyDescent="0.3">
      <c r="BM642" t="s">
        <v>653</v>
      </c>
      <c r="BN642" s="3" t="str">
        <f ca="1">IF(BN$33=XP$2,"1","")</f>
        <v/>
      </c>
    </row>
    <row r="643" spans="65:66" x14ac:dyDescent="0.3">
      <c r="BM643" t="s">
        <v>654</v>
      </c>
      <c r="BN643" s="3" t="str">
        <f ca="1">IF(BN$33=XQ$2,"OFF","")</f>
        <v/>
      </c>
    </row>
    <row r="644" spans="65:66" x14ac:dyDescent="0.3">
      <c r="BM644" t="s">
        <v>655</v>
      </c>
      <c r="BN644" s="2" t="s">
        <v>12</v>
      </c>
    </row>
    <row r="645" spans="65:66" x14ac:dyDescent="0.3">
      <c r="BM645" t="s">
        <v>656</v>
      </c>
    </row>
    <row r="646" spans="65:66" x14ac:dyDescent="0.3">
      <c r="BM646" t="s">
        <v>657</v>
      </c>
      <c r="BN646" t="str">
        <f>IF(BN645="Score it","Score it",IF(BN645="Exposure Below $1M Do Not Score",IF(BN678&gt;1000000,"Score it","Exposure Below $1M Do Not Score"),""))</f>
        <v/>
      </c>
    </row>
    <row r="647" spans="65:66" x14ac:dyDescent="0.3">
      <c r="BM647" t="s">
        <v>658</v>
      </c>
      <c r="BN647" t="e">
        <f>INDEX('[1]Proposed Scoring'!$R$4:$R$10000,MATCH('[1]Consolidated FAWs'!BN5,'[1]Proposed Scoring'!$M$4:$M$10000,0))</f>
        <v>#N/A</v>
      </c>
    </row>
    <row r="648" spans="65:66" x14ac:dyDescent="0.3">
      <c r="BM648" t="s">
        <v>659</v>
      </c>
      <c r="BN648" s="3" t="str">
        <f ca="1">IF(BN$33=XV$2,BN$38,"")</f>
        <v/>
      </c>
    </row>
    <row r="649" spans="65:66" x14ac:dyDescent="0.3">
      <c r="BM649" t="s">
        <v>660</v>
      </c>
      <c r="BN649" s="3" t="str">
        <f ca="1">IF(BN$33=XW$2,BN$5,"")</f>
        <v/>
      </c>
    </row>
    <row r="650" spans="65:66" x14ac:dyDescent="0.3">
      <c r="BM650" t="s">
        <v>661</v>
      </c>
      <c r="BN650" s="3" t="str">
        <f ca="1">IF(BN$33=XX$2,BN$9,"")</f>
        <v/>
      </c>
    </row>
    <row r="651" spans="65:66" x14ac:dyDescent="0.3">
      <c r="BM651" t="s">
        <v>662</v>
      </c>
      <c r="BN651" s="10">
        <f ca="1">DATE(YEAR(TODAY()-30),MONTH(TODAY()-30),1)</f>
        <v>44774</v>
      </c>
    </row>
    <row r="652" spans="65:66" x14ac:dyDescent="0.3">
      <c r="BM652" t="s">
        <v>663</v>
      </c>
      <c r="BN652" s="8" t="str">
        <f ca="1">IF(BN$33=XZ$2,IF(BN$15="Contract",(BN$41+BN$42),(IF(BN$15="National/International",(BN$190+BN$191),(IF(BN$15="Commercial",(BN$129+BN$152),))))),"")</f>
        <v/>
      </c>
    </row>
    <row r="653" spans="65:66" x14ac:dyDescent="0.3">
      <c r="BM653" t="s">
        <v>664</v>
      </c>
      <c r="BN653" s="8" t="str">
        <f ca="1">IF(BN$33=YA$2,IF(BN$15="Contract",BN$39,(IF(BN$15="National/International",BN$188,(IF(BN$15="Commercial",BN$127,))))),"")</f>
        <v/>
      </c>
    </row>
    <row r="654" spans="65:66" x14ac:dyDescent="0.3">
      <c r="BM654" t="s">
        <v>665</v>
      </c>
      <c r="BN654" s="8" t="str">
        <f>IFERROR(VLOOKUP(BN$26,$W:$ZJ,YA$1,FALSE),"")</f>
        <v/>
      </c>
    </row>
    <row r="655" spans="65:66" x14ac:dyDescent="0.3">
      <c r="BM655" t="s">
        <v>666</v>
      </c>
      <c r="BN655" s="8" t="str">
        <f ca="1">IF(BN$33=YC$2,IF(BN$15="Contract",(BN$71+BN$74+BN$76),(IF(BN$15="National/International",(BN$210+BN$211),(IF(BN$15="Commercial",BN$136,))))),"")</f>
        <v/>
      </c>
    </row>
    <row r="656" spans="65:66" x14ac:dyDescent="0.3">
      <c r="BM656" t="s">
        <v>667</v>
      </c>
      <c r="BN656" s="8" t="str">
        <f ca="1">IF(BN$33=YD$2,IF(BN$15="Contract",BN$65,(IF(BN$15="National/International",BN$204,(IF(BN$15="Commercial",BN$135,))))),"")</f>
        <v/>
      </c>
    </row>
    <row r="657" spans="65:66" x14ac:dyDescent="0.3">
      <c r="BM657" t="s">
        <v>668</v>
      </c>
      <c r="BN657" s="8" t="str">
        <f ca="1">IF(BN$33=YE$2,IF(BN$15="Contract",BN$64,(IF(BN$15="National/International",BN$203,(IF(BN$15="Commercial",BN$134,))))),"")</f>
        <v/>
      </c>
    </row>
    <row r="658" spans="65:66" x14ac:dyDescent="0.3">
      <c r="BM658" t="s">
        <v>669</v>
      </c>
      <c r="BN658" s="8" t="str">
        <f>IFERROR(VLOOKUP(BN$26,$W:$ZJ,YE$1,FALSE),"")</f>
        <v/>
      </c>
    </row>
    <row r="659" spans="65:66" x14ac:dyDescent="0.3">
      <c r="BM659" t="s">
        <v>670</v>
      </c>
      <c r="BN659" s="8" t="str">
        <f ca="1">IF(BN$33=YG$2,IF(BN$15="Contract",BN$88,(IF(BN$15="National/International",BN$225,(IF(BN$15="Commercial",BN$142,))))),"")</f>
        <v/>
      </c>
    </row>
    <row r="660" spans="65:66" x14ac:dyDescent="0.3">
      <c r="BM660" t="s">
        <v>671</v>
      </c>
      <c r="BN660" s="8" t="str">
        <f>IFERROR(VLOOKUP(BN$26,$W:$ZJ,YG$1,FALSE),"")</f>
        <v/>
      </c>
    </row>
    <row r="661" spans="65:66" x14ac:dyDescent="0.3">
      <c r="BM661" t="s">
        <v>672</v>
      </c>
      <c r="BN661" s="8" t="str">
        <f ca="1">IF(BN$33=YI$2,IF(BN$15="Contract",BN$91,(IF(BN$15="National/International",BN$228,(IF(BN$15="Commercial",BN$146,))))),"")</f>
        <v/>
      </c>
    </row>
    <row r="662" spans="65:66" x14ac:dyDescent="0.3">
      <c r="BM662" t="s">
        <v>673</v>
      </c>
      <c r="BN662" s="8" t="str">
        <f ca="1">IF(BN$33=YJ$2,IF(BN$15="Contract",BN$98,(IF(BN$15="National/International",BN$235,(IF(BN$15="Commercial",BN$150,))))),"")</f>
        <v/>
      </c>
    </row>
    <row r="663" spans="65:66" x14ac:dyDescent="0.3">
      <c r="BM663" t="s">
        <v>674</v>
      </c>
      <c r="BN663" s="8" t="str">
        <f ca="1">IF(BN$33=YK$2,IF(BN$15="Contract",BN$93,(IF(BN$15="National/International",BN$229,(IF(BN$15="Commercial",BN$148,))))),"")</f>
        <v/>
      </c>
    </row>
    <row r="664" spans="65:66" x14ac:dyDescent="0.3">
      <c r="BM664" t="s">
        <v>675</v>
      </c>
      <c r="BN664" s="8" t="str">
        <f ca="1">IF(BN$33=YL$2,IF(BN$15="Contract",BN$95,(IF(BN$15="National/International",IF(BN$234="",BN$271,BN$234),(IF(BN$15="Commercial",BN$149,))))),"")</f>
        <v/>
      </c>
    </row>
    <row r="665" spans="65:66" x14ac:dyDescent="0.3">
      <c r="BM665" t="s">
        <v>676</v>
      </c>
      <c r="BN665" s="3" t="str">
        <f ca="1">IF(BN$33=YM$2,BN$21,"")</f>
        <v/>
      </c>
    </row>
    <row r="666" spans="65:66" x14ac:dyDescent="0.3">
      <c r="BM666" t="s">
        <v>677</v>
      </c>
      <c r="BN666" s="3" t="str">
        <f ca="1">IF(BN$33=YN$2,BN$37,"")</f>
        <v/>
      </c>
    </row>
    <row r="667" spans="65:66" x14ac:dyDescent="0.3">
      <c r="BM667" t="s">
        <v>678</v>
      </c>
    </row>
    <row r="668" spans="65:66" x14ac:dyDescent="0.3">
      <c r="BM668" t="s">
        <v>679</v>
      </c>
      <c r="BN668" s="3" t="str">
        <f ca="1">IF(BN$33=YP$2,"OFF","")</f>
        <v/>
      </c>
    </row>
    <row r="669" spans="65:66" x14ac:dyDescent="0.3">
      <c r="BM669" t="s">
        <v>680</v>
      </c>
    </row>
    <row r="670" spans="65:66" x14ac:dyDescent="0.3">
      <c r="BM670" t="s">
        <v>681</v>
      </c>
      <c r="BN670" t="s">
        <v>13</v>
      </c>
    </row>
    <row r="671" spans="65:66" x14ac:dyDescent="0.3">
      <c r="BM671" t="s">
        <v>682</v>
      </c>
      <c r="BN671" t="str">
        <f>BN5&amp;BN38&amp;BN9&amp;BN15&amp;BN14&amp;BN16</f>
        <v>112106142Stated12/31/2016ContractQualified Audit254208</v>
      </c>
    </row>
    <row r="672" spans="65:66" x14ac:dyDescent="0.3">
      <c r="BM672" t="s">
        <v>683</v>
      </c>
    </row>
    <row r="673" spans="65:66" x14ac:dyDescent="0.3">
      <c r="BM673" t="s">
        <v>684</v>
      </c>
      <c r="BN673" t="e">
        <f>IF(BN126=1,IF(BN38="Adjusted",INDEX('[2]FAW Data Request Contract Adjus'!$DI:$DI,MATCH(BN671,'[2]FAW Data Request Contract Adjus'!$A:$A,0)),INDEX('[3]FAW Data Request Contract State'!$DK:$DK,MATCH(BN671,'[3]FAW Data Request Contract State'!$C:$C,0))),"")</f>
        <v>#N/A</v>
      </c>
    </row>
    <row r="674" spans="65:66" x14ac:dyDescent="0.3">
      <c r="BM674" t="s">
        <v>685</v>
      </c>
      <c r="BN674" t="e">
        <f>IF(BN126=1,IF(BN38="Adjusted",INDEX('[2]FAW Data Request Contract Adjus'!$DJ:$DJ,MATCH(BN671,'[2]FAW Data Request Contract Adjus'!$A:$A,0)),INDEX('[3]FAW Data Request Contract State'!$DL:$DL,MATCH(BN671,'[3]FAW Data Request Contract State'!$C:$C,0))),"")</f>
        <v>#N/A</v>
      </c>
    </row>
    <row r="675" spans="65:66" x14ac:dyDescent="0.3">
      <c r="BM675" t="s">
        <v>686</v>
      </c>
      <c r="BN675" t="e">
        <f>IF(BN126=1,IF(BN38="Adjusted",INDEX('[2]FAW Data Request Contract Adjus'!$DK:$DK,MATCH(BN671,'[2]FAW Data Request Contract Adjus'!$A:$A,0)),INDEX('[3]FAW Data Request Contract State'!$DM:$DM,MATCH(BN671,'[3]FAW Data Request Contract State'!$C:$C,0))),"")</f>
        <v>#N/A</v>
      </c>
    </row>
    <row r="676" spans="65:66" x14ac:dyDescent="0.3">
      <c r="BM676" t="s">
        <v>687</v>
      </c>
      <c r="BN676" t="e">
        <f>IF(BN126=1,IF(BN38="Adjusted",INDEX('[2]FAW Data Request Contract Adjus'!$DL:$DL,MATCH(BN671,'[2]FAW Data Request Contract Adjus'!$A:$A,0)),INDEX('[3]FAW Data Request Contract State'!$DN:$DN,MATCH(BN671,'[3]FAW Data Request Contract State'!$C:$C,0))),"")</f>
        <v>#N/A</v>
      </c>
    </row>
    <row r="677" spans="65:66" x14ac:dyDescent="0.3">
      <c r="BM677" t="s">
        <v>688</v>
      </c>
      <c r="BN677" t="e">
        <f>IF(BN126=1,IF(BN38="Adjusted",INDEX('[2]FAW Data Request Contract Adjus'!$DM:$DM,MATCH(BN671,'[2]FAW Data Request Contract Adjus'!$A:$A,0)),INDEX('[3]FAW Data Request Contract State'!$DO:$DO,MATCH(BN671,'[3]FAW Data Request Contract State'!$C:$C,0))),"")</f>
        <v>#N/A</v>
      </c>
    </row>
    <row r="678" spans="65:66" x14ac:dyDescent="0.3">
      <c r="BM678" t="s">
        <v>689</v>
      </c>
    </row>
    <row r="679" spans="65:66" x14ac:dyDescent="0.3">
      <c r="BM679" t="s">
        <v>690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haredContentType xmlns="Microsoft.SharePoint.Taxonomy.ContentTypeSync" SourceId="e6cf8b40-fefe-440b-ac44-e6cd5119d645" ContentTypeId="0x010100279F75C6D4D0344BA8619F9063596BCC010106" PreviousValue="false"/>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1 6 " ? > < D a t a M a s h u p   x m l n s = " h t t p : / / s c h e m a s . m i c r o s o f t . c o m / D a t a M a s h u p " > A A A A A F M K A A B Q S w M E F A A C A A g A p E 4 L 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p E 4 L 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R O C 1 W c 6 / / a T Q c A A A x U A A A T A B w A R m 9 y b X V s Y X M v U 2 V j d G l v b j E u b S C i G A A o o B Q A A A A A A A A A A A A A A A A A A A A A A A A A A A D t 3 E 1 v G 9 c V B u B 1 D f g / E M w m B g S B 5 2 O G Z A o v C j s B A v Q D r Z 1 u 6 i 4 Y m b G F y m Q g U o 2 N I P + 9 k t X W R s 3 H D Q w t i o b e y L 5 H H v I 9 H F E P 5 s 7 h b n 2 2 P 9 9 u J k 9 u v 8 a v 7 9 + 7 f 2 / 3 c n W 5 f j 4 5 2 2 5 2 2 4 v z 5 6 v 9 + r v V D 9 9 t L 1 9 d X a w m D y c X 6 / 3 9 e 5 P r P 0 + 2 V 5 d n 6 + u V R 7 u / n z 7 e n l 2 9 W m / 2 n 3 9 1 f r E + f b T d 7 K / / s f t 8 + u i L Z 9 / s 1 p e 7 Z 5 s Y x o 6 c P X u 8 / W F z s V 0 9 3 z 0 7 + A i n + 9 f 7 6 Y O T v z x e X 5 y / O t + v L x 9 O f z U 9 m T z a X l y 9 2 u w e D r M 4 m X y 5 O d s + P 9 + 8 e B g 5 5 M n k j 1 f b / f r J / s 3 F + u G 7 v 5 7 + f r t Z / / X B y e 1 z / W z 6 6 O V q 8 + I 6 1 t M 3 3 6 + n 1 0 / 6 6 e r b 6 2 9 6 e r n a 7 G 4 e + f b 4 N 8 X d 5 7 f B T n 7 8 c X q 7 G t e P v 7 + u T P b r 1 / u f T i b / W k + s F 9 Y b 6 w P W R 6 z P s b 7 A + h L r M V N B i U O R Q 5 l D o U O p Q 7 F D u U P B Q 8 l T y Z O v t Z K n k q e S p 5 K n k q e S p 5 K n k p e S l 5 I X T 3 M l L y U v J S 8 l L y U v J S 8 l b y V v J W 8 l b / 6 E K 3 k r e S t 5 K 3 k r e S v 5 o O S D k g 9 K P i j 5 w D c 3 J R + U f F D y Q c k H J R + V f F T y U c l H J R + V f O T 7 u p K P S j 4 q + a j k c y W f K / l c y e d K P l f y u Z L P + S t N y e d K P l f y h Z I v l H y h 5 A s l X y j 5 Q s k X S r 7 g b 3 M l X y j 5 U s m X S r 5 U 8 q W S L 5 V 8 q e R L J V 8 q + Z K Q s W R I m R k t M y N m Z t T M j J y Z 0 T M z g m Z G 0 c x I m h l 7 8 B H O s Q c G n U V n 0 t l 0 R p 1 V Z 9 b R d U H Y B W U X p F 3 Q d k H c B X U X 5 F 3 Q d 0 H g B Y U X J F 7 Q e E H k B Z U X Z F 7 Q e U H o B a U X p F 7 Q e k H s B b U X 5 F 7 Q e 0 H w B c U X J F / Q f E H 0 B d U X Z F / Q f U H 4 B e U X p F / Q f k H 8 B f U X 5 F / Q f 0 E A B g U Y J G D Q g E E E B h U Y Z G D Q g U E I B i U Y p G D Q g k E M B j U Y 5 G D Q g 0 E Q B k U Y J G H Q h E E U B l U Y Z G H Q h U E Y B m U Y p G H Q h k E c B n U Y 5 G H Q h 0 E g B o U Y J G L Q i E E k B p U Y Z G L Q i U k n J p 2 Y d G L S i U k n J p 2 Y d G L S i U k n J p 2 Y d G L S i U k n J p 2 Y d G L S i U k n J p 2 Y d G L 6 + p 8 v A H 7 k C i B 7 4 G u A v g j o q 4 C + D O j r g L 4 Q S C c m n Z h 0 Y t K J S S c m n Z h 0 Y t K J S S c m n Z h 0 Y t K J S S c m n Z h 0 Y t K J S S c m n Z h 0 Y t K J S S c m n Z h 0 Y t K J S S c m n Z h 0 Y t K J S S c m n Z h 0 Y t K J S S c m n Z h 0 Y t K J S S c m n Z h 0 Y t K J S S c m n Z h 0 Y t K J S S c m n Z h 0 Y t K J S S c m n Z h 0 Y t K J S S c m n Z h 0 Y t K J S S c m n Z h 0 Y t K J S S c m n Z h 0 Y t K J S S c m n Z h 0 Y t K J S S c m n Z h 0 Y t G J R S c W n V h 0 Y t G J R S c W n V h 0 Y t G J R S c W n V h 0 Y t G J R S c W n V h 0 Y t G J R S c W n V h 0 Y t G J R S c W n V h 0 Y t G J R S c W n V h 0 Y t G J 5 R 1 j b x l 7 z / g j m 8 b s g b e N v W / s j W P v H H v r m E 4 s O r H o x K I T i 0 4 s O r H o x K I T i 0 4 s O r H o x K I T i 0 4 s O r H o x K I T i 0 4 s O r H o x K I T i 0 4 s O r H o x K I T i 0 4 s O r H o x K I T i 0 4 s O r H o x K I T i 0 4 s O r H o x K I T i 0 4 s O r H o x K I T i 0 4 s O r H o x K I T i 0 4 s O r H o x K I T i 0 4 s O r H o x K I T i 0 4 s O r H o x K I T i 0 4 s O r H o x K I T i 0 5 s O r H p x K Y T m 0 5 s O r H p x K Y T m 0 5 s O r H p x K Y T m 0 5 s O r H p x K Y T m 0 5 s O r H p x K Y T m 0 5 s O r H p x K Y T m 0 5 s O r H p x K Y T m 0 5 s O r H p x K Y T m 0 5 s O r H p x K Y T m 0 5 s O r H p x K Y T 2 / c Y + i Z D 3 2 X o 2 w w / c p 8 h e + A 7 D X 2 r o e 8 1 9 M 2 G d G L T i U 0 n N p 3 Y d G L T i U 0 n N p 3 Y d G L T i U 0 n N p 3 Y d G L T i U 0 n N p 3 Y d G L T i U 0 n N p 3 Y d G L T i U 0 n N p 3 Y d G L T i U 0 n N p 3 Y d G L T i U 0 n N p 3 Y d G L T i U 0 n N p 3 Y d G L T i U 0 n N p 3 Y d G L T i U 0 n N p 3 Y d G L T i U 0 n N p 3 Y d G L T i U 0 n D n T i 8 B 9 O / O n B / X v n m 4 N D K + 8 P 5 3 z 1 h z / 9 7 p v f / u Z J 3 u l A z r + P + s 8 h n F w M J 9 P p y Z e v 9 5 e r P 6 8 u r t a 7 0 6 9 f b L a X 6 5 O b w Z s 7 m 6 3 5 e r M f + / S m / l 5 j P m W 4 5 u C B P m W 6 5 u C B / u t 4 z c 0 g 0 3 v r d z 1 e c / B J 3 f V 8 z e E H + b Q B m 8 O v q 1 / x 4 4 j N B 4 V f 9 o j N w d O k + Z P + l r 6 H K y M r P O n f 0 v d w Z c n 3 G p 7 2 A 0 / 7 t / Q 9 X G E P B r / b s Q c D e z C w B w N 7 M L A H I 3 s w s g c j e z C y B y N 7 M L I H I 3 s w s g c j e z C y B 3 P 2 Y M 4 e z N m D O X s w Z w / m 7 M G c P X h H 3 8 3 V q 2 / X l + + X F i 4 t W V q w D e / 0 + + F / S p f K p X Z p c G l 0 y c 1 Y 8 I x Y u B d L 9 m L J U 2 L J U 2 L J U 2 L J U + I 4 o c P K c U L n O K F z n N C 5 r R w n d I 4 T O s c J n d v K c U L n O K F z n N C 5 r R w n d I 4 T O s c J n d v K c U L n O K F z n N C 5 r R w n d I 4 T O r / k C Z 2 f u W P 7 2 f T y f P e 3 y d n q 4 m z y a v t 8 f T H 5 / s 3 + 5 X Y z v d M d 3 M O P c e A z F b + Y v v t M x f w f / U T F n 9 3 Z s + 3 V Z n / 5 Z r L a 7 c 5 f b G 5 6 d r d d / f D 4 / 4 c d / Q d Q S w E C L Q A U A A I A C A C k T g t V I D g f Z 6 Q A A A D 1 A A A A E g A A A A A A A A A A A A A A A A A A A A A A Q 2 9 u Z m l n L 1 B h Y 2 t h Z 2 U u e G 1 s U E s B A i 0 A F A A C A A g A p E 4 L V Q / K 6 a u k A A A A 6 Q A A A B M A A A A A A A A A A A A A A A A A 8 A A A A F t D b 2 5 0 Z W 5 0 X 1 R 5 c G V z X S 5 4 b W x Q S w E C L Q A U A A I A C A C k T g t V n O v / 2 k 0 H A A A M V A A A E w A A A A A A A A A A A A A A A A D h A Q A A R m 9 y b X V s Y X M v U 2 V j d G l v b j E u b V B L B Q Y A A A A A A w A D A M I A A A B 7 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I / g E A A A A A A K b + 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2 5 z b 2 x p Z G F 0 Z W Z h d 2 Z v c m 1 1 b 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y L T A 4 L T A 0 V D E 4 O j Q 3 O j Q z L j Y 0 M j c z O T h a I i A v P j x F b n R y e S B U e X B l P S J G a W x s Q 2 9 s d W 1 u V H l w Z X M i I F Z h b H V l P S J z 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L C Z x d W 9 0 O 0 N v b H V t b j E x M y Z x d W 9 0 O y w m c X V v d D t D b 2 x 1 b W 4 x M T Q m c X V v d D s s J n F 1 b 3 Q 7 Q 2 9 s d W 1 u M T E 1 J n F 1 b 3 Q 7 L C Z x d W 9 0 O 0 N v b H V t b j E x N i Z x d W 9 0 O y w m c X V v d D t D b 2 x 1 b W 4 x M T c m c X V v d D s s J n F 1 b 3 Q 7 Q 2 9 s d W 1 u M T E 4 J n F 1 b 3 Q 7 L C Z x d W 9 0 O 0 N v b H V t b j E x O S Z x d W 9 0 O y w m c X V v d D t D b 2 x 1 b W 4 x M j A m c X V v d D s s J n F 1 b 3 Q 7 Q 2 9 s d W 1 u M T I x J n F 1 b 3 Q 7 L C Z x d W 9 0 O 0 N v b H V t b j E y M i Z x d W 9 0 O y w m c X V v d D t D b 2 x 1 b W 4 x M j M m c X V v d D s s J n F 1 b 3 Q 7 Q 2 9 s d W 1 u M T I 0 J n F 1 b 3 Q 7 L C Z x d W 9 0 O 0 N v b H V t b j E y N S Z x d W 9 0 O y w m c X V v d D t D b 2 x 1 b W 4 x M j Y m c X V v d D s s J n F 1 b 3 Q 7 Q 2 9 s d W 1 u M T I 3 J n F 1 b 3 Q 7 L C Z x d W 9 0 O 0 N v b H V t b j E y O C Z x d W 9 0 O y w m c X V v d D t D b 2 x 1 b W 4 x M j k m c X V v d D s s J n F 1 b 3 Q 7 Q 2 9 s d W 1 u M T M w J n F 1 b 3 Q 7 L C Z x d W 9 0 O 0 N v b H V t b j E z M S Z x d W 9 0 O y w m c X V v d D t D b 2 x 1 b W 4 x M z I m c X V v d D s s J n F 1 b 3 Q 7 Q 2 9 s d W 1 u M T M z J n F 1 b 3 Q 7 L C Z x d W 9 0 O 0 N v b H V t b j E z N C Z x d W 9 0 O y w m c X V v d D t D b 2 x 1 b W 4 x M z U m c X V v d D s s J n F 1 b 3 Q 7 Q 2 9 s d W 1 u M T M 2 J n F 1 b 3 Q 7 L C Z x d W 9 0 O 0 N v b H V t b j E z N y Z x d W 9 0 O y w m c X V v d D t D b 2 x 1 b W 4 x M z g m c X V v d D s s J n F 1 b 3 Q 7 Q 2 9 s d W 1 u M T M 5 J n F 1 b 3 Q 7 L C Z x d W 9 0 O 0 N v b H V t b j E 0 M C Z x d W 9 0 O y w m c X V v d D t D b 2 x 1 b W 4 x N D E m c X V v d D s s J n F 1 b 3 Q 7 Q 2 9 s d W 1 u M T Q y J n F 1 b 3 Q 7 L C Z x d W 9 0 O 0 N v b H V t b j E 0 M y Z x d W 9 0 O y w m c X V v d D t D b 2 x 1 b W 4 x N D Q m c X V v d D s s J n F 1 b 3 Q 7 Q 2 9 s d W 1 u M T Q 1 J n F 1 b 3 Q 7 L C Z x d W 9 0 O 0 N v b H V t b j E 0 N i Z x d W 9 0 O y w m c X V v d D t D b 2 x 1 b W 4 x N D c m c X V v d D s s J n F 1 b 3 Q 7 Q 2 9 s d W 1 u M T Q 4 J n F 1 b 3 Q 7 L C Z x d W 9 0 O 0 N v b H V t b j E 0 O S Z x d W 9 0 O y w m c X V v d D t D b 2 x 1 b W 4 x N T A m c X V v d D s s J n F 1 b 3 Q 7 Q 2 9 s d W 1 u M T U x J n F 1 b 3 Q 7 L C Z x d W 9 0 O 0 N v b H V t b j E 1 M i Z x d W 9 0 O y w m c X V v d D t D b 2 x 1 b W 4 x N T M m c X V v d D s s J n F 1 b 3 Q 7 Q 2 9 s d W 1 u M T U 0 J n F 1 b 3 Q 7 L C Z x d W 9 0 O 0 N v b H V t b j E 1 N S Z x d W 9 0 O y w m c X V v d D t D b 2 x 1 b W 4 x N T Y m c X V v d D s s J n F 1 b 3 Q 7 Q 2 9 s d W 1 u M T U 3 J n F 1 b 3 Q 7 L C Z x d W 9 0 O 0 N v b H V t b j E 1 O C Z x d W 9 0 O y w m c X V v d D t D b 2 x 1 b W 4 x N T k m c X V v d D s s J n F 1 b 3 Q 7 Q 2 9 s d W 1 u M T Y w J n F 1 b 3 Q 7 L C Z x d W 9 0 O 0 N v b H V t b j E 2 M S Z x d W 9 0 O y w m c X V v d D t D b 2 x 1 b W 4 x N j I m c X V v d D s s J n F 1 b 3 Q 7 Q 2 9 s d W 1 u M T Y z J n F 1 b 3 Q 7 L C Z x d W 9 0 O 0 N v b H V t b j E 2 N C Z x d W 9 0 O y w m c X V v d D t D b 2 x 1 b W 4 x N j U m c X V v d D s s J n F 1 b 3 Q 7 Q 2 9 s d W 1 u M T Y 2 J n F 1 b 3 Q 7 L C Z x d W 9 0 O 0 N v b H V t b j E 2 N y Z x d W 9 0 O y w m c X V v d D t D b 2 x 1 b W 4 x N j g m c X V v d D s s J n F 1 b 3 Q 7 Q 2 9 s d W 1 u M T Y 5 J n F 1 b 3 Q 7 L C Z x d W 9 0 O 0 N v b H V t b j E 3 M C Z x d W 9 0 O y w m c X V v d D t D b 2 x 1 b W 4 x N z E m c X V v d D s s J n F 1 b 3 Q 7 Q 2 9 s d W 1 u M T c y J n F 1 b 3 Q 7 L C Z x d W 9 0 O 0 N v b H V t b j E 3 M y Z x d W 9 0 O y w m c X V v d D t D b 2 x 1 b W 4 x N z Q m c X V v d D s s J n F 1 b 3 Q 7 Q 2 9 s d W 1 u M T c 1 J n F 1 b 3 Q 7 L C Z x d W 9 0 O 0 N v b H V t b j E 3 N i Z x d W 9 0 O y w m c X V v d D t D b 2 x 1 b W 4 x N z c m c X V v d D s s J n F 1 b 3 Q 7 Q 2 9 s d W 1 u M T c 4 J n F 1 b 3 Q 7 L C Z x d W 9 0 O 0 N v b H V t b j E 3 O S Z x d W 9 0 O y w m c X V v d D t D b 2 x 1 b W 4 x O D A m c X V v d D s s J n F 1 b 3 Q 7 Q 2 9 s d W 1 u M T g x J n F 1 b 3 Q 7 L C Z x d W 9 0 O 0 N v b H V t b j E 4 M i Z x d W 9 0 O y w m c X V v d D t D b 2 x 1 b W 4 x O D M m c X V v d D s s J n F 1 b 3 Q 7 Q 2 9 s d W 1 u M T g 0 J n F 1 b 3 Q 7 L C Z x d W 9 0 O 0 N v b H V t b j E 4 N S Z x d W 9 0 O y w m c X V v d D t D b 2 x 1 b W 4 x O D Y m c X V v d D s s J n F 1 b 3 Q 7 Q 2 9 s d W 1 u M T g 3 J n F 1 b 3 Q 7 L C Z x d W 9 0 O 0 N v b H V t b j E 4 O C Z x d W 9 0 O y w m c X V v d D t D b 2 x 1 b W 4 x O D k m c X V v d D s s J n F 1 b 3 Q 7 Q 2 9 s d W 1 u M T k w J n F 1 b 3 Q 7 L C Z x d W 9 0 O 0 N v b H V t b j E 5 M S Z x d W 9 0 O y w m c X V v d D t D b 2 x 1 b W 4 x O T I m c X V v d D s s J n F 1 b 3 Q 7 Q 2 9 s d W 1 u M T k z J n F 1 b 3 Q 7 L C Z x d W 9 0 O 0 N v b H V t b j E 5 N C Z x d W 9 0 O y w m c X V v d D t D b 2 x 1 b W 4 x O T U m c X V v d D s s J n F 1 b 3 Q 7 Q 2 9 s d W 1 u M T k 2 J n F 1 b 3 Q 7 L C Z x d W 9 0 O 0 N v b H V t b j E 5 N y Z x d W 9 0 O y w m c X V v d D t D b 2 x 1 b W 4 x O T g m c X V v d D s s J n F 1 b 3 Q 7 Q 2 9 s d W 1 u M T k 5 J n F 1 b 3 Q 7 L C Z x d W 9 0 O 0 N v b H V t b j I w M C Z x d W 9 0 O y w m c X V v d D t D b 2 x 1 b W 4 y M D E m c X V v d D s s J n F 1 b 3 Q 7 Q 2 9 s d W 1 u M j A y J n F 1 b 3 Q 7 L C Z x d W 9 0 O 0 N v b H V t b j I w M y Z x d W 9 0 O y w m c X V v d D t D b 2 x 1 b W 4 y M D Q m c X V v d D s s J n F 1 b 3 Q 7 Q 2 9 s d W 1 u M j A 1 J n F 1 b 3 Q 7 L C Z x d W 9 0 O 0 N v b H V t b j I w N i Z x d W 9 0 O y w m c X V v d D t D b 2 x 1 b W 4 y M D c m c X V v d D s s J n F 1 b 3 Q 7 Q 2 9 s d W 1 u M j A 4 J n F 1 b 3 Q 7 L C Z x d W 9 0 O 0 N v b H V t b j I w O S Z x d W 9 0 O y w m c X V v d D t D b 2 x 1 b W 4 y M T A m c X V v d D s s J n F 1 b 3 Q 7 Q 2 9 s d W 1 u M j E x J n F 1 b 3 Q 7 L C Z x d W 9 0 O 0 N v b H V t b j I x M i Z x d W 9 0 O y w m c X V v d D t D b 2 x 1 b W 4 y M T M m c X V v d D s s J n F 1 b 3 Q 7 Q 2 9 s d W 1 u M j E 0 J n F 1 b 3 Q 7 L C Z x d W 9 0 O 0 N v b H V t b j I x N S Z x d W 9 0 O y w m c X V v d D t D b 2 x 1 b W 4 y M T Y m c X V v d D s s J n F 1 b 3 Q 7 Q 2 9 s d W 1 u M j E 3 J n F 1 b 3 Q 7 L C Z x d W 9 0 O 0 N v b H V t b j I x O C Z x d W 9 0 O y w m c X V v d D t D b 2 x 1 b W 4 y M T k m c X V v d D s s J n F 1 b 3 Q 7 Q 2 9 s d W 1 u M j I w J n F 1 b 3 Q 7 L C Z x d W 9 0 O 0 N v b H V t b j I y M S Z x d W 9 0 O y w m c X V v d D t D b 2 x 1 b W 4 y M j I m c X V v d D s s J n F 1 b 3 Q 7 Q 2 9 s d W 1 u M j I z J n F 1 b 3 Q 7 L C Z x d W 9 0 O 0 N v b H V t b j I y N C Z x d W 9 0 O y w m c X V v d D t D b 2 x 1 b W 4 y M j U m c X V v d D s s J n F 1 b 3 Q 7 Q 2 9 s d W 1 u M j I 2 J n F 1 b 3 Q 7 L C Z x d W 9 0 O 0 N v b H V t b j I y N y Z x d W 9 0 O y w m c X V v d D t D b 2 x 1 b W 4 y M j g m c X V v d D s s J n F 1 b 3 Q 7 Q 2 9 s d W 1 u M j I 5 J n F 1 b 3 Q 7 L C Z x d W 9 0 O 0 N v b H V t b j I z M C Z x d W 9 0 O y w m c X V v d D t D b 2 x 1 b W 4 y M z E m c X V v d D s s J n F 1 b 3 Q 7 Q 2 9 s d W 1 u M j M y J n F 1 b 3 Q 7 L C Z x d W 9 0 O 0 N v b H V t b j I z M y Z x d W 9 0 O y w m c X V v d D t D b 2 x 1 b W 4 y M z Q m c X V v d D s s J n F 1 b 3 Q 7 Q 2 9 s d W 1 u M j M 1 J n F 1 b 3 Q 7 L C Z x d W 9 0 O 0 N v b H V t b j I z N i Z x d W 9 0 O y w m c X V v d D t D b 2 x 1 b W 4 y M z c m c X V v d D s s J n F 1 b 3 Q 7 Q 2 9 s d W 1 u M j M 4 J n F 1 b 3 Q 7 L C Z x d W 9 0 O 0 N v b H V t b j I z O S Z x d W 9 0 O y w m c X V v d D t D b 2 x 1 b W 4 y N D A m c X V v d D s s J n F 1 b 3 Q 7 Q 2 9 s d W 1 u M j Q x J n F 1 b 3 Q 7 L C Z x d W 9 0 O 0 N v b H V t b j I 0 M i Z x d W 9 0 O y w m c X V v d D t D b 2 x 1 b W 4 y N D M m c X V v d D s s J n F 1 b 3 Q 7 Q 2 9 s d W 1 u M j Q 0 J n F 1 b 3 Q 7 L C Z x d W 9 0 O 0 N v b H V t b j I 0 N S Z x d W 9 0 O y w m c X V v d D t D b 2 x 1 b W 4 y N D Y m c X V v d D s s J n F 1 b 3 Q 7 Q 2 9 s d W 1 u M j Q 3 J n F 1 b 3 Q 7 L C Z x d W 9 0 O 0 N v b H V t b j I 0 O C Z x d W 9 0 O y w m c X V v d D t D b 2 x 1 b W 4 y N D k m c X V v d D s s J n F 1 b 3 Q 7 Q 2 9 s d W 1 u M j U w J n F 1 b 3 Q 7 L C Z x d W 9 0 O 0 N v b H V t b j I 1 M S Z x d W 9 0 O y w m c X V v d D t D b 2 x 1 b W 4 y N T I m c X V v d D s s J n F 1 b 3 Q 7 Q 2 9 s d W 1 u M j U z J n F 1 b 3 Q 7 L C Z x d W 9 0 O 0 N v b H V t b j I 1 N C Z x d W 9 0 O y w m c X V v d D t D b 2 x 1 b W 4 y N T U m c X V v d D s s J n F 1 b 3 Q 7 Q 2 9 s d W 1 u M j U 2 J n F 1 b 3 Q 7 L C Z x d W 9 0 O 0 N v b H V t b j I 1 N y Z x d W 9 0 O y w m c X V v d D t D b 2 x 1 b W 4 y N T g m c X V v d D s s J n F 1 b 3 Q 7 Q 2 9 s d W 1 u M j U 5 J n F 1 b 3 Q 7 L C Z x d W 9 0 O 0 N v b H V t b j I 2 M C Z x d W 9 0 O y w m c X V v d D t D b 2 x 1 b W 4 y N j E m c X V v d D s s J n F 1 b 3 Q 7 Q 2 9 s d W 1 u M j Y y J n F 1 b 3 Q 7 L C Z x d W 9 0 O 0 N v b H V t b j I 2 M y Z x d W 9 0 O y w m c X V v d D t D b 2 x 1 b W 4 y N j Q m c X V v d D s s J n F 1 b 3 Q 7 Q 2 9 s d W 1 u M j Y 1 J n F 1 b 3 Q 7 L C Z x d W 9 0 O 0 N v b H V t b j I 2 N i Z x d W 9 0 O y w m c X V v d D t D b 2 x 1 b W 4 y N j c m c X V v d D s s J n F 1 b 3 Q 7 Q 2 9 s d W 1 u M j Y 4 J n F 1 b 3 Q 7 L C Z x d W 9 0 O 0 N v b H V t b j I 2 O S Z x d W 9 0 O y w m c X V v d D t D b 2 x 1 b W 4 y N z A m c X V v d D s s J n F 1 b 3 Q 7 Q 2 9 s d W 1 u M j c x J n F 1 b 3 Q 7 L C Z x d W 9 0 O 0 N v b H V t b j I 3 M i Z x d W 9 0 O y w m c X V v d D t D b 2 x 1 b W 4 y N z M m c X V v d D s s J n F 1 b 3 Q 7 Q 2 9 s d W 1 u M j c 0 J n F 1 b 3 Q 7 L C Z x d W 9 0 O 0 N v b H V t b j I 3 N S Z x d W 9 0 O y w m c X V v d D t D b 2 x 1 b W 4 y N z Y m c X V v d D s s J n F 1 b 3 Q 7 Q 2 9 s d W 1 u M j c 3 J n F 1 b 3 Q 7 L C Z x d W 9 0 O 0 N v b H V t b j I 3 O C Z x d W 9 0 O y w m c X V v d D t D b 2 x 1 b W 4 y N z k m c X V v d D s s J n F 1 b 3 Q 7 Q 2 9 s d W 1 u M j g w J n F 1 b 3 Q 7 L C Z x d W 9 0 O 0 N v b H V t b j I 4 M S Z x d W 9 0 O y w m c X V v d D t D b 2 x 1 b W 4 y O D I m c X V v d D s s J n F 1 b 3 Q 7 Q 2 9 s d W 1 u M j g z J n F 1 b 3 Q 7 L C Z x d W 9 0 O 0 N v b H V t b j I 4 N C Z x d W 9 0 O y w m c X V v d D t D b 2 x 1 b W 4 y O D U m c X V v d D s s J n F 1 b 3 Q 7 Q 2 9 s d W 1 u M j g 2 J n F 1 b 3 Q 7 L C Z x d W 9 0 O 0 N v b H V t b j I 4 N y Z x d W 9 0 O y w m c X V v d D t D b 2 x 1 b W 4 y O D g m c X V v d D s s J n F 1 b 3 Q 7 Q 2 9 s d W 1 u M j g 5 J n F 1 b 3 Q 7 L C Z x d W 9 0 O 0 N v b H V t b j I 5 M C Z x d W 9 0 O y w m c X V v d D t D b 2 x 1 b W 4 y O T E m c X V v d D s s J n F 1 b 3 Q 7 Q 2 9 s d W 1 u M j k y J n F 1 b 3 Q 7 L C Z x d W 9 0 O 0 N v b H V t b j I 5 M y Z x d W 9 0 O y w m c X V v d D t D b 2 x 1 b W 4 y O T Q m c X V v d D s s J n F 1 b 3 Q 7 Q 2 9 s d W 1 u M j k 1 J n F 1 b 3 Q 7 L C Z x d W 9 0 O 0 N v b H V t b j I 5 N i Z x d W 9 0 O y w m c X V v d D t D b 2 x 1 b W 4 y O T c m c X V v d D s s J n F 1 b 3 Q 7 Q 2 9 s d W 1 u M j k 4 J n F 1 b 3 Q 7 L C Z x d W 9 0 O 0 N v b H V t b j I 5 O S Z x d W 9 0 O y w m c X V v d D t D b 2 x 1 b W 4 z M D A m c X V v d D s s J n F 1 b 3 Q 7 Q 2 9 s d W 1 u M z A x J n F 1 b 3 Q 7 L C Z x d W 9 0 O 0 N v b H V t b j M w M i Z x d W 9 0 O y w m c X V v d D t D b 2 x 1 b W 4 z M D M m c X V v d D s s J n F 1 b 3 Q 7 Q 2 9 s d W 1 u M z A 0 J n F 1 b 3 Q 7 L C Z x d W 9 0 O 0 N v b H V t b j M w N S Z x d W 9 0 O y w m c X V v d D t D b 2 x 1 b W 4 z M D Y m c X V v d D s s J n F 1 b 3 Q 7 Q 2 9 s d W 1 u M z A 3 J n F 1 b 3 Q 7 L C Z x d W 9 0 O 0 N v b H V t b j M w O C Z x d W 9 0 O y w m c X V v d D t D b 2 x 1 b W 4 z M D k m c X V v d D s s J n F 1 b 3 Q 7 Q 2 9 s d W 1 u M z E w J n F 1 b 3 Q 7 L C Z x d W 9 0 O 0 N v b H V t b j M x M S Z x d W 9 0 O y w m c X V v d D t D b 2 x 1 b W 4 z M T I m c X V v d D s s J n F 1 b 3 Q 7 Q 2 9 s d W 1 u M z E z J n F 1 b 3 Q 7 L C Z x d W 9 0 O 0 N v b H V t b j M x N C Z x d W 9 0 O y w m c X V v d D t D b 2 x 1 b W 4 z M T U m c X V v d D s s J n F 1 b 3 Q 7 Q 2 9 s d W 1 u M z E 2 J n F 1 b 3 Q 7 L C Z x d W 9 0 O 0 N v b H V t b j M x N y Z x d W 9 0 O y w m c X V v d D t D b 2 x 1 b W 4 z M T g m c X V v d D s s J n F 1 b 3 Q 7 Q 2 9 s d W 1 u M z E 5 J n F 1 b 3 Q 7 L C Z x d W 9 0 O 0 N v b H V t b j M y M C Z x d W 9 0 O y w m c X V v d D t D b 2 x 1 b W 4 z M j E m c X V v d D s s J n F 1 b 3 Q 7 Q 2 9 s d W 1 u M z I y J n F 1 b 3 Q 7 L C Z x d W 9 0 O 0 N v b H V t b j M y M y Z x d W 9 0 O y w m c X V v d D t D b 2 x 1 b W 4 z M j Q m c X V v d D s s J n F 1 b 3 Q 7 Q 2 9 s d W 1 u M z I 1 J n F 1 b 3 Q 7 L C Z x d W 9 0 O 0 N v b H V t b j M y N i Z x d W 9 0 O y w m c X V v d D t D b 2 x 1 b W 4 z M j c m c X V v d D s s J n F 1 b 3 Q 7 Q 2 9 s d W 1 u M z I 4 J n F 1 b 3 Q 7 L C Z x d W 9 0 O 0 N v b H V t b j M y O S Z x d W 9 0 O y w m c X V v d D t D b 2 x 1 b W 4 z M z A m c X V v d D s s J n F 1 b 3 Q 7 Q 2 9 s d W 1 u M z M x J n F 1 b 3 Q 7 L C Z x d W 9 0 O 0 N v b H V t b j M z M i Z x d W 9 0 O y w m c X V v d D t D b 2 x 1 b W 4 z M z M m c X V v d D s s J n F 1 b 3 Q 7 Q 2 9 s d W 1 u M z M 0 J n F 1 b 3 Q 7 L C Z x d W 9 0 O 0 N v b H V t b j M z N S Z x d W 9 0 O y w m c X V v d D t D b 2 x 1 b W 4 z M z Y m c X V v d D s s J n F 1 b 3 Q 7 Q 2 9 s d W 1 u M z M 3 J n F 1 b 3 Q 7 L C Z x d W 9 0 O 0 N v b H V t b j M z O C Z x d W 9 0 O y w m c X V v d D t D b 2 x 1 b W 4 z M z k m c X V v d D s s J n F 1 b 3 Q 7 Q 2 9 s d W 1 u M z Q w J n F 1 b 3 Q 7 L C Z x d W 9 0 O 0 N v b H V t b j M 0 M S Z x d W 9 0 O y w m c X V v d D t D b 2 x 1 b W 4 z N D I m c X V v d D s s J n F 1 b 3 Q 7 Q 2 9 s d W 1 u M z Q z J n F 1 b 3 Q 7 L C Z x d W 9 0 O 0 N v b H V t b j M 0 N C Z x d W 9 0 O y w m c X V v d D t D b 2 x 1 b W 4 z N D U m c X V v d D s s J n F 1 b 3 Q 7 Q 2 9 s d W 1 u M z Q 2 J n F 1 b 3 Q 7 L C Z x d W 9 0 O 0 N v b H V t b j M 0 N y Z x d W 9 0 O y w m c X V v d D t D b 2 x 1 b W 4 z N D g m c X V v d D s s J n F 1 b 3 Q 7 Q 2 9 s d W 1 u M z Q 5 J n F 1 b 3 Q 7 L C Z x d W 9 0 O 0 N v b H V t b j M 1 M C Z x d W 9 0 O y w m c X V v d D t D b 2 x 1 b W 4 z N T E m c X V v d D s s J n F 1 b 3 Q 7 Q 2 9 s d W 1 u M z U y J n F 1 b 3 Q 7 L C Z x d W 9 0 O 0 N v b H V t b j M 1 M y Z x d W 9 0 O y w m c X V v d D t D b 2 x 1 b W 4 z N T Q m c X V v d D s s J n F 1 b 3 Q 7 Q 2 9 s d W 1 u M z U 1 J n F 1 b 3 Q 7 L C Z x d W 9 0 O 0 N v b H V t b j M 1 N i Z x d W 9 0 O y w m c X V v d D t D b 2 x 1 b W 4 z N T c m c X V v d D s s J n F 1 b 3 Q 7 Q 2 9 s d W 1 u M z U 4 J n F 1 b 3 Q 7 L C Z x d W 9 0 O 0 N v b H V t b j M 1 O S Z x d W 9 0 O y w m c X V v d D t D b 2 x 1 b W 4 z N j A m c X V v d D s s J n F 1 b 3 Q 7 Q 2 9 s d W 1 u M z Y x J n F 1 b 3 Q 7 L C Z x d W 9 0 O 0 N v b H V t b j M 2 M i Z x d W 9 0 O y w m c X V v d D t D b 2 x 1 b W 4 z N j M m c X V v d D s s J n F 1 b 3 Q 7 Q 2 9 s d W 1 u M z Y 0 J n F 1 b 3 Q 7 L C Z x d W 9 0 O 0 N v b H V t b j M 2 N S Z x d W 9 0 O y w m c X V v d D t D b 2 x 1 b W 4 z N j Y m c X V v d D s s J n F 1 b 3 Q 7 Q 2 9 s d W 1 u M z Y 3 J n F 1 b 3 Q 7 L C Z x d W 9 0 O 0 N v b H V t b j M 2 O C Z x d W 9 0 O y w m c X V v d D t D b 2 x 1 b W 4 z N j k m c X V v d D s s J n F 1 b 3 Q 7 Q 2 9 s d W 1 u M z c w J n F 1 b 3 Q 7 L C Z x d W 9 0 O 0 N v b H V t b j M 3 M S Z x d W 9 0 O y w m c X V v d D t D b 2 x 1 b W 4 z N z I m c X V v d D s s J n F 1 b 3 Q 7 Q 2 9 s d W 1 u M z c z J n F 1 b 3 Q 7 L C Z x d W 9 0 O 0 N v b H V t b j M 3 N C Z x d W 9 0 O y w m c X V v d D t D b 2 x 1 b W 4 z N z U m c X V v d D s s J n F 1 b 3 Q 7 Q 2 9 s d W 1 u M z c 2 J n F 1 b 3 Q 7 L C Z x d W 9 0 O 0 N v b H V t b j M 3 N y Z x d W 9 0 O y w m c X V v d D t D b 2 x 1 b W 4 z N z g m c X V v d D s s J n F 1 b 3 Q 7 Q 2 9 s d W 1 u M z c 5 J n F 1 b 3 Q 7 L C Z x d W 9 0 O 0 N v b H V t b j M 4 M C Z x d W 9 0 O y w m c X V v d D t D b 2 x 1 b W 4 z O D E m c X V v d D s s J n F 1 b 3 Q 7 Q 2 9 s d W 1 u M z g y J n F 1 b 3 Q 7 L C Z x d W 9 0 O 0 N v b H V t b j M 4 M y Z x d W 9 0 O y w m c X V v d D t D b 2 x 1 b W 4 z O D Q m c X V v d D s s J n F 1 b 3 Q 7 Q 2 9 s d W 1 u M z g 1 J n F 1 b 3 Q 7 L C Z x d W 9 0 O 0 N v b H V t b j M 4 N i Z x d W 9 0 O y w m c X V v d D t D b 2 x 1 b W 4 z O D c m c X V v d D s s J n F 1 b 3 Q 7 Q 2 9 s d W 1 u M z g 4 J n F 1 b 3 Q 7 L C Z x d W 9 0 O 0 N v b H V t b j M 4 O S Z x d W 9 0 O y w m c X V v d D t D b 2 x 1 b W 4 z O T A m c X V v d D s s J n F 1 b 3 Q 7 Q 2 9 s d W 1 u M z k x J n F 1 b 3 Q 7 L C Z x d W 9 0 O 0 N v b H V t b j M 5 M i Z x d W 9 0 O y w m c X V v d D t D b 2 x 1 b W 4 z O T M m c X V v d D s s J n F 1 b 3 Q 7 Q 2 9 s d W 1 u M z k 0 J n F 1 b 3 Q 7 L C Z x d W 9 0 O 0 N v b H V t b j M 5 N S Z x d W 9 0 O y w m c X V v d D t D b 2 x 1 b W 4 z O T Y m c X V v d D s s J n F 1 b 3 Q 7 Q 2 9 s d W 1 u M z k 3 J n F 1 b 3 Q 7 L C Z x d W 9 0 O 0 N v b H V t b j M 5 O C Z x d W 9 0 O y w m c X V v d D t D b 2 x 1 b W 4 z O T k m c X V v d D s s J n F 1 b 3 Q 7 Q 2 9 s d W 1 u N D A w J n F 1 b 3 Q 7 L C Z x d W 9 0 O 0 N v b H V t b j Q w M S Z x d W 9 0 O y w m c X V v d D t D b 2 x 1 b W 4 0 M D I m c X V v d D s s J n F 1 b 3 Q 7 Q 2 9 s d W 1 u N D A z J n F 1 b 3 Q 7 L C Z x d W 9 0 O 0 N v b H V t b j Q w N C Z x d W 9 0 O y w m c X V v d D t D b 2 x 1 b W 4 0 M D U m c X V v d D s s J n F 1 b 3 Q 7 Q 2 9 s d W 1 u N D A 2 J n F 1 b 3 Q 7 L C Z x d W 9 0 O 0 N v b H V t b j Q w N y Z x d W 9 0 O y w m c X V v d D t D b 2 x 1 b W 4 0 M D g m c X V v d D s s J n F 1 b 3 Q 7 Q 2 9 s d W 1 u N D A 5 J n F 1 b 3 Q 7 L C Z x d W 9 0 O 0 N v b H V t b j Q x M C Z x d W 9 0 O y w m c X V v d D t D b 2 x 1 b W 4 0 M T E m c X V v d D s s J n F 1 b 3 Q 7 Q 2 9 s d W 1 u N D E y J n F 1 b 3 Q 7 L C Z x d W 9 0 O 0 N v b H V t b j Q x M y Z x d W 9 0 O y w m c X V v d D t D b 2 x 1 b W 4 0 M T Q m c X V v d D s s J n F 1 b 3 Q 7 Q 2 9 s d W 1 u N D E 1 J n F 1 b 3 Q 7 L C Z x d W 9 0 O 0 N v b H V t b j Q x N i Z x d W 9 0 O y w m c X V v d D t D b 2 x 1 b W 4 0 M T c m c X V v d D s s J n F 1 b 3 Q 7 Q 2 9 s d W 1 u N D E 4 J n F 1 b 3 Q 7 L C Z x d W 9 0 O 0 N v b H V t b j Q x O S Z x d W 9 0 O y w m c X V v d D t D b 2 x 1 b W 4 0 M j A m c X V v d D s s J n F 1 b 3 Q 7 Q 2 9 s d W 1 u N D I x J n F 1 b 3 Q 7 L C Z x d W 9 0 O 0 N v b H V t b j Q y M i Z x d W 9 0 O y w m c X V v d D t D b 2 x 1 b W 4 0 M j M m c X V v d D s s J n F 1 b 3 Q 7 Q 2 9 s d W 1 u N D I 0 J n F 1 b 3 Q 7 L C Z x d W 9 0 O 0 N v b H V t b j Q y N S Z x d W 9 0 O y w m c X V v d D t D b 2 x 1 b W 4 0 M j Y m c X V v d D s s J n F 1 b 3 Q 7 Q 2 9 s d W 1 u N D I 3 J n F 1 b 3 Q 7 L C Z x d W 9 0 O 0 N v b H V t b j Q y O C Z x d W 9 0 O y w m c X V v d D t D b 2 x 1 b W 4 0 M j k m c X V v d D s s J n F 1 b 3 Q 7 Q 2 9 s d W 1 u N D M w J n F 1 b 3 Q 7 L C Z x d W 9 0 O 0 N v b H V t b j Q z M S Z x d W 9 0 O y w m c X V v d D t D b 2 x 1 b W 4 0 M z I m c X V v d D s s J n F 1 b 3 Q 7 Q 2 9 s d W 1 u N D M z J n F 1 b 3 Q 7 L C Z x d W 9 0 O 0 N v b H V t b j Q z N C Z x d W 9 0 O y w m c X V v d D t D b 2 x 1 b W 4 0 M z U m c X V v d D s s J n F 1 b 3 Q 7 Q 2 9 s d W 1 u N D M 2 J n F 1 b 3 Q 7 L C Z x d W 9 0 O 0 N v b H V t b j Q z N y Z x d W 9 0 O y w m c X V v d D t D b 2 x 1 b W 4 0 M z g m c X V v d D s s J n F 1 b 3 Q 7 Q 2 9 s d W 1 u N D M 5 J n F 1 b 3 Q 7 L C Z x d W 9 0 O 0 N v b H V t b j Q 0 M C Z x d W 9 0 O y w m c X V v d D t D b 2 x 1 b W 4 0 N D E m c X V v d D s s J n F 1 b 3 Q 7 Q 2 9 s d W 1 u N D Q y J n F 1 b 3 Q 7 L C Z x d W 9 0 O 0 N v b H V t b j Q 0 M y Z x d W 9 0 O y w m c X V v d D t D b 2 x 1 b W 4 0 N D Q m c X V v d D s s J n F 1 b 3 Q 7 Q 2 9 s d W 1 u N D Q 1 J n F 1 b 3 Q 7 L C Z x d W 9 0 O 0 N v b H V t b j Q 0 N i Z x d W 9 0 O y w m c X V v d D t D b 2 x 1 b W 4 0 N D c m c X V v d D s s J n F 1 b 3 Q 7 Q 2 9 s d W 1 u N D Q 4 J n F 1 b 3 Q 7 L C Z x d W 9 0 O 0 N v b H V t b j Q 0 O S Z x d W 9 0 O y w m c X V v d D t D b 2 x 1 b W 4 0 N T A m c X V v d D s s J n F 1 b 3 Q 7 Q 2 9 s d W 1 u N D U x J n F 1 b 3 Q 7 L C Z x d W 9 0 O 0 N v b H V t b j Q 1 M i Z x d W 9 0 O y w m c X V v d D t D b 2 x 1 b W 4 0 N T M m c X V v d D s s J n F 1 b 3 Q 7 Q 2 9 s d W 1 u N D U 0 J n F 1 b 3 Q 7 L C Z x d W 9 0 O 0 N v b H V t b j Q 1 N S Z x d W 9 0 O y w m c X V v d D t D b 2 x 1 b W 4 0 N T Y m c X V v d D s s J n F 1 b 3 Q 7 Q 2 9 s d W 1 u N D U 3 J n F 1 b 3 Q 7 L C Z x d W 9 0 O 0 N v b H V t b j Q 1 O C Z x d W 9 0 O y w m c X V v d D t D b 2 x 1 b W 4 0 N T k m c X V v d D s s J n F 1 b 3 Q 7 Q 2 9 s d W 1 u N D Y w J n F 1 b 3 Q 7 L C Z x d W 9 0 O 0 N v b H V t b j Q 2 M S Z x d W 9 0 O y w m c X V v d D t D b 2 x 1 b W 4 0 N j I m c X V v d D s s J n F 1 b 3 Q 7 Q 2 9 s d W 1 u N D Y z J n F 1 b 3 Q 7 L C Z x d W 9 0 O 0 N v b H V t b j Q 2 N C Z x d W 9 0 O y w m c X V v d D t D b 2 x 1 b W 4 0 N j U m c X V v d D s s J n F 1 b 3 Q 7 Q 2 9 s d W 1 u N D Y 2 J n F 1 b 3 Q 7 L C Z x d W 9 0 O 0 N v b H V t b j Q 2 N y Z x d W 9 0 O y w m c X V v d D t D b 2 x 1 b W 4 0 N j g m c X V v d D s s J n F 1 b 3 Q 7 Q 2 9 s d W 1 u N D Y 5 J n F 1 b 3 Q 7 L C Z x d W 9 0 O 0 N v b H V t b j Q 3 M C Z x d W 9 0 O y w m c X V v d D t D b 2 x 1 b W 4 0 N z E m c X V v d D s s J n F 1 b 3 Q 7 Q 2 9 s d W 1 u N D c y J n F 1 b 3 Q 7 L C Z x d W 9 0 O 0 N v b H V t b j Q 3 M y Z x d W 9 0 O y w m c X V v d D t D b 2 x 1 b W 4 0 N z Q m c X V v d D s s J n F 1 b 3 Q 7 Q 2 9 s d W 1 u N D c 1 J n F 1 b 3 Q 7 L C Z x d W 9 0 O 0 N v b H V t b j Q 3 N i Z x d W 9 0 O y w m c X V v d D t D b 2 x 1 b W 4 0 N z c m c X V v d D s s J n F 1 b 3 Q 7 Q 2 9 s d W 1 u N D c 4 J n F 1 b 3 Q 7 L C Z x d W 9 0 O 0 N v b H V t b j Q 3 O S Z x d W 9 0 O y w m c X V v d D t D b 2 x 1 b W 4 0 O D A m c X V v d D s s J n F 1 b 3 Q 7 Q 2 9 s d W 1 u N D g x J n F 1 b 3 Q 7 L C Z x d W 9 0 O 0 N v b H V t b j Q 4 M i Z x d W 9 0 O y w m c X V v d D t D b 2 x 1 b W 4 0 O D M m c X V v d D s s J n F 1 b 3 Q 7 Q 2 9 s d W 1 u N D g 0 J n F 1 b 3 Q 7 L C Z x d W 9 0 O 0 N v b H V t b j Q 4 N S Z x d W 9 0 O y w m c X V v d D t D b 2 x 1 b W 4 0 O D Y m c X V v d D s s J n F 1 b 3 Q 7 Q 2 9 s d W 1 u N D g 3 J n F 1 b 3 Q 7 L C Z x d W 9 0 O 0 N v b H V t b j Q 4 O C Z x d W 9 0 O y w m c X V v d D t D b 2 x 1 b W 4 0 O D k m c X V v d D s s J n F 1 b 3 Q 7 Q 2 9 s d W 1 u N D k w J n F 1 b 3 Q 7 L C Z x d W 9 0 O 0 N v b H V t b j Q 5 M S Z x d W 9 0 O y w m c X V v d D t D b 2 x 1 b W 4 0 O T I m c X V v d D s s J n F 1 b 3 Q 7 Q 2 9 s d W 1 u N D k z J n F 1 b 3 Q 7 L C Z x d W 9 0 O 0 N v b H V t b j Q 5 N C Z x d W 9 0 O y w m c X V v d D t D b 2 x 1 b W 4 0 O T U m c X V v d D s s J n F 1 b 3 Q 7 Q 2 9 s d W 1 u N D k 2 J n F 1 b 3 Q 7 L C Z x d W 9 0 O 0 N v b H V t b j Q 5 N y Z x d W 9 0 O y w m c X V v d D t D b 2 x 1 b W 4 0 O T g m c X V v d D s s J n F 1 b 3 Q 7 Q 2 9 s d W 1 u N D k 5 J n F 1 b 3 Q 7 L C Z x d W 9 0 O 0 N v b H V t b j U w M C Z x d W 9 0 O y w m c X V v d D t D b 2 x 1 b W 4 1 M D E m c X V v d D t d I i A v P j x F b n R y e S B U e X B l P S J G a W x s U 3 R h d H V z I i B W Y W x 1 Z T 0 i c 0 N v b X B s Z X R l I i A v P j x F b n R y e S B U e X B l P S J S Z W x h d G l v b n N o a X B J b m Z v Q 2 9 u d G F p b m V y I i B W Y W x 1 Z T 0 i c 3 s m c X V v d D t j b 2 x 1 b W 5 D b 3 V u d C Z x d W 9 0 O z o 1 M D E s J n F 1 b 3 Q 7 a 2 V 5 Q 2 9 s d W 1 u T m F t Z X M m c X V v d D s 6 W 1 0 s J n F 1 b 3 Q 7 c X V l c n l S Z W x h d G l v b n N o a X B z J n F 1 b 3 Q 7 O l t d L C Z x d W 9 0 O 2 N v b H V t b k l k Z W 5 0 a X R p Z X M m c X V v d D s 6 W y Z x d W 9 0 O 1 N l Y 3 R p b 2 4 x L 2 N v b n N v b G l k Y X R l Z m F 3 Z m 9 y b X V s Y S 9 D a G F u Z 2 V k I F R 5 c G U u e 0 N v b H V t b j E s M H 0 m c X V v d D s s J n F 1 b 3 Q 7 U 2 V j d G l v b j E v Y 2 9 u c 2 9 s a W R h d G V m Y X d m b 3 J t d W x h L 0 N o Y W 5 n Z W Q g V H l w Z S 5 7 Q 2 9 s d W 1 u M i w x f S Z x d W 9 0 O y w m c X V v d D t T Z W N 0 a W 9 u M S 9 j b 2 5 z b 2 x p Z G F 0 Z W Z h d 2 Z v c m 1 1 b G E v Q 2 h h b m d l Z C B U e X B l L n t D b 2 x 1 b W 4 z L D J 9 J n F 1 b 3 Q 7 L C Z x d W 9 0 O 1 N l Y 3 R p b 2 4 x L 2 N v b n N v b G l k Y X R l Z m F 3 Z m 9 y b X V s Y S 9 D a G F u Z 2 V k I F R 5 c G U u e 0 N v b H V t b j Q s M 3 0 m c X V v d D s s J n F 1 b 3 Q 7 U 2 V j d G l v b j E v Y 2 9 u c 2 9 s a W R h d G V m Y X d m b 3 J t d W x h L 0 N o Y W 5 n Z W Q g V H l w Z S 5 7 Q 2 9 s d W 1 u N S w 0 f S Z x d W 9 0 O y w m c X V v d D t T Z W N 0 a W 9 u M S 9 j b 2 5 z b 2 x p Z G F 0 Z W Z h d 2 Z v c m 1 1 b G E v Q 2 h h b m d l Z C B U e X B l L n t D b 2 x 1 b W 4 2 L D V 9 J n F 1 b 3 Q 7 L C Z x d W 9 0 O 1 N l Y 3 R p b 2 4 x L 2 N v b n N v b G l k Y X R l Z m F 3 Z m 9 y b X V s Y S 9 D a G F u Z 2 V k I F R 5 c G U u e 0 N v b H V t b j c s N n 0 m c X V v d D s s J n F 1 b 3 Q 7 U 2 V j d G l v b j E v Y 2 9 u c 2 9 s a W R h d G V m Y X d m b 3 J t d W x h L 0 N o Y W 5 n Z W Q g V H l w Z S 5 7 Q 2 9 s d W 1 u O C w 3 f S Z x d W 9 0 O y w m c X V v d D t T Z W N 0 a W 9 u M S 9 j b 2 5 z b 2 x p Z G F 0 Z W Z h d 2 Z v c m 1 1 b G E v Q 2 h h b m d l Z C B U e X B l L n t D b 2 x 1 b W 4 5 L D h 9 J n F 1 b 3 Q 7 L C Z x d W 9 0 O 1 N l Y 3 R p b 2 4 x L 2 N v b n N v b G l k Y X R l Z m F 3 Z m 9 y b X V s Y S 9 D a G F u Z 2 V k I F R 5 c G U u e 0 N v b H V t b j E w L D l 9 J n F 1 b 3 Q 7 L C Z x d W 9 0 O 1 N l Y 3 R p b 2 4 x L 2 N v b n N v b G l k Y X R l Z m F 3 Z m 9 y b X V s Y S 9 D a G F u Z 2 V k I F R 5 c G U u e 0 N v b H V t b j E x L D E w f S Z x d W 9 0 O y w m c X V v d D t T Z W N 0 a W 9 u M S 9 j b 2 5 z b 2 x p Z G F 0 Z W Z h d 2 Z v c m 1 1 b G E v Q 2 h h b m d l Z C B U e X B l L n t D b 2 x 1 b W 4 x M i w x M X 0 m c X V v d D s s J n F 1 b 3 Q 7 U 2 V j d G l v b j E v Y 2 9 u c 2 9 s a W R h d G V m Y X d m b 3 J t d W x h L 0 N o Y W 5 n Z W Q g V H l w Z S 5 7 Q 2 9 s d W 1 u M T M s M T J 9 J n F 1 b 3 Q 7 L C Z x d W 9 0 O 1 N l Y 3 R p b 2 4 x L 2 N v b n N v b G l k Y X R l Z m F 3 Z m 9 y b X V s Y S 9 D a G F u Z 2 V k I F R 5 c G U u e 0 N v b H V t b j E 0 L D E z f S Z x d W 9 0 O y w m c X V v d D t T Z W N 0 a W 9 u M S 9 j b 2 5 z b 2 x p Z G F 0 Z W Z h d 2 Z v c m 1 1 b G E v Q 2 h h b m d l Z C B U e X B l L n t D b 2 x 1 b W 4 x N S w x N H 0 m c X V v d D s s J n F 1 b 3 Q 7 U 2 V j d G l v b j E v Y 2 9 u c 2 9 s a W R h d G V m Y X d m b 3 J t d W x h L 0 N o Y W 5 n Z W Q g V H l w Z S 5 7 Q 2 9 s d W 1 u M T Y s M T V 9 J n F 1 b 3 Q 7 L C Z x d W 9 0 O 1 N l Y 3 R p b 2 4 x L 2 N v b n N v b G l k Y X R l Z m F 3 Z m 9 y b X V s Y S 9 D a G F u Z 2 V k I F R 5 c G U u e 0 N v b H V t b j E 3 L D E 2 f S Z x d W 9 0 O y w m c X V v d D t T Z W N 0 a W 9 u M S 9 j b 2 5 z b 2 x p Z G F 0 Z W Z h d 2 Z v c m 1 1 b G E v Q 2 h h b m d l Z C B U e X B l L n t D b 2 x 1 b W 4 x O C w x N 3 0 m c X V v d D s s J n F 1 b 3 Q 7 U 2 V j d G l v b j E v Y 2 9 u c 2 9 s a W R h d G V m Y X d m b 3 J t d W x h L 0 N o Y W 5 n Z W Q g V H l w Z S 5 7 Q 2 9 s d W 1 u M T k s M T h 9 J n F 1 b 3 Q 7 L C Z x d W 9 0 O 1 N l Y 3 R p b 2 4 x L 2 N v b n N v b G l k Y X R l Z m F 3 Z m 9 y b X V s Y S 9 D a G F u Z 2 V k I F R 5 c G U u e 0 N v b H V t b j I w L D E 5 f S Z x d W 9 0 O y w m c X V v d D t T Z W N 0 a W 9 u M S 9 j b 2 5 z b 2 x p Z G F 0 Z W Z h d 2 Z v c m 1 1 b G E v Q 2 h h b m d l Z C B U e X B l L n t D b 2 x 1 b W 4 y M S w y M H 0 m c X V v d D s s J n F 1 b 3 Q 7 U 2 V j d G l v b j E v Y 2 9 u c 2 9 s a W R h d G V m Y X d m b 3 J t d W x h L 0 N o Y W 5 n Z W Q g V H l w Z S 5 7 Q 2 9 s d W 1 u M j I s M j F 9 J n F 1 b 3 Q 7 L C Z x d W 9 0 O 1 N l Y 3 R p b 2 4 x L 2 N v b n N v b G l k Y X R l Z m F 3 Z m 9 y b X V s Y S 9 D a G F u Z 2 V k I F R 5 c G U u e 0 N v b H V t b j I z L D I y f S Z x d W 9 0 O y w m c X V v d D t T Z W N 0 a W 9 u M S 9 j b 2 5 z b 2 x p Z G F 0 Z W Z h d 2 Z v c m 1 1 b G E v Q 2 h h b m d l Z C B U e X B l L n t D b 2 x 1 b W 4 y N C w y M 3 0 m c X V v d D s s J n F 1 b 3 Q 7 U 2 V j d G l v b j E v Y 2 9 u c 2 9 s a W R h d G V m Y X d m b 3 J t d W x h L 0 N o Y W 5 n Z W Q g V H l w Z S 5 7 Q 2 9 s d W 1 u M j U s M j R 9 J n F 1 b 3 Q 7 L C Z x d W 9 0 O 1 N l Y 3 R p b 2 4 x L 2 N v b n N v b G l k Y X R l Z m F 3 Z m 9 y b X V s Y S 9 D a G F u Z 2 V k I F R 5 c G U u e 0 N v b H V t b j I 2 L D I 1 f S Z x d W 9 0 O y w m c X V v d D t T Z W N 0 a W 9 u M S 9 j b 2 5 z b 2 x p Z G F 0 Z W Z h d 2 Z v c m 1 1 b G E v Q 2 h h b m d l Z C B U e X B l L n t D b 2 x 1 b W 4 y N y w y N n 0 m c X V v d D s s J n F 1 b 3 Q 7 U 2 V j d G l v b j E v Y 2 9 u c 2 9 s a W R h d G V m Y X d m b 3 J t d W x h L 0 N o Y W 5 n Z W Q g V H l w Z S 5 7 Q 2 9 s d W 1 u M j g s M j d 9 J n F 1 b 3 Q 7 L C Z x d W 9 0 O 1 N l Y 3 R p b 2 4 x L 2 N v b n N v b G l k Y X R l Z m F 3 Z m 9 y b X V s Y S 9 D a G F u Z 2 V k I F R 5 c G U u e 0 N v b H V t b j I 5 L D I 4 f S Z x d W 9 0 O y w m c X V v d D t T Z W N 0 a W 9 u M S 9 j b 2 5 z b 2 x p Z G F 0 Z W Z h d 2 Z v c m 1 1 b G E v Q 2 h h b m d l Z C B U e X B l L n t D b 2 x 1 b W 4 z M C w y O X 0 m c X V v d D s s J n F 1 b 3 Q 7 U 2 V j d G l v b j E v Y 2 9 u c 2 9 s a W R h d G V m Y X d m b 3 J t d W x h L 0 N o Y W 5 n Z W Q g V H l w Z S 5 7 Q 2 9 s d W 1 u M z E s M z B 9 J n F 1 b 3 Q 7 L C Z x d W 9 0 O 1 N l Y 3 R p b 2 4 x L 2 N v b n N v b G l k Y X R l Z m F 3 Z m 9 y b X V s Y S 9 D a G F u Z 2 V k I F R 5 c G U u e 0 N v b H V t b j M y L D M x f S Z x d W 9 0 O y w m c X V v d D t T Z W N 0 a W 9 u M S 9 j b 2 5 z b 2 x p Z G F 0 Z W Z h d 2 Z v c m 1 1 b G E v Q 2 h h b m d l Z C B U e X B l L n t D b 2 x 1 b W 4 z M y w z M n 0 m c X V v d D s s J n F 1 b 3 Q 7 U 2 V j d G l v b j E v Y 2 9 u c 2 9 s a W R h d G V m Y X d m b 3 J t d W x h L 0 N o Y W 5 n Z W Q g V H l w Z S 5 7 Q 2 9 s d W 1 u M z Q s M z N 9 J n F 1 b 3 Q 7 L C Z x d W 9 0 O 1 N l Y 3 R p b 2 4 x L 2 N v b n N v b G l k Y X R l Z m F 3 Z m 9 y b X V s Y S 9 D a G F u Z 2 V k I F R 5 c G U u e 0 N v b H V t b j M 1 L D M 0 f S Z x d W 9 0 O y w m c X V v d D t T Z W N 0 a W 9 u M S 9 j b 2 5 z b 2 x p Z G F 0 Z W Z h d 2 Z v c m 1 1 b G E v Q 2 h h b m d l Z C B U e X B l L n t D b 2 x 1 b W 4 z N i w z N X 0 m c X V v d D s s J n F 1 b 3 Q 7 U 2 V j d G l v b j E v Y 2 9 u c 2 9 s a W R h d G V m Y X d m b 3 J t d W x h L 0 N o Y W 5 n Z W Q g V H l w Z S 5 7 Q 2 9 s d W 1 u M z c s M z Z 9 J n F 1 b 3 Q 7 L C Z x d W 9 0 O 1 N l Y 3 R p b 2 4 x L 2 N v b n N v b G l k Y X R l Z m F 3 Z m 9 y b X V s Y S 9 D a G F u Z 2 V k I F R 5 c G U u e 0 N v b H V t b j M 4 L D M 3 f S Z x d W 9 0 O y w m c X V v d D t T Z W N 0 a W 9 u M S 9 j b 2 5 z b 2 x p Z G F 0 Z W Z h d 2 Z v c m 1 1 b G E v Q 2 h h b m d l Z C B U e X B l L n t D b 2 x 1 b W 4 z O S w z O H 0 m c X V v d D s s J n F 1 b 3 Q 7 U 2 V j d G l v b j E v Y 2 9 u c 2 9 s a W R h d G V m Y X d m b 3 J t d W x h L 0 N o Y W 5 n Z W Q g V H l w Z S 5 7 Q 2 9 s d W 1 u N D A s M z l 9 J n F 1 b 3 Q 7 L C Z x d W 9 0 O 1 N l Y 3 R p b 2 4 x L 2 N v b n N v b G l k Y X R l Z m F 3 Z m 9 y b X V s Y S 9 D a G F u Z 2 V k I F R 5 c G U u e 0 N v b H V t b j Q x L D Q w f S Z x d W 9 0 O y w m c X V v d D t T Z W N 0 a W 9 u M S 9 j b 2 5 z b 2 x p Z G F 0 Z W Z h d 2 Z v c m 1 1 b G E v Q 2 h h b m d l Z C B U e X B l L n t D b 2 x 1 b W 4 0 M i w 0 M X 0 m c X V v d D s s J n F 1 b 3 Q 7 U 2 V j d G l v b j E v Y 2 9 u c 2 9 s a W R h d G V m Y X d m b 3 J t d W x h L 0 N o Y W 5 n Z W Q g V H l w Z S 5 7 Q 2 9 s d W 1 u N D M s N D J 9 J n F 1 b 3 Q 7 L C Z x d W 9 0 O 1 N l Y 3 R p b 2 4 x L 2 N v b n N v b G l k Y X R l Z m F 3 Z m 9 y b X V s Y S 9 D a G F u Z 2 V k I F R 5 c G U u e 0 N v b H V t b j Q 0 L D Q z f S Z x d W 9 0 O y w m c X V v d D t T Z W N 0 a W 9 u M S 9 j b 2 5 z b 2 x p Z G F 0 Z W Z h d 2 Z v c m 1 1 b G E v Q 2 h h b m d l Z C B U e X B l L n t D b 2 x 1 b W 4 0 N S w 0 N H 0 m c X V v d D s s J n F 1 b 3 Q 7 U 2 V j d G l v b j E v Y 2 9 u c 2 9 s a W R h d G V m Y X d m b 3 J t d W x h L 0 N o Y W 5 n Z W Q g V H l w Z S 5 7 Q 2 9 s d W 1 u N D Y s N D V 9 J n F 1 b 3 Q 7 L C Z x d W 9 0 O 1 N l Y 3 R p b 2 4 x L 2 N v b n N v b G l k Y X R l Z m F 3 Z m 9 y b X V s Y S 9 D a G F u Z 2 V k I F R 5 c G U u e 0 N v b H V t b j Q 3 L D Q 2 f S Z x d W 9 0 O y w m c X V v d D t T Z W N 0 a W 9 u M S 9 j b 2 5 z b 2 x p Z G F 0 Z W Z h d 2 Z v c m 1 1 b G E v Q 2 h h b m d l Z C B U e X B l L n t D b 2 x 1 b W 4 0 O C w 0 N 3 0 m c X V v d D s s J n F 1 b 3 Q 7 U 2 V j d G l v b j E v Y 2 9 u c 2 9 s a W R h d G V m Y X d m b 3 J t d W x h L 0 N o Y W 5 n Z W Q g V H l w Z S 5 7 Q 2 9 s d W 1 u N D k s N D h 9 J n F 1 b 3 Q 7 L C Z x d W 9 0 O 1 N l Y 3 R p b 2 4 x L 2 N v b n N v b G l k Y X R l Z m F 3 Z m 9 y b X V s Y S 9 D a G F u Z 2 V k I F R 5 c G U u e 0 N v b H V t b j U w L D Q 5 f S Z x d W 9 0 O y w m c X V v d D t T Z W N 0 a W 9 u M S 9 j b 2 5 z b 2 x p Z G F 0 Z W Z h d 2 Z v c m 1 1 b G E v Q 2 h h b m d l Z C B U e X B l L n t D b 2 x 1 b W 4 1 M S w 1 M H 0 m c X V v d D s s J n F 1 b 3 Q 7 U 2 V j d G l v b j E v Y 2 9 u c 2 9 s a W R h d G V m Y X d m b 3 J t d W x h L 0 N o Y W 5 n Z W Q g V H l w Z S 5 7 Q 2 9 s d W 1 u N T I s N T F 9 J n F 1 b 3 Q 7 L C Z x d W 9 0 O 1 N l Y 3 R p b 2 4 x L 2 N v b n N v b G l k Y X R l Z m F 3 Z m 9 y b X V s Y S 9 D a G F u Z 2 V k I F R 5 c G U u e 0 N v b H V t b j U z L D U y f S Z x d W 9 0 O y w m c X V v d D t T Z W N 0 a W 9 u M S 9 j b 2 5 z b 2 x p Z G F 0 Z W Z h d 2 Z v c m 1 1 b G E v Q 2 h h b m d l Z C B U e X B l L n t D b 2 x 1 b W 4 1 N C w 1 M 3 0 m c X V v d D s s J n F 1 b 3 Q 7 U 2 V j d G l v b j E v Y 2 9 u c 2 9 s a W R h d G V m Y X d m b 3 J t d W x h L 0 N o Y W 5 n Z W Q g V H l w Z S 5 7 Q 2 9 s d W 1 u N T U s N T R 9 J n F 1 b 3 Q 7 L C Z x d W 9 0 O 1 N l Y 3 R p b 2 4 x L 2 N v b n N v b G l k Y X R l Z m F 3 Z m 9 y b X V s Y S 9 D a G F u Z 2 V k I F R 5 c G U u e 0 N v b H V t b j U 2 L D U 1 f S Z x d W 9 0 O y w m c X V v d D t T Z W N 0 a W 9 u M S 9 j b 2 5 z b 2 x p Z G F 0 Z W Z h d 2 Z v c m 1 1 b G E v Q 2 h h b m d l Z C B U e X B l L n t D b 2 x 1 b W 4 1 N y w 1 N n 0 m c X V v d D s s J n F 1 b 3 Q 7 U 2 V j d G l v b j E v Y 2 9 u c 2 9 s a W R h d G V m Y X d m b 3 J t d W x h L 0 N o Y W 5 n Z W Q g V H l w Z S 5 7 Q 2 9 s d W 1 u N T g s N T d 9 J n F 1 b 3 Q 7 L C Z x d W 9 0 O 1 N l Y 3 R p b 2 4 x L 2 N v b n N v b G l k Y X R l Z m F 3 Z m 9 y b X V s Y S 9 D a G F u Z 2 V k I F R 5 c G U u e 0 N v b H V t b j U 5 L D U 4 f S Z x d W 9 0 O y w m c X V v d D t T Z W N 0 a W 9 u M S 9 j b 2 5 z b 2 x p Z G F 0 Z W Z h d 2 Z v c m 1 1 b G E v Q 2 h h b m d l Z C B U e X B l L n t D b 2 x 1 b W 4 2 M C w 1 O X 0 m c X V v d D s s J n F 1 b 3 Q 7 U 2 V j d G l v b j E v Y 2 9 u c 2 9 s a W R h d G V m Y X d m b 3 J t d W x h L 0 N o Y W 5 n Z W Q g V H l w Z S 5 7 Q 2 9 s d W 1 u N j E s N j B 9 J n F 1 b 3 Q 7 L C Z x d W 9 0 O 1 N l Y 3 R p b 2 4 x L 2 N v b n N v b G l k Y X R l Z m F 3 Z m 9 y b X V s Y S 9 D a G F u Z 2 V k I F R 5 c G U u e 0 N v b H V t b j Y y L D Y x f S Z x d W 9 0 O y w m c X V v d D t T Z W N 0 a W 9 u M S 9 j b 2 5 z b 2 x p Z G F 0 Z W Z h d 2 Z v c m 1 1 b G E v Q 2 h h b m d l Z C B U e X B l L n t D b 2 x 1 b W 4 2 M y w 2 M n 0 m c X V v d D s s J n F 1 b 3 Q 7 U 2 V j d G l v b j E v Y 2 9 u c 2 9 s a W R h d G V m Y X d m b 3 J t d W x h L 0 N o Y W 5 n Z W Q g V H l w Z S 5 7 Q 2 9 s d W 1 u N j Q s N j N 9 J n F 1 b 3 Q 7 L C Z x d W 9 0 O 1 N l Y 3 R p b 2 4 x L 2 N v b n N v b G l k Y X R l Z m F 3 Z m 9 y b X V s Y S 9 D a G F u Z 2 V k I F R 5 c G U u e 0 N v b H V t b j Y 1 L D Y 0 f S Z x d W 9 0 O y w m c X V v d D t T Z W N 0 a W 9 u M S 9 j b 2 5 z b 2 x p Z G F 0 Z W Z h d 2 Z v c m 1 1 b G E v Q 2 h h b m d l Z C B U e X B l L n t D b 2 x 1 b W 4 2 N i w 2 N X 0 m c X V v d D s s J n F 1 b 3 Q 7 U 2 V j d G l v b j E v Y 2 9 u c 2 9 s a W R h d G V m Y X d m b 3 J t d W x h L 0 N o Y W 5 n Z W Q g V H l w Z S 5 7 Q 2 9 s d W 1 u N j c s N j Z 9 J n F 1 b 3 Q 7 L C Z x d W 9 0 O 1 N l Y 3 R p b 2 4 x L 2 N v b n N v b G l k Y X R l Z m F 3 Z m 9 y b X V s Y S 9 D a G F u Z 2 V k I F R 5 c G U u e 0 N v b H V t b j Y 4 L D Y 3 f S Z x d W 9 0 O y w m c X V v d D t T Z W N 0 a W 9 u M S 9 j b 2 5 z b 2 x p Z G F 0 Z W Z h d 2 Z v c m 1 1 b G E v Q 2 h h b m d l Z C B U e X B l L n t D b 2 x 1 b W 4 2 O S w 2 O H 0 m c X V v d D s s J n F 1 b 3 Q 7 U 2 V j d G l v b j E v Y 2 9 u c 2 9 s a W R h d G V m Y X d m b 3 J t d W x h L 0 N o Y W 5 n Z W Q g V H l w Z S 5 7 Q 2 9 s d W 1 u N z A s N j l 9 J n F 1 b 3 Q 7 L C Z x d W 9 0 O 1 N l Y 3 R p b 2 4 x L 2 N v b n N v b G l k Y X R l Z m F 3 Z m 9 y b X V s Y S 9 D a G F u Z 2 V k I F R 5 c G U u e 0 N v b H V t b j c x L D c w f S Z x d W 9 0 O y w m c X V v d D t T Z W N 0 a W 9 u M S 9 j b 2 5 z b 2 x p Z G F 0 Z W Z h d 2 Z v c m 1 1 b G E v Q 2 h h b m d l Z C B U e X B l L n t D b 2 x 1 b W 4 3 M i w 3 M X 0 m c X V v d D s s J n F 1 b 3 Q 7 U 2 V j d G l v b j E v Y 2 9 u c 2 9 s a W R h d G V m Y X d m b 3 J t d W x h L 0 N o Y W 5 n Z W Q g V H l w Z S 5 7 Q 2 9 s d W 1 u N z M s N z J 9 J n F 1 b 3 Q 7 L C Z x d W 9 0 O 1 N l Y 3 R p b 2 4 x L 2 N v b n N v b G l k Y X R l Z m F 3 Z m 9 y b X V s Y S 9 D a G F u Z 2 V k I F R 5 c G U u e 0 N v b H V t b j c 0 L D c z f S Z x d W 9 0 O y w m c X V v d D t T Z W N 0 a W 9 u M S 9 j b 2 5 z b 2 x p Z G F 0 Z W Z h d 2 Z v c m 1 1 b G E v Q 2 h h b m d l Z C B U e X B l L n t D b 2 x 1 b W 4 3 N S w 3 N H 0 m c X V v d D s s J n F 1 b 3 Q 7 U 2 V j d G l v b j E v Y 2 9 u c 2 9 s a W R h d G V m Y X d m b 3 J t d W x h L 0 N o Y W 5 n Z W Q g V H l w Z S 5 7 Q 2 9 s d W 1 u N z Y s N z V 9 J n F 1 b 3 Q 7 L C Z x d W 9 0 O 1 N l Y 3 R p b 2 4 x L 2 N v b n N v b G l k Y X R l Z m F 3 Z m 9 y b X V s Y S 9 D a G F u Z 2 V k I F R 5 c G U u e 0 N v b H V t b j c 3 L D c 2 f S Z x d W 9 0 O y w m c X V v d D t T Z W N 0 a W 9 u M S 9 j b 2 5 z b 2 x p Z G F 0 Z W Z h d 2 Z v c m 1 1 b G E v Q 2 h h b m d l Z C B U e X B l L n t D b 2 x 1 b W 4 3 O C w 3 N 3 0 m c X V v d D s s J n F 1 b 3 Q 7 U 2 V j d G l v b j E v Y 2 9 u c 2 9 s a W R h d G V m Y X d m b 3 J t d W x h L 0 N o Y W 5 n Z W Q g V H l w Z S 5 7 Q 2 9 s d W 1 u N z k s N z h 9 J n F 1 b 3 Q 7 L C Z x d W 9 0 O 1 N l Y 3 R p b 2 4 x L 2 N v b n N v b G l k Y X R l Z m F 3 Z m 9 y b X V s Y S 9 D a G F u Z 2 V k I F R 5 c G U u e 0 N v b H V t b j g w L D c 5 f S Z x d W 9 0 O y w m c X V v d D t T Z W N 0 a W 9 u M S 9 j b 2 5 z b 2 x p Z G F 0 Z W Z h d 2 Z v c m 1 1 b G E v Q 2 h h b m d l Z C B U e X B l L n t D b 2 x 1 b W 4 4 M S w 4 M H 0 m c X V v d D s s J n F 1 b 3 Q 7 U 2 V j d G l v b j E v Y 2 9 u c 2 9 s a W R h d G V m Y X d m b 3 J t d W x h L 0 N o Y W 5 n Z W Q g V H l w Z S 5 7 Q 2 9 s d W 1 u O D I s O D F 9 J n F 1 b 3 Q 7 L C Z x d W 9 0 O 1 N l Y 3 R p b 2 4 x L 2 N v b n N v b G l k Y X R l Z m F 3 Z m 9 y b X V s Y S 9 D a G F u Z 2 V k I F R 5 c G U u e 0 N v b H V t b j g z L D g y f S Z x d W 9 0 O y w m c X V v d D t T Z W N 0 a W 9 u M S 9 j b 2 5 z b 2 x p Z G F 0 Z W Z h d 2 Z v c m 1 1 b G E v Q 2 h h b m d l Z C B U e X B l L n t D b 2 x 1 b W 4 4 N C w 4 M 3 0 m c X V v d D s s J n F 1 b 3 Q 7 U 2 V j d G l v b j E v Y 2 9 u c 2 9 s a W R h d G V m Y X d m b 3 J t d W x h L 0 N o Y W 5 n Z W Q g V H l w Z S 5 7 Q 2 9 s d W 1 u O D U s O D R 9 J n F 1 b 3 Q 7 L C Z x d W 9 0 O 1 N l Y 3 R p b 2 4 x L 2 N v b n N v b G l k Y X R l Z m F 3 Z m 9 y b X V s Y S 9 D a G F u Z 2 V k I F R 5 c G U u e 0 N v b H V t b j g 2 L D g 1 f S Z x d W 9 0 O y w m c X V v d D t T Z W N 0 a W 9 u M S 9 j b 2 5 z b 2 x p Z G F 0 Z W Z h d 2 Z v c m 1 1 b G E v Q 2 h h b m d l Z C B U e X B l L n t D b 2 x 1 b W 4 4 N y w 4 N n 0 m c X V v d D s s J n F 1 b 3 Q 7 U 2 V j d G l v b j E v Y 2 9 u c 2 9 s a W R h d G V m Y X d m b 3 J t d W x h L 0 N o Y W 5 n Z W Q g V H l w Z S 5 7 Q 2 9 s d W 1 u O D g s O D d 9 J n F 1 b 3 Q 7 L C Z x d W 9 0 O 1 N l Y 3 R p b 2 4 x L 2 N v b n N v b G l k Y X R l Z m F 3 Z m 9 y b X V s Y S 9 D a G F u Z 2 V k I F R 5 c G U u e 0 N v b H V t b j g 5 L D g 4 f S Z x d W 9 0 O y w m c X V v d D t T Z W N 0 a W 9 u M S 9 j b 2 5 z b 2 x p Z G F 0 Z W Z h d 2 Z v c m 1 1 b G E v Q 2 h h b m d l Z C B U e X B l L n t D b 2 x 1 b W 4 5 M C w 4 O X 0 m c X V v d D s s J n F 1 b 3 Q 7 U 2 V j d G l v b j E v Y 2 9 u c 2 9 s a W R h d G V m Y X d m b 3 J t d W x h L 0 N o Y W 5 n Z W Q g V H l w Z S 5 7 Q 2 9 s d W 1 u O T E s O T B 9 J n F 1 b 3 Q 7 L C Z x d W 9 0 O 1 N l Y 3 R p b 2 4 x L 2 N v b n N v b G l k Y X R l Z m F 3 Z m 9 y b X V s Y S 9 D a G F u Z 2 V k I F R 5 c G U u e 0 N v b H V t b j k y L D k x f S Z x d W 9 0 O y w m c X V v d D t T Z W N 0 a W 9 u M S 9 j b 2 5 z b 2 x p Z G F 0 Z W Z h d 2 Z v c m 1 1 b G E v Q 2 h h b m d l Z C B U e X B l L n t D b 2 x 1 b W 4 5 M y w 5 M n 0 m c X V v d D s s J n F 1 b 3 Q 7 U 2 V j d G l v b j E v Y 2 9 u c 2 9 s a W R h d G V m Y X d m b 3 J t d W x h L 0 N o Y W 5 n Z W Q g V H l w Z S 5 7 Q 2 9 s d W 1 u O T Q s O T N 9 J n F 1 b 3 Q 7 L C Z x d W 9 0 O 1 N l Y 3 R p b 2 4 x L 2 N v b n N v b G l k Y X R l Z m F 3 Z m 9 y b X V s Y S 9 D a G F u Z 2 V k I F R 5 c G U u e 0 N v b H V t b j k 1 L D k 0 f S Z x d W 9 0 O y w m c X V v d D t T Z W N 0 a W 9 u M S 9 j b 2 5 z b 2 x p Z G F 0 Z W Z h d 2 Z v c m 1 1 b G E v Q 2 h h b m d l Z C B U e X B l L n t D b 2 x 1 b W 4 5 N i w 5 N X 0 m c X V v d D s s J n F 1 b 3 Q 7 U 2 V j d G l v b j E v Y 2 9 u c 2 9 s a W R h d G V m Y X d m b 3 J t d W x h L 0 N o Y W 5 n Z W Q g V H l w Z S 5 7 Q 2 9 s d W 1 u O T c s O T Z 9 J n F 1 b 3 Q 7 L C Z x d W 9 0 O 1 N l Y 3 R p b 2 4 x L 2 N v b n N v b G l k Y X R l Z m F 3 Z m 9 y b X V s Y S 9 D a G F u Z 2 V k I F R 5 c G U u e 0 N v b H V t b j k 4 L D k 3 f S Z x d W 9 0 O y w m c X V v d D t T Z W N 0 a W 9 u M S 9 j b 2 5 z b 2 x p Z G F 0 Z W Z h d 2 Z v c m 1 1 b G E v Q 2 h h b m d l Z C B U e X B l L n t D b 2 x 1 b W 4 5 O S w 5 O H 0 m c X V v d D s s J n F 1 b 3 Q 7 U 2 V j d G l v b j E v Y 2 9 u c 2 9 s a W R h d G V m Y X d m b 3 J t d W x h L 0 N o Y W 5 n Z W Q g V H l w Z S 5 7 Q 2 9 s d W 1 u M T A w L D k 5 f S Z x d W 9 0 O y w m c X V v d D t T Z W N 0 a W 9 u M S 9 j b 2 5 z b 2 x p Z G F 0 Z W Z h d 2 Z v c m 1 1 b G E v Q 2 h h b m d l Z C B U e X B l L n t D b 2 x 1 b W 4 x M D E s M T A w f S Z x d W 9 0 O y w m c X V v d D t T Z W N 0 a W 9 u M S 9 j b 2 5 z b 2 x p Z G F 0 Z W Z h d 2 Z v c m 1 1 b G E v Q 2 h h b m d l Z C B U e X B l L n t D b 2 x 1 b W 4 x M D I s M T A x f S Z x d W 9 0 O y w m c X V v d D t T Z W N 0 a W 9 u M S 9 j b 2 5 z b 2 x p Z G F 0 Z W Z h d 2 Z v c m 1 1 b G E v Q 2 h h b m d l Z C B U e X B l L n t D b 2 x 1 b W 4 x M D M s M T A y f S Z x d W 9 0 O y w m c X V v d D t T Z W N 0 a W 9 u M S 9 j b 2 5 z b 2 x p Z G F 0 Z W Z h d 2 Z v c m 1 1 b G E v Q 2 h h b m d l Z C B U e X B l L n t D b 2 x 1 b W 4 x M D Q s M T A z f S Z x d W 9 0 O y w m c X V v d D t T Z W N 0 a W 9 u M S 9 j b 2 5 z b 2 x p Z G F 0 Z W Z h d 2 Z v c m 1 1 b G E v Q 2 h h b m d l Z C B U e X B l L n t D b 2 x 1 b W 4 x M D U s M T A 0 f S Z x d W 9 0 O y w m c X V v d D t T Z W N 0 a W 9 u M S 9 j b 2 5 z b 2 x p Z G F 0 Z W Z h d 2 Z v c m 1 1 b G E v Q 2 h h b m d l Z C B U e X B l L n t D b 2 x 1 b W 4 x M D Y s M T A 1 f S Z x d W 9 0 O y w m c X V v d D t T Z W N 0 a W 9 u M S 9 j b 2 5 z b 2 x p Z G F 0 Z W Z h d 2 Z v c m 1 1 b G E v Q 2 h h b m d l Z C B U e X B l L n t D b 2 x 1 b W 4 x M D c s M T A 2 f S Z x d W 9 0 O y w m c X V v d D t T Z W N 0 a W 9 u M S 9 j b 2 5 z b 2 x p Z G F 0 Z W Z h d 2 Z v c m 1 1 b G E v Q 2 h h b m d l Z C B U e X B l L n t D b 2 x 1 b W 4 x M D g s M T A 3 f S Z x d W 9 0 O y w m c X V v d D t T Z W N 0 a W 9 u M S 9 j b 2 5 z b 2 x p Z G F 0 Z W Z h d 2 Z v c m 1 1 b G E v Q 2 h h b m d l Z C B U e X B l L n t D b 2 x 1 b W 4 x M D k s M T A 4 f S Z x d W 9 0 O y w m c X V v d D t T Z W N 0 a W 9 u M S 9 j b 2 5 z b 2 x p Z G F 0 Z W Z h d 2 Z v c m 1 1 b G E v Q 2 h h b m d l Z C B U e X B l L n t D b 2 x 1 b W 4 x M T A s M T A 5 f S Z x d W 9 0 O y w m c X V v d D t T Z W N 0 a W 9 u M S 9 j b 2 5 z b 2 x p Z G F 0 Z W Z h d 2 Z v c m 1 1 b G E v Q 2 h h b m d l Z C B U e X B l L n t D b 2 x 1 b W 4 x M T E s M T E w f S Z x d W 9 0 O y w m c X V v d D t T Z W N 0 a W 9 u M S 9 j b 2 5 z b 2 x p Z G F 0 Z W Z h d 2 Z v c m 1 1 b G E v Q 2 h h b m d l Z C B U e X B l L n t D b 2 x 1 b W 4 x M T I s M T E x f S Z x d W 9 0 O y w m c X V v d D t T Z W N 0 a W 9 u M S 9 j b 2 5 z b 2 x p Z G F 0 Z W Z h d 2 Z v c m 1 1 b G E v Q 2 h h b m d l Z C B U e X B l L n t D b 2 x 1 b W 4 x M T M s M T E y f S Z x d W 9 0 O y w m c X V v d D t T Z W N 0 a W 9 u M S 9 j b 2 5 z b 2 x p Z G F 0 Z W Z h d 2 Z v c m 1 1 b G E v Q 2 h h b m d l Z C B U e X B l L n t D b 2 x 1 b W 4 x M T Q s M T E z f S Z x d W 9 0 O y w m c X V v d D t T Z W N 0 a W 9 u M S 9 j b 2 5 z b 2 x p Z G F 0 Z W Z h d 2 Z v c m 1 1 b G E v Q 2 h h b m d l Z C B U e X B l L n t D b 2 x 1 b W 4 x M T U s M T E 0 f S Z x d W 9 0 O y w m c X V v d D t T Z W N 0 a W 9 u M S 9 j b 2 5 z b 2 x p Z G F 0 Z W Z h d 2 Z v c m 1 1 b G E v Q 2 h h b m d l Z C B U e X B l L n t D b 2 x 1 b W 4 x M T Y s M T E 1 f S Z x d W 9 0 O y w m c X V v d D t T Z W N 0 a W 9 u M S 9 j b 2 5 z b 2 x p Z G F 0 Z W Z h d 2 Z v c m 1 1 b G E v Q 2 h h b m d l Z C B U e X B l L n t D b 2 x 1 b W 4 x M T c s M T E 2 f S Z x d W 9 0 O y w m c X V v d D t T Z W N 0 a W 9 u M S 9 j b 2 5 z b 2 x p Z G F 0 Z W Z h d 2 Z v c m 1 1 b G E v Q 2 h h b m d l Z C B U e X B l L n t D b 2 x 1 b W 4 x M T g s M T E 3 f S Z x d W 9 0 O y w m c X V v d D t T Z W N 0 a W 9 u M S 9 j b 2 5 z b 2 x p Z G F 0 Z W Z h d 2 Z v c m 1 1 b G E v Q 2 h h b m d l Z C B U e X B l L n t D b 2 x 1 b W 4 x M T k s M T E 4 f S Z x d W 9 0 O y w m c X V v d D t T Z W N 0 a W 9 u M S 9 j b 2 5 z b 2 x p Z G F 0 Z W Z h d 2 Z v c m 1 1 b G E v Q 2 h h b m d l Z C B U e X B l L n t D b 2 x 1 b W 4 x M j A s M T E 5 f S Z x d W 9 0 O y w m c X V v d D t T Z W N 0 a W 9 u M S 9 j b 2 5 z b 2 x p Z G F 0 Z W Z h d 2 Z v c m 1 1 b G E v Q 2 h h b m d l Z C B U e X B l L n t D b 2 x 1 b W 4 x M j E s M T I w f S Z x d W 9 0 O y w m c X V v d D t T Z W N 0 a W 9 u M S 9 j b 2 5 z b 2 x p Z G F 0 Z W Z h d 2 Z v c m 1 1 b G E v Q 2 h h b m d l Z C B U e X B l L n t D b 2 x 1 b W 4 x M j I s M T I x f S Z x d W 9 0 O y w m c X V v d D t T Z W N 0 a W 9 u M S 9 j b 2 5 z b 2 x p Z G F 0 Z W Z h d 2 Z v c m 1 1 b G E v Q 2 h h b m d l Z C B U e X B l L n t D b 2 x 1 b W 4 x M j M s M T I y f S Z x d W 9 0 O y w m c X V v d D t T Z W N 0 a W 9 u M S 9 j b 2 5 z b 2 x p Z G F 0 Z W Z h d 2 Z v c m 1 1 b G E v Q 2 h h b m d l Z C B U e X B l L n t D b 2 x 1 b W 4 x M j Q s M T I z f S Z x d W 9 0 O y w m c X V v d D t T Z W N 0 a W 9 u M S 9 j b 2 5 z b 2 x p Z G F 0 Z W Z h d 2 Z v c m 1 1 b G E v Q 2 h h b m d l Z C B U e X B l L n t D b 2 x 1 b W 4 x M j U s M T I 0 f S Z x d W 9 0 O y w m c X V v d D t T Z W N 0 a W 9 u M S 9 j b 2 5 z b 2 x p Z G F 0 Z W Z h d 2 Z v c m 1 1 b G E v Q 2 h h b m d l Z C B U e X B l L n t D b 2 x 1 b W 4 x M j Y s M T I 1 f S Z x d W 9 0 O y w m c X V v d D t T Z W N 0 a W 9 u M S 9 j b 2 5 z b 2 x p Z G F 0 Z W Z h d 2 Z v c m 1 1 b G E v Q 2 h h b m d l Z C B U e X B l L n t D b 2 x 1 b W 4 x M j c s M T I 2 f S Z x d W 9 0 O y w m c X V v d D t T Z W N 0 a W 9 u M S 9 j b 2 5 z b 2 x p Z G F 0 Z W Z h d 2 Z v c m 1 1 b G E v Q 2 h h b m d l Z C B U e X B l L n t D b 2 x 1 b W 4 x M j g s M T I 3 f S Z x d W 9 0 O y w m c X V v d D t T Z W N 0 a W 9 u M S 9 j b 2 5 z b 2 x p Z G F 0 Z W Z h d 2 Z v c m 1 1 b G E v Q 2 h h b m d l Z C B U e X B l L n t D b 2 x 1 b W 4 x M j k s M T I 4 f S Z x d W 9 0 O y w m c X V v d D t T Z W N 0 a W 9 u M S 9 j b 2 5 z b 2 x p Z G F 0 Z W Z h d 2 Z v c m 1 1 b G E v Q 2 h h b m d l Z C B U e X B l L n t D b 2 x 1 b W 4 x M z A s M T I 5 f S Z x d W 9 0 O y w m c X V v d D t T Z W N 0 a W 9 u M S 9 j b 2 5 z b 2 x p Z G F 0 Z W Z h d 2 Z v c m 1 1 b G E v Q 2 h h b m d l Z C B U e X B l L n t D b 2 x 1 b W 4 x M z E s M T M w f S Z x d W 9 0 O y w m c X V v d D t T Z W N 0 a W 9 u M S 9 j b 2 5 z b 2 x p Z G F 0 Z W Z h d 2 Z v c m 1 1 b G E v Q 2 h h b m d l Z C B U e X B l L n t D b 2 x 1 b W 4 x M z I s M T M x f S Z x d W 9 0 O y w m c X V v d D t T Z W N 0 a W 9 u M S 9 j b 2 5 z b 2 x p Z G F 0 Z W Z h d 2 Z v c m 1 1 b G E v Q 2 h h b m d l Z C B U e X B l L n t D b 2 x 1 b W 4 x M z M s M T M y f S Z x d W 9 0 O y w m c X V v d D t T Z W N 0 a W 9 u M S 9 j b 2 5 z b 2 x p Z G F 0 Z W Z h d 2 Z v c m 1 1 b G E v Q 2 h h b m d l Z C B U e X B l L n t D b 2 x 1 b W 4 x M z Q s M T M z f S Z x d W 9 0 O y w m c X V v d D t T Z W N 0 a W 9 u M S 9 j b 2 5 z b 2 x p Z G F 0 Z W Z h d 2 Z v c m 1 1 b G E v Q 2 h h b m d l Z C B U e X B l L n t D b 2 x 1 b W 4 x M z U s M T M 0 f S Z x d W 9 0 O y w m c X V v d D t T Z W N 0 a W 9 u M S 9 j b 2 5 z b 2 x p Z G F 0 Z W Z h d 2 Z v c m 1 1 b G E v Q 2 h h b m d l Z C B U e X B l L n t D b 2 x 1 b W 4 x M z Y s M T M 1 f S Z x d W 9 0 O y w m c X V v d D t T Z W N 0 a W 9 u M S 9 j b 2 5 z b 2 x p Z G F 0 Z W Z h d 2 Z v c m 1 1 b G E v Q 2 h h b m d l Z C B U e X B l L n t D b 2 x 1 b W 4 x M z c s M T M 2 f S Z x d W 9 0 O y w m c X V v d D t T Z W N 0 a W 9 u M S 9 j b 2 5 z b 2 x p Z G F 0 Z W Z h d 2 Z v c m 1 1 b G E v Q 2 h h b m d l Z C B U e X B l L n t D b 2 x 1 b W 4 x M z g s M T M 3 f S Z x d W 9 0 O y w m c X V v d D t T Z W N 0 a W 9 u M S 9 j b 2 5 z b 2 x p Z G F 0 Z W Z h d 2 Z v c m 1 1 b G E v Q 2 h h b m d l Z C B U e X B l L n t D b 2 x 1 b W 4 x M z k s M T M 4 f S Z x d W 9 0 O y w m c X V v d D t T Z W N 0 a W 9 u M S 9 j b 2 5 z b 2 x p Z G F 0 Z W Z h d 2 Z v c m 1 1 b G E v Q 2 h h b m d l Z C B U e X B l L n t D b 2 x 1 b W 4 x N D A s M T M 5 f S Z x d W 9 0 O y w m c X V v d D t T Z W N 0 a W 9 u M S 9 j b 2 5 z b 2 x p Z G F 0 Z W Z h d 2 Z v c m 1 1 b G E v Q 2 h h b m d l Z C B U e X B l L n t D b 2 x 1 b W 4 x N D E s M T Q w f S Z x d W 9 0 O y w m c X V v d D t T Z W N 0 a W 9 u M S 9 j b 2 5 z b 2 x p Z G F 0 Z W Z h d 2 Z v c m 1 1 b G E v Q 2 h h b m d l Z C B U e X B l L n t D b 2 x 1 b W 4 x N D I s M T Q x f S Z x d W 9 0 O y w m c X V v d D t T Z W N 0 a W 9 u M S 9 j b 2 5 z b 2 x p Z G F 0 Z W Z h d 2 Z v c m 1 1 b G E v Q 2 h h b m d l Z C B U e X B l L n t D b 2 x 1 b W 4 x N D M s M T Q y f S Z x d W 9 0 O y w m c X V v d D t T Z W N 0 a W 9 u M S 9 j b 2 5 z b 2 x p Z G F 0 Z W Z h d 2 Z v c m 1 1 b G E v Q 2 h h b m d l Z C B U e X B l L n t D b 2 x 1 b W 4 x N D Q s M T Q z f S Z x d W 9 0 O y w m c X V v d D t T Z W N 0 a W 9 u M S 9 j b 2 5 z b 2 x p Z G F 0 Z W Z h d 2 Z v c m 1 1 b G E v Q 2 h h b m d l Z C B U e X B l L n t D b 2 x 1 b W 4 x N D U s M T Q 0 f S Z x d W 9 0 O y w m c X V v d D t T Z W N 0 a W 9 u M S 9 j b 2 5 z b 2 x p Z G F 0 Z W Z h d 2 Z v c m 1 1 b G E v Q 2 h h b m d l Z C B U e X B l L n t D b 2 x 1 b W 4 x N D Y s M T Q 1 f S Z x d W 9 0 O y w m c X V v d D t T Z W N 0 a W 9 u M S 9 j b 2 5 z b 2 x p Z G F 0 Z W Z h d 2 Z v c m 1 1 b G E v Q 2 h h b m d l Z C B U e X B l L n t D b 2 x 1 b W 4 x N D c s M T Q 2 f S Z x d W 9 0 O y w m c X V v d D t T Z W N 0 a W 9 u M S 9 j b 2 5 z b 2 x p Z G F 0 Z W Z h d 2 Z v c m 1 1 b G E v Q 2 h h b m d l Z C B U e X B l L n t D b 2 x 1 b W 4 x N D g s M T Q 3 f S Z x d W 9 0 O y w m c X V v d D t T Z W N 0 a W 9 u M S 9 j b 2 5 z b 2 x p Z G F 0 Z W Z h d 2 Z v c m 1 1 b G E v Q 2 h h b m d l Z C B U e X B l L n t D b 2 x 1 b W 4 x N D k s M T Q 4 f S Z x d W 9 0 O y w m c X V v d D t T Z W N 0 a W 9 u M S 9 j b 2 5 z b 2 x p Z G F 0 Z W Z h d 2 Z v c m 1 1 b G E v Q 2 h h b m d l Z C B U e X B l L n t D b 2 x 1 b W 4 x N T A s M T Q 5 f S Z x d W 9 0 O y w m c X V v d D t T Z W N 0 a W 9 u M S 9 j b 2 5 z b 2 x p Z G F 0 Z W Z h d 2 Z v c m 1 1 b G E v Q 2 h h b m d l Z C B U e X B l L n t D b 2 x 1 b W 4 x N T E s M T U w f S Z x d W 9 0 O y w m c X V v d D t T Z W N 0 a W 9 u M S 9 j b 2 5 z b 2 x p Z G F 0 Z W Z h d 2 Z v c m 1 1 b G E v Q 2 h h b m d l Z C B U e X B l L n t D b 2 x 1 b W 4 x N T I s M T U x f S Z x d W 9 0 O y w m c X V v d D t T Z W N 0 a W 9 u M S 9 j b 2 5 z b 2 x p Z G F 0 Z W Z h d 2 Z v c m 1 1 b G E v Q 2 h h b m d l Z C B U e X B l L n t D b 2 x 1 b W 4 x N T M s M T U y f S Z x d W 9 0 O y w m c X V v d D t T Z W N 0 a W 9 u M S 9 j b 2 5 z b 2 x p Z G F 0 Z W Z h d 2 Z v c m 1 1 b G E v Q 2 h h b m d l Z C B U e X B l L n t D b 2 x 1 b W 4 x N T Q s M T U z f S Z x d W 9 0 O y w m c X V v d D t T Z W N 0 a W 9 u M S 9 j b 2 5 z b 2 x p Z G F 0 Z W Z h d 2 Z v c m 1 1 b G E v Q 2 h h b m d l Z C B U e X B l L n t D b 2 x 1 b W 4 x N T U s M T U 0 f S Z x d W 9 0 O y w m c X V v d D t T Z W N 0 a W 9 u M S 9 j b 2 5 z b 2 x p Z G F 0 Z W Z h d 2 Z v c m 1 1 b G E v Q 2 h h b m d l Z C B U e X B l L n t D b 2 x 1 b W 4 x N T Y s M T U 1 f S Z x d W 9 0 O y w m c X V v d D t T Z W N 0 a W 9 u M S 9 j b 2 5 z b 2 x p Z G F 0 Z W Z h d 2 Z v c m 1 1 b G E v Q 2 h h b m d l Z C B U e X B l L n t D b 2 x 1 b W 4 x N T c s M T U 2 f S Z x d W 9 0 O y w m c X V v d D t T Z W N 0 a W 9 u M S 9 j b 2 5 z b 2 x p Z G F 0 Z W Z h d 2 Z v c m 1 1 b G E v Q 2 h h b m d l Z C B U e X B l L n t D b 2 x 1 b W 4 x N T g s M T U 3 f S Z x d W 9 0 O y w m c X V v d D t T Z W N 0 a W 9 u M S 9 j b 2 5 z b 2 x p Z G F 0 Z W Z h d 2 Z v c m 1 1 b G E v Q 2 h h b m d l Z C B U e X B l L n t D b 2 x 1 b W 4 x N T k s M T U 4 f S Z x d W 9 0 O y w m c X V v d D t T Z W N 0 a W 9 u M S 9 j b 2 5 z b 2 x p Z G F 0 Z W Z h d 2 Z v c m 1 1 b G E v Q 2 h h b m d l Z C B U e X B l L n t D b 2 x 1 b W 4 x N j A s M T U 5 f S Z x d W 9 0 O y w m c X V v d D t T Z W N 0 a W 9 u M S 9 j b 2 5 z b 2 x p Z G F 0 Z W Z h d 2 Z v c m 1 1 b G E v Q 2 h h b m d l Z C B U e X B l L n t D b 2 x 1 b W 4 x N j E s M T Y w f S Z x d W 9 0 O y w m c X V v d D t T Z W N 0 a W 9 u M S 9 j b 2 5 z b 2 x p Z G F 0 Z W Z h d 2 Z v c m 1 1 b G E v Q 2 h h b m d l Z C B U e X B l L n t D b 2 x 1 b W 4 x N j I s M T Y x f S Z x d W 9 0 O y w m c X V v d D t T Z W N 0 a W 9 u M S 9 j b 2 5 z b 2 x p Z G F 0 Z W Z h d 2 Z v c m 1 1 b G E v Q 2 h h b m d l Z C B U e X B l L n t D b 2 x 1 b W 4 x N j M s M T Y y f S Z x d W 9 0 O y w m c X V v d D t T Z W N 0 a W 9 u M S 9 j b 2 5 z b 2 x p Z G F 0 Z W Z h d 2 Z v c m 1 1 b G E v Q 2 h h b m d l Z C B U e X B l L n t D b 2 x 1 b W 4 x N j Q s M T Y z f S Z x d W 9 0 O y w m c X V v d D t T Z W N 0 a W 9 u M S 9 j b 2 5 z b 2 x p Z G F 0 Z W Z h d 2 Z v c m 1 1 b G E v Q 2 h h b m d l Z C B U e X B l L n t D b 2 x 1 b W 4 x N j U s M T Y 0 f S Z x d W 9 0 O y w m c X V v d D t T Z W N 0 a W 9 u M S 9 j b 2 5 z b 2 x p Z G F 0 Z W Z h d 2 Z v c m 1 1 b G E v Q 2 h h b m d l Z C B U e X B l L n t D b 2 x 1 b W 4 x N j Y s M T Y 1 f S Z x d W 9 0 O y w m c X V v d D t T Z W N 0 a W 9 u M S 9 j b 2 5 z b 2 x p Z G F 0 Z W Z h d 2 Z v c m 1 1 b G E v Q 2 h h b m d l Z C B U e X B l L n t D b 2 x 1 b W 4 x N j c s M T Y 2 f S Z x d W 9 0 O y w m c X V v d D t T Z W N 0 a W 9 u M S 9 j b 2 5 z b 2 x p Z G F 0 Z W Z h d 2 Z v c m 1 1 b G E v Q 2 h h b m d l Z C B U e X B l L n t D b 2 x 1 b W 4 x N j g s M T Y 3 f S Z x d W 9 0 O y w m c X V v d D t T Z W N 0 a W 9 u M S 9 j b 2 5 z b 2 x p Z G F 0 Z W Z h d 2 Z v c m 1 1 b G E v Q 2 h h b m d l Z C B U e X B l L n t D b 2 x 1 b W 4 x N j k s M T Y 4 f S Z x d W 9 0 O y w m c X V v d D t T Z W N 0 a W 9 u M S 9 j b 2 5 z b 2 x p Z G F 0 Z W Z h d 2 Z v c m 1 1 b G E v Q 2 h h b m d l Z C B U e X B l L n t D b 2 x 1 b W 4 x N z A s M T Y 5 f S Z x d W 9 0 O y w m c X V v d D t T Z W N 0 a W 9 u M S 9 j b 2 5 z b 2 x p Z G F 0 Z W Z h d 2 Z v c m 1 1 b G E v Q 2 h h b m d l Z C B U e X B l L n t D b 2 x 1 b W 4 x N z E s M T c w f S Z x d W 9 0 O y w m c X V v d D t T Z W N 0 a W 9 u M S 9 j b 2 5 z b 2 x p Z G F 0 Z W Z h d 2 Z v c m 1 1 b G E v Q 2 h h b m d l Z C B U e X B l L n t D b 2 x 1 b W 4 x N z I s M T c x f S Z x d W 9 0 O y w m c X V v d D t T Z W N 0 a W 9 u M S 9 j b 2 5 z b 2 x p Z G F 0 Z W Z h d 2 Z v c m 1 1 b G E v Q 2 h h b m d l Z C B U e X B l L n t D b 2 x 1 b W 4 x N z M s M T c y f S Z x d W 9 0 O y w m c X V v d D t T Z W N 0 a W 9 u M S 9 j b 2 5 z b 2 x p Z G F 0 Z W Z h d 2 Z v c m 1 1 b G E v Q 2 h h b m d l Z C B U e X B l L n t D b 2 x 1 b W 4 x N z Q s M T c z f S Z x d W 9 0 O y w m c X V v d D t T Z W N 0 a W 9 u M S 9 j b 2 5 z b 2 x p Z G F 0 Z W Z h d 2 Z v c m 1 1 b G E v Q 2 h h b m d l Z C B U e X B l L n t D b 2 x 1 b W 4 x N z U s M T c 0 f S Z x d W 9 0 O y w m c X V v d D t T Z W N 0 a W 9 u M S 9 j b 2 5 z b 2 x p Z G F 0 Z W Z h d 2 Z v c m 1 1 b G E v Q 2 h h b m d l Z C B U e X B l L n t D b 2 x 1 b W 4 x N z Y s M T c 1 f S Z x d W 9 0 O y w m c X V v d D t T Z W N 0 a W 9 u M S 9 j b 2 5 z b 2 x p Z G F 0 Z W Z h d 2 Z v c m 1 1 b G E v Q 2 h h b m d l Z C B U e X B l L n t D b 2 x 1 b W 4 x N z c s M T c 2 f S Z x d W 9 0 O y w m c X V v d D t T Z W N 0 a W 9 u M S 9 j b 2 5 z b 2 x p Z G F 0 Z W Z h d 2 Z v c m 1 1 b G E v Q 2 h h b m d l Z C B U e X B l L n t D b 2 x 1 b W 4 x N z g s M T c 3 f S Z x d W 9 0 O y w m c X V v d D t T Z W N 0 a W 9 u M S 9 j b 2 5 z b 2 x p Z G F 0 Z W Z h d 2 Z v c m 1 1 b G E v Q 2 h h b m d l Z C B U e X B l L n t D b 2 x 1 b W 4 x N z k s M T c 4 f S Z x d W 9 0 O y w m c X V v d D t T Z W N 0 a W 9 u M S 9 j b 2 5 z b 2 x p Z G F 0 Z W Z h d 2 Z v c m 1 1 b G E v Q 2 h h b m d l Z C B U e X B l L n t D b 2 x 1 b W 4 x O D A s M T c 5 f S Z x d W 9 0 O y w m c X V v d D t T Z W N 0 a W 9 u M S 9 j b 2 5 z b 2 x p Z G F 0 Z W Z h d 2 Z v c m 1 1 b G E v Q 2 h h b m d l Z C B U e X B l L n t D b 2 x 1 b W 4 x O D E s M T g w f S Z x d W 9 0 O y w m c X V v d D t T Z W N 0 a W 9 u M S 9 j b 2 5 z b 2 x p Z G F 0 Z W Z h d 2 Z v c m 1 1 b G E v Q 2 h h b m d l Z C B U e X B l L n t D b 2 x 1 b W 4 x O D I s M T g x f S Z x d W 9 0 O y w m c X V v d D t T Z W N 0 a W 9 u M S 9 j b 2 5 z b 2 x p Z G F 0 Z W Z h d 2 Z v c m 1 1 b G E v Q 2 h h b m d l Z C B U e X B l L n t D b 2 x 1 b W 4 x O D M s M T g y f S Z x d W 9 0 O y w m c X V v d D t T Z W N 0 a W 9 u M S 9 j b 2 5 z b 2 x p Z G F 0 Z W Z h d 2 Z v c m 1 1 b G E v Q 2 h h b m d l Z C B U e X B l L n t D b 2 x 1 b W 4 x O D Q s M T g z f S Z x d W 9 0 O y w m c X V v d D t T Z W N 0 a W 9 u M S 9 j b 2 5 z b 2 x p Z G F 0 Z W Z h d 2 Z v c m 1 1 b G E v Q 2 h h b m d l Z C B U e X B l L n t D b 2 x 1 b W 4 x O D U s M T g 0 f S Z x d W 9 0 O y w m c X V v d D t T Z W N 0 a W 9 u M S 9 j b 2 5 z b 2 x p Z G F 0 Z W Z h d 2 Z v c m 1 1 b G E v Q 2 h h b m d l Z C B U e X B l L n t D b 2 x 1 b W 4 x O D Y s M T g 1 f S Z x d W 9 0 O y w m c X V v d D t T Z W N 0 a W 9 u M S 9 j b 2 5 z b 2 x p Z G F 0 Z W Z h d 2 Z v c m 1 1 b G E v Q 2 h h b m d l Z C B U e X B l L n t D b 2 x 1 b W 4 x O D c s M T g 2 f S Z x d W 9 0 O y w m c X V v d D t T Z W N 0 a W 9 u M S 9 j b 2 5 z b 2 x p Z G F 0 Z W Z h d 2 Z v c m 1 1 b G E v Q 2 h h b m d l Z C B U e X B l L n t D b 2 x 1 b W 4 x O D g s M T g 3 f S Z x d W 9 0 O y w m c X V v d D t T Z W N 0 a W 9 u M S 9 j b 2 5 z b 2 x p Z G F 0 Z W Z h d 2 Z v c m 1 1 b G E v Q 2 h h b m d l Z C B U e X B l L n t D b 2 x 1 b W 4 x O D k s M T g 4 f S Z x d W 9 0 O y w m c X V v d D t T Z W N 0 a W 9 u M S 9 j b 2 5 z b 2 x p Z G F 0 Z W Z h d 2 Z v c m 1 1 b G E v Q 2 h h b m d l Z C B U e X B l L n t D b 2 x 1 b W 4 x O T A s M T g 5 f S Z x d W 9 0 O y w m c X V v d D t T Z W N 0 a W 9 u M S 9 j b 2 5 z b 2 x p Z G F 0 Z W Z h d 2 Z v c m 1 1 b G E v Q 2 h h b m d l Z C B U e X B l L n t D b 2 x 1 b W 4 x O T E s M T k w f S Z x d W 9 0 O y w m c X V v d D t T Z W N 0 a W 9 u M S 9 j b 2 5 z b 2 x p Z G F 0 Z W Z h d 2 Z v c m 1 1 b G E v Q 2 h h b m d l Z C B U e X B l L n t D b 2 x 1 b W 4 x O T I s M T k x f S Z x d W 9 0 O y w m c X V v d D t T Z W N 0 a W 9 u M S 9 j b 2 5 z b 2 x p Z G F 0 Z W Z h d 2 Z v c m 1 1 b G E v Q 2 h h b m d l Z C B U e X B l L n t D b 2 x 1 b W 4 x O T M s M T k y f S Z x d W 9 0 O y w m c X V v d D t T Z W N 0 a W 9 u M S 9 j b 2 5 z b 2 x p Z G F 0 Z W Z h d 2 Z v c m 1 1 b G E v Q 2 h h b m d l Z C B U e X B l L n t D b 2 x 1 b W 4 x O T Q s M T k z f S Z x d W 9 0 O y w m c X V v d D t T Z W N 0 a W 9 u M S 9 j b 2 5 z b 2 x p Z G F 0 Z W Z h d 2 Z v c m 1 1 b G E v Q 2 h h b m d l Z C B U e X B l L n t D b 2 x 1 b W 4 x O T U s M T k 0 f S Z x d W 9 0 O y w m c X V v d D t T Z W N 0 a W 9 u M S 9 j b 2 5 z b 2 x p Z G F 0 Z W Z h d 2 Z v c m 1 1 b G E v Q 2 h h b m d l Z C B U e X B l L n t D b 2 x 1 b W 4 x O T Y s M T k 1 f S Z x d W 9 0 O y w m c X V v d D t T Z W N 0 a W 9 u M S 9 j b 2 5 z b 2 x p Z G F 0 Z W Z h d 2 Z v c m 1 1 b G E v Q 2 h h b m d l Z C B U e X B l L n t D b 2 x 1 b W 4 x O T c s M T k 2 f S Z x d W 9 0 O y w m c X V v d D t T Z W N 0 a W 9 u M S 9 j b 2 5 z b 2 x p Z G F 0 Z W Z h d 2 Z v c m 1 1 b G E v Q 2 h h b m d l Z C B U e X B l L n t D b 2 x 1 b W 4 x O T g s M T k 3 f S Z x d W 9 0 O y w m c X V v d D t T Z W N 0 a W 9 u M S 9 j b 2 5 z b 2 x p Z G F 0 Z W Z h d 2 Z v c m 1 1 b G E v Q 2 h h b m d l Z C B U e X B l L n t D b 2 x 1 b W 4 x O T k s M T k 4 f S Z x d W 9 0 O y w m c X V v d D t T Z W N 0 a W 9 u M S 9 j b 2 5 z b 2 x p Z G F 0 Z W Z h d 2 Z v c m 1 1 b G E v Q 2 h h b m d l Z C B U e X B l L n t D b 2 x 1 b W 4 y M D A s M T k 5 f S Z x d W 9 0 O y w m c X V v d D t T Z W N 0 a W 9 u M S 9 j b 2 5 z b 2 x p Z G F 0 Z W Z h d 2 Z v c m 1 1 b G E v Q 2 h h b m d l Z C B U e X B l L n t D b 2 x 1 b W 4 y M D E s M j A w f S Z x d W 9 0 O y w m c X V v d D t T Z W N 0 a W 9 u M S 9 j b 2 5 z b 2 x p Z G F 0 Z W Z h d 2 Z v c m 1 1 b G E v Q 2 h h b m d l Z C B U e X B l L n t D b 2 x 1 b W 4 y M D I s M j A x f S Z x d W 9 0 O y w m c X V v d D t T Z W N 0 a W 9 u M S 9 j b 2 5 z b 2 x p Z G F 0 Z W Z h d 2 Z v c m 1 1 b G E v Q 2 h h b m d l Z C B U e X B l L n t D b 2 x 1 b W 4 y M D M s M j A y f S Z x d W 9 0 O y w m c X V v d D t T Z W N 0 a W 9 u M S 9 j b 2 5 z b 2 x p Z G F 0 Z W Z h d 2 Z v c m 1 1 b G E v Q 2 h h b m d l Z C B U e X B l L n t D b 2 x 1 b W 4 y M D Q s M j A z f S Z x d W 9 0 O y w m c X V v d D t T Z W N 0 a W 9 u M S 9 j b 2 5 z b 2 x p Z G F 0 Z W Z h d 2 Z v c m 1 1 b G E v Q 2 h h b m d l Z C B U e X B l L n t D b 2 x 1 b W 4 y M D U s M j A 0 f S Z x d W 9 0 O y w m c X V v d D t T Z W N 0 a W 9 u M S 9 j b 2 5 z b 2 x p Z G F 0 Z W Z h d 2 Z v c m 1 1 b G E v Q 2 h h b m d l Z C B U e X B l L n t D b 2 x 1 b W 4 y M D Y s M j A 1 f S Z x d W 9 0 O y w m c X V v d D t T Z W N 0 a W 9 u M S 9 j b 2 5 z b 2 x p Z G F 0 Z W Z h d 2 Z v c m 1 1 b G E v Q 2 h h b m d l Z C B U e X B l L n t D b 2 x 1 b W 4 y M D c s M j A 2 f S Z x d W 9 0 O y w m c X V v d D t T Z W N 0 a W 9 u M S 9 j b 2 5 z b 2 x p Z G F 0 Z W Z h d 2 Z v c m 1 1 b G E v Q 2 h h b m d l Z C B U e X B l L n t D b 2 x 1 b W 4 y M D g s M j A 3 f S Z x d W 9 0 O y w m c X V v d D t T Z W N 0 a W 9 u M S 9 j b 2 5 z b 2 x p Z G F 0 Z W Z h d 2 Z v c m 1 1 b G E v Q 2 h h b m d l Z C B U e X B l L n t D b 2 x 1 b W 4 y M D k s M j A 4 f S Z x d W 9 0 O y w m c X V v d D t T Z W N 0 a W 9 u M S 9 j b 2 5 z b 2 x p Z G F 0 Z W Z h d 2 Z v c m 1 1 b G E v Q 2 h h b m d l Z C B U e X B l L n t D b 2 x 1 b W 4 y M T A s M j A 5 f S Z x d W 9 0 O y w m c X V v d D t T Z W N 0 a W 9 u M S 9 j b 2 5 z b 2 x p Z G F 0 Z W Z h d 2 Z v c m 1 1 b G E v Q 2 h h b m d l Z C B U e X B l L n t D b 2 x 1 b W 4 y M T E s M j E w f S Z x d W 9 0 O y w m c X V v d D t T Z W N 0 a W 9 u M S 9 j b 2 5 z b 2 x p Z G F 0 Z W Z h d 2 Z v c m 1 1 b G E v Q 2 h h b m d l Z C B U e X B l L n t D b 2 x 1 b W 4 y M T I s M j E x f S Z x d W 9 0 O y w m c X V v d D t T Z W N 0 a W 9 u M S 9 j b 2 5 z b 2 x p Z G F 0 Z W Z h d 2 Z v c m 1 1 b G E v Q 2 h h b m d l Z C B U e X B l L n t D b 2 x 1 b W 4 y M T M s M j E y f S Z x d W 9 0 O y w m c X V v d D t T Z W N 0 a W 9 u M S 9 j b 2 5 z b 2 x p Z G F 0 Z W Z h d 2 Z v c m 1 1 b G E v Q 2 h h b m d l Z C B U e X B l L n t D b 2 x 1 b W 4 y M T Q s M j E z f S Z x d W 9 0 O y w m c X V v d D t T Z W N 0 a W 9 u M S 9 j b 2 5 z b 2 x p Z G F 0 Z W Z h d 2 Z v c m 1 1 b G E v Q 2 h h b m d l Z C B U e X B l L n t D b 2 x 1 b W 4 y M T U s M j E 0 f S Z x d W 9 0 O y w m c X V v d D t T Z W N 0 a W 9 u M S 9 j b 2 5 z b 2 x p Z G F 0 Z W Z h d 2 Z v c m 1 1 b G E v Q 2 h h b m d l Z C B U e X B l L n t D b 2 x 1 b W 4 y M T Y s M j E 1 f S Z x d W 9 0 O y w m c X V v d D t T Z W N 0 a W 9 u M S 9 j b 2 5 z b 2 x p Z G F 0 Z W Z h d 2 Z v c m 1 1 b G E v Q 2 h h b m d l Z C B U e X B l L n t D b 2 x 1 b W 4 y M T c s M j E 2 f S Z x d W 9 0 O y w m c X V v d D t T Z W N 0 a W 9 u M S 9 j b 2 5 z b 2 x p Z G F 0 Z W Z h d 2 Z v c m 1 1 b G E v Q 2 h h b m d l Z C B U e X B l L n t D b 2 x 1 b W 4 y M T g s M j E 3 f S Z x d W 9 0 O y w m c X V v d D t T Z W N 0 a W 9 u M S 9 j b 2 5 z b 2 x p Z G F 0 Z W Z h d 2 Z v c m 1 1 b G E v Q 2 h h b m d l Z C B U e X B l L n t D b 2 x 1 b W 4 y M T k s M j E 4 f S Z x d W 9 0 O y w m c X V v d D t T Z W N 0 a W 9 u M S 9 j b 2 5 z b 2 x p Z G F 0 Z W Z h d 2 Z v c m 1 1 b G E v Q 2 h h b m d l Z C B U e X B l L n t D b 2 x 1 b W 4 y M j A s M j E 5 f S Z x d W 9 0 O y w m c X V v d D t T Z W N 0 a W 9 u M S 9 j b 2 5 z b 2 x p Z G F 0 Z W Z h d 2 Z v c m 1 1 b G E v Q 2 h h b m d l Z C B U e X B l L n t D b 2 x 1 b W 4 y M j E s M j I w f S Z x d W 9 0 O y w m c X V v d D t T Z W N 0 a W 9 u M S 9 j b 2 5 z b 2 x p Z G F 0 Z W Z h d 2 Z v c m 1 1 b G E v Q 2 h h b m d l Z C B U e X B l L n t D b 2 x 1 b W 4 y M j I s M j I x f S Z x d W 9 0 O y w m c X V v d D t T Z W N 0 a W 9 u M S 9 j b 2 5 z b 2 x p Z G F 0 Z W Z h d 2 Z v c m 1 1 b G E v Q 2 h h b m d l Z C B U e X B l L n t D b 2 x 1 b W 4 y M j M s M j I y f S Z x d W 9 0 O y w m c X V v d D t T Z W N 0 a W 9 u M S 9 j b 2 5 z b 2 x p Z G F 0 Z W Z h d 2 Z v c m 1 1 b G E v Q 2 h h b m d l Z C B U e X B l L n t D b 2 x 1 b W 4 y M j Q s M j I z f S Z x d W 9 0 O y w m c X V v d D t T Z W N 0 a W 9 u M S 9 j b 2 5 z b 2 x p Z G F 0 Z W Z h d 2 Z v c m 1 1 b G E v Q 2 h h b m d l Z C B U e X B l L n t D b 2 x 1 b W 4 y M j U s M j I 0 f S Z x d W 9 0 O y w m c X V v d D t T Z W N 0 a W 9 u M S 9 j b 2 5 z b 2 x p Z G F 0 Z W Z h d 2 Z v c m 1 1 b G E v Q 2 h h b m d l Z C B U e X B l L n t D b 2 x 1 b W 4 y M j Y s M j I 1 f S Z x d W 9 0 O y w m c X V v d D t T Z W N 0 a W 9 u M S 9 j b 2 5 z b 2 x p Z G F 0 Z W Z h d 2 Z v c m 1 1 b G E v Q 2 h h b m d l Z C B U e X B l L n t D b 2 x 1 b W 4 y M j c s M j I 2 f S Z x d W 9 0 O y w m c X V v d D t T Z W N 0 a W 9 u M S 9 j b 2 5 z b 2 x p Z G F 0 Z W Z h d 2 Z v c m 1 1 b G E v Q 2 h h b m d l Z C B U e X B l L n t D b 2 x 1 b W 4 y M j g s M j I 3 f S Z x d W 9 0 O y w m c X V v d D t T Z W N 0 a W 9 u M S 9 j b 2 5 z b 2 x p Z G F 0 Z W Z h d 2 Z v c m 1 1 b G E v Q 2 h h b m d l Z C B U e X B l L n t D b 2 x 1 b W 4 y M j k s M j I 4 f S Z x d W 9 0 O y w m c X V v d D t T Z W N 0 a W 9 u M S 9 j b 2 5 z b 2 x p Z G F 0 Z W Z h d 2 Z v c m 1 1 b G E v Q 2 h h b m d l Z C B U e X B l L n t D b 2 x 1 b W 4 y M z A s M j I 5 f S Z x d W 9 0 O y w m c X V v d D t T Z W N 0 a W 9 u M S 9 j b 2 5 z b 2 x p Z G F 0 Z W Z h d 2 Z v c m 1 1 b G E v Q 2 h h b m d l Z C B U e X B l L n t D b 2 x 1 b W 4 y M z E s M j M w f S Z x d W 9 0 O y w m c X V v d D t T Z W N 0 a W 9 u M S 9 j b 2 5 z b 2 x p Z G F 0 Z W Z h d 2 Z v c m 1 1 b G E v Q 2 h h b m d l Z C B U e X B l L n t D b 2 x 1 b W 4 y M z I s M j M x f S Z x d W 9 0 O y w m c X V v d D t T Z W N 0 a W 9 u M S 9 j b 2 5 z b 2 x p Z G F 0 Z W Z h d 2 Z v c m 1 1 b G E v Q 2 h h b m d l Z C B U e X B l L n t D b 2 x 1 b W 4 y M z M s M j M y f S Z x d W 9 0 O y w m c X V v d D t T Z W N 0 a W 9 u M S 9 j b 2 5 z b 2 x p Z G F 0 Z W Z h d 2 Z v c m 1 1 b G E v Q 2 h h b m d l Z C B U e X B l L n t D b 2 x 1 b W 4 y M z Q s M j M z f S Z x d W 9 0 O y w m c X V v d D t T Z W N 0 a W 9 u M S 9 j b 2 5 z b 2 x p Z G F 0 Z W Z h d 2 Z v c m 1 1 b G E v Q 2 h h b m d l Z C B U e X B l L n t D b 2 x 1 b W 4 y M z U s M j M 0 f S Z x d W 9 0 O y w m c X V v d D t T Z W N 0 a W 9 u M S 9 j b 2 5 z b 2 x p Z G F 0 Z W Z h d 2 Z v c m 1 1 b G E v Q 2 h h b m d l Z C B U e X B l L n t D b 2 x 1 b W 4 y M z Y s M j M 1 f S Z x d W 9 0 O y w m c X V v d D t T Z W N 0 a W 9 u M S 9 j b 2 5 z b 2 x p Z G F 0 Z W Z h d 2 Z v c m 1 1 b G E v Q 2 h h b m d l Z C B U e X B l L n t D b 2 x 1 b W 4 y M z c s M j M 2 f S Z x d W 9 0 O y w m c X V v d D t T Z W N 0 a W 9 u M S 9 j b 2 5 z b 2 x p Z G F 0 Z W Z h d 2 Z v c m 1 1 b G E v Q 2 h h b m d l Z C B U e X B l L n t D b 2 x 1 b W 4 y M z g s M j M 3 f S Z x d W 9 0 O y w m c X V v d D t T Z W N 0 a W 9 u M S 9 j b 2 5 z b 2 x p Z G F 0 Z W Z h d 2 Z v c m 1 1 b G E v Q 2 h h b m d l Z C B U e X B l L n t D b 2 x 1 b W 4 y M z k s M j M 4 f S Z x d W 9 0 O y w m c X V v d D t T Z W N 0 a W 9 u M S 9 j b 2 5 z b 2 x p Z G F 0 Z W Z h d 2 Z v c m 1 1 b G E v Q 2 h h b m d l Z C B U e X B l L n t D b 2 x 1 b W 4 y N D A s M j M 5 f S Z x d W 9 0 O y w m c X V v d D t T Z W N 0 a W 9 u M S 9 j b 2 5 z b 2 x p Z G F 0 Z W Z h d 2 Z v c m 1 1 b G E v Q 2 h h b m d l Z C B U e X B l L n t D b 2 x 1 b W 4 y N D E s M j Q w f S Z x d W 9 0 O y w m c X V v d D t T Z W N 0 a W 9 u M S 9 j b 2 5 z b 2 x p Z G F 0 Z W Z h d 2 Z v c m 1 1 b G E v Q 2 h h b m d l Z C B U e X B l L n t D b 2 x 1 b W 4 y N D I s M j Q x f S Z x d W 9 0 O y w m c X V v d D t T Z W N 0 a W 9 u M S 9 j b 2 5 z b 2 x p Z G F 0 Z W Z h d 2 Z v c m 1 1 b G E v Q 2 h h b m d l Z C B U e X B l L n t D b 2 x 1 b W 4 y N D M s M j Q y f S Z x d W 9 0 O y w m c X V v d D t T Z W N 0 a W 9 u M S 9 j b 2 5 z b 2 x p Z G F 0 Z W Z h d 2 Z v c m 1 1 b G E v Q 2 h h b m d l Z C B U e X B l L n t D b 2 x 1 b W 4 y N D Q s M j Q z f S Z x d W 9 0 O y w m c X V v d D t T Z W N 0 a W 9 u M S 9 j b 2 5 z b 2 x p Z G F 0 Z W Z h d 2 Z v c m 1 1 b G E v Q 2 h h b m d l Z C B U e X B l L n t D b 2 x 1 b W 4 y N D U s M j Q 0 f S Z x d W 9 0 O y w m c X V v d D t T Z W N 0 a W 9 u M S 9 j b 2 5 z b 2 x p Z G F 0 Z W Z h d 2 Z v c m 1 1 b G E v Q 2 h h b m d l Z C B U e X B l L n t D b 2 x 1 b W 4 y N D Y s M j Q 1 f S Z x d W 9 0 O y w m c X V v d D t T Z W N 0 a W 9 u M S 9 j b 2 5 z b 2 x p Z G F 0 Z W Z h d 2 Z v c m 1 1 b G E v Q 2 h h b m d l Z C B U e X B l L n t D b 2 x 1 b W 4 y N D c s M j Q 2 f S Z x d W 9 0 O y w m c X V v d D t T Z W N 0 a W 9 u M S 9 j b 2 5 z b 2 x p Z G F 0 Z W Z h d 2 Z v c m 1 1 b G E v Q 2 h h b m d l Z C B U e X B l L n t D b 2 x 1 b W 4 y N D g s M j Q 3 f S Z x d W 9 0 O y w m c X V v d D t T Z W N 0 a W 9 u M S 9 j b 2 5 z b 2 x p Z G F 0 Z W Z h d 2 Z v c m 1 1 b G E v Q 2 h h b m d l Z C B U e X B l L n t D b 2 x 1 b W 4 y N D k s M j Q 4 f S Z x d W 9 0 O y w m c X V v d D t T Z W N 0 a W 9 u M S 9 j b 2 5 z b 2 x p Z G F 0 Z W Z h d 2 Z v c m 1 1 b G E v Q 2 h h b m d l Z C B U e X B l L n t D b 2 x 1 b W 4 y N T A s M j Q 5 f S Z x d W 9 0 O y w m c X V v d D t T Z W N 0 a W 9 u M S 9 j b 2 5 z b 2 x p Z G F 0 Z W Z h d 2 Z v c m 1 1 b G E v Q 2 h h b m d l Z C B U e X B l L n t D b 2 x 1 b W 4 y N T E s M j U w f S Z x d W 9 0 O y w m c X V v d D t T Z W N 0 a W 9 u M S 9 j b 2 5 z b 2 x p Z G F 0 Z W Z h d 2 Z v c m 1 1 b G E v Q 2 h h b m d l Z C B U e X B l L n t D b 2 x 1 b W 4 y N T I s M j U x f S Z x d W 9 0 O y w m c X V v d D t T Z W N 0 a W 9 u M S 9 j b 2 5 z b 2 x p Z G F 0 Z W Z h d 2 Z v c m 1 1 b G E v Q 2 h h b m d l Z C B U e X B l L n t D b 2 x 1 b W 4 y N T M s M j U y f S Z x d W 9 0 O y w m c X V v d D t T Z W N 0 a W 9 u M S 9 j b 2 5 z b 2 x p Z G F 0 Z W Z h d 2 Z v c m 1 1 b G E v Q 2 h h b m d l Z C B U e X B l L n t D b 2 x 1 b W 4 y N T Q s M j U z f S Z x d W 9 0 O y w m c X V v d D t T Z W N 0 a W 9 u M S 9 j b 2 5 z b 2 x p Z G F 0 Z W Z h d 2 Z v c m 1 1 b G E v Q 2 h h b m d l Z C B U e X B l L n t D b 2 x 1 b W 4 y N T U s M j U 0 f S Z x d W 9 0 O y w m c X V v d D t T Z W N 0 a W 9 u M S 9 j b 2 5 z b 2 x p Z G F 0 Z W Z h d 2 Z v c m 1 1 b G E v Q 2 h h b m d l Z C B U e X B l L n t D b 2 x 1 b W 4 y N T Y s M j U 1 f S Z x d W 9 0 O y w m c X V v d D t T Z W N 0 a W 9 u M S 9 j b 2 5 z b 2 x p Z G F 0 Z W Z h d 2 Z v c m 1 1 b G E v Q 2 h h b m d l Z C B U e X B l L n t D b 2 x 1 b W 4 y N T c s M j U 2 f S Z x d W 9 0 O y w m c X V v d D t T Z W N 0 a W 9 u M S 9 j b 2 5 z b 2 x p Z G F 0 Z W Z h d 2 Z v c m 1 1 b G E v Q 2 h h b m d l Z C B U e X B l L n t D b 2 x 1 b W 4 y N T g s M j U 3 f S Z x d W 9 0 O y w m c X V v d D t T Z W N 0 a W 9 u M S 9 j b 2 5 z b 2 x p Z G F 0 Z W Z h d 2 Z v c m 1 1 b G E v Q 2 h h b m d l Z C B U e X B l L n t D b 2 x 1 b W 4 y N T k s M j U 4 f S Z x d W 9 0 O y w m c X V v d D t T Z W N 0 a W 9 u M S 9 j b 2 5 z b 2 x p Z G F 0 Z W Z h d 2 Z v c m 1 1 b G E v Q 2 h h b m d l Z C B U e X B l L n t D b 2 x 1 b W 4 y N j A s M j U 5 f S Z x d W 9 0 O y w m c X V v d D t T Z W N 0 a W 9 u M S 9 j b 2 5 z b 2 x p Z G F 0 Z W Z h d 2 Z v c m 1 1 b G E v Q 2 h h b m d l Z C B U e X B l L n t D b 2 x 1 b W 4 y N j E s M j Y w f S Z x d W 9 0 O y w m c X V v d D t T Z W N 0 a W 9 u M S 9 j b 2 5 z b 2 x p Z G F 0 Z W Z h d 2 Z v c m 1 1 b G E v Q 2 h h b m d l Z C B U e X B l L n t D b 2 x 1 b W 4 y N j I s M j Y x f S Z x d W 9 0 O y w m c X V v d D t T Z W N 0 a W 9 u M S 9 j b 2 5 z b 2 x p Z G F 0 Z W Z h d 2 Z v c m 1 1 b G E v Q 2 h h b m d l Z C B U e X B l L n t D b 2 x 1 b W 4 y N j M s M j Y y f S Z x d W 9 0 O y w m c X V v d D t T Z W N 0 a W 9 u M S 9 j b 2 5 z b 2 x p Z G F 0 Z W Z h d 2 Z v c m 1 1 b G E v Q 2 h h b m d l Z C B U e X B l L n t D b 2 x 1 b W 4 y N j Q s M j Y z f S Z x d W 9 0 O y w m c X V v d D t T Z W N 0 a W 9 u M S 9 j b 2 5 z b 2 x p Z G F 0 Z W Z h d 2 Z v c m 1 1 b G E v Q 2 h h b m d l Z C B U e X B l L n t D b 2 x 1 b W 4 y N j U s M j Y 0 f S Z x d W 9 0 O y w m c X V v d D t T Z W N 0 a W 9 u M S 9 j b 2 5 z b 2 x p Z G F 0 Z W Z h d 2 Z v c m 1 1 b G E v Q 2 h h b m d l Z C B U e X B l L n t D b 2 x 1 b W 4 y N j Y s M j Y 1 f S Z x d W 9 0 O y w m c X V v d D t T Z W N 0 a W 9 u M S 9 j b 2 5 z b 2 x p Z G F 0 Z W Z h d 2 Z v c m 1 1 b G E v Q 2 h h b m d l Z C B U e X B l L n t D b 2 x 1 b W 4 y N j c s M j Y 2 f S Z x d W 9 0 O y w m c X V v d D t T Z W N 0 a W 9 u M S 9 j b 2 5 z b 2 x p Z G F 0 Z W Z h d 2 Z v c m 1 1 b G E v Q 2 h h b m d l Z C B U e X B l L n t D b 2 x 1 b W 4 y N j g s M j Y 3 f S Z x d W 9 0 O y w m c X V v d D t T Z W N 0 a W 9 u M S 9 j b 2 5 z b 2 x p Z G F 0 Z W Z h d 2 Z v c m 1 1 b G E v Q 2 h h b m d l Z C B U e X B l L n t D b 2 x 1 b W 4 y N j k s M j Y 4 f S Z x d W 9 0 O y w m c X V v d D t T Z W N 0 a W 9 u M S 9 j b 2 5 z b 2 x p Z G F 0 Z W Z h d 2 Z v c m 1 1 b G E v Q 2 h h b m d l Z C B U e X B l L n t D b 2 x 1 b W 4 y N z A s M j Y 5 f S Z x d W 9 0 O y w m c X V v d D t T Z W N 0 a W 9 u M S 9 j b 2 5 z b 2 x p Z G F 0 Z W Z h d 2 Z v c m 1 1 b G E v Q 2 h h b m d l Z C B U e X B l L n t D b 2 x 1 b W 4 y N z E s M j c w f S Z x d W 9 0 O y w m c X V v d D t T Z W N 0 a W 9 u M S 9 j b 2 5 z b 2 x p Z G F 0 Z W Z h d 2 Z v c m 1 1 b G E v Q 2 h h b m d l Z C B U e X B l L n t D b 2 x 1 b W 4 y N z I s M j c x f S Z x d W 9 0 O y w m c X V v d D t T Z W N 0 a W 9 u M S 9 j b 2 5 z b 2 x p Z G F 0 Z W Z h d 2 Z v c m 1 1 b G E v Q 2 h h b m d l Z C B U e X B l L n t D b 2 x 1 b W 4 y N z M s M j c y f S Z x d W 9 0 O y w m c X V v d D t T Z W N 0 a W 9 u M S 9 j b 2 5 z b 2 x p Z G F 0 Z W Z h d 2 Z v c m 1 1 b G E v Q 2 h h b m d l Z C B U e X B l L n t D b 2 x 1 b W 4 y N z Q s M j c z f S Z x d W 9 0 O y w m c X V v d D t T Z W N 0 a W 9 u M S 9 j b 2 5 z b 2 x p Z G F 0 Z W Z h d 2 Z v c m 1 1 b G E v Q 2 h h b m d l Z C B U e X B l L n t D b 2 x 1 b W 4 y N z U s M j c 0 f S Z x d W 9 0 O y w m c X V v d D t T Z W N 0 a W 9 u M S 9 j b 2 5 z b 2 x p Z G F 0 Z W Z h d 2 Z v c m 1 1 b G E v Q 2 h h b m d l Z C B U e X B l L n t D b 2 x 1 b W 4 y N z Y s M j c 1 f S Z x d W 9 0 O y w m c X V v d D t T Z W N 0 a W 9 u M S 9 j b 2 5 z b 2 x p Z G F 0 Z W Z h d 2 Z v c m 1 1 b G E v Q 2 h h b m d l Z C B U e X B l L n t D b 2 x 1 b W 4 y N z c s M j c 2 f S Z x d W 9 0 O y w m c X V v d D t T Z W N 0 a W 9 u M S 9 j b 2 5 z b 2 x p Z G F 0 Z W Z h d 2 Z v c m 1 1 b G E v Q 2 h h b m d l Z C B U e X B l L n t D b 2 x 1 b W 4 y N z g s M j c 3 f S Z x d W 9 0 O y w m c X V v d D t T Z W N 0 a W 9 u M S 9 j b 2 5 z b 2 x p Z G F 0 Z W Z h d 2 Z v c m 1 1 b G E v Q 2 h h b m d l Z C B U e X B l L n t D b 2 x 1 b W 4 y N z k s M j c 4 f S Z x d W 9 0 O y w m c X V v d D t T Z W N 0 a W 9 u M S 9 j b 2 5 z b 2 x p Z G F 0 Z W Z h d 2 Z v c m 1 1 b G E v Q 2 h h b m d l Z C B U e X B l L n t D b 2 x 1 b W 4 y O D A s M j c 5 f S Z x d W 9 0 O y w m c X V v d D t T Z W N 0 a W 9 u M S 9 j b 2 5 z b 2 x p Z G F 0 Z W Z h d 2 Z v c m 1 1 b G E v Q 2 h h b m d l Z C B U e X B l L n t D b 2 x 1 b W 4 y O D E s M j g w f S Z x d W 9 0 O y w m c X V v d D t T Z W N 0 a W 9 u M S 9 j b 2 5 z b 2 x p Z G F 0 Z W Z h d 2 Z v c m 1 1 b G E v Q 2 h h b m d l Z C B U e X B l L n t D b 2 x 1 b W 4 y O D I s M j g x f S Z x d W 9 0 O y w m c X V v d D t T Z W N 0 a W 9 u M S 9 j b 2 5 z b 2 x p Z G F 0 Z W Z h d 2 Z v c m 1 1 b G E v Q 2 h h b m d l Z C B U e X B l L n t D b 2 x 1 b W 4 y O D M s M j g y f S Z x d W 9 0 O y w m c X V v d D t T Z W N 0 a W 9 u M S 9 j b 2 5 z b 2 x p Z G F 0 Z W Z h d 2 Z v c m 1 1 b G E v Q 2 h h b m d l Z C B U e X B l L n t D b 2 x 1 b W 4 y O D Q s M j g z f S Z x d W 9 0 O y w m c X V v d D t T Z W N 0 a W 9 u M S 9 j b 2 5 z b 2 x p Z G F 0 Z W Z h d 2 Z v c m 1 1 b G E v Q 2 h h b m d l Z C B U e X B l L n t D b 2 x 1 b W 4 y O D U s M j g 0 f S Z x d W 9 0 O y w m c X V v d D t T Z W N 0 a W 9 u M S 9 j b 2 5 z b 2 x p Z G F 0 Z W Z h d 2 Z v c m 1 1 b G E v Q 2 h h b m d l Z C B U e X B l L n t D b 2 x 1 b W 4 y O D Y s M j g 1 f S Z x d W 9 0 O y w m c X V v d D t T Z W N 0 a W 9 u M S 9 j b 2 5 z b 2 x p Z G F 0 Z W Z h d 2 Z v c m 1 1 b G E v Q 2 h h b m d l Z C B U e X B l L n t D b 2 x 1 b W 4 y O D c s M j g 2 f S Z x d W 9 0 O y w m c X V v d D t T Z W N 0 a W 9 u M S 9 j b 2 5 z b 2 x p Z G F 0 Z W Z h d 2 Z v c m 1 1 b G E v Q 2 h h b m d l Z C B U e X B l L n t D b 2 x 1 b W 4 y O D g s M j g 3 f S Z x d W 9 0 O y w m c X V v d D t T Z W N 0 a W 9 u M S 9 j b 2 5 z b 2 x p Z G F 0 Z W Z h d 2 Z v c m 1 1 b G E v Q 2 h h b m d l Z C B U e X B l L n t D b 2 x 1 b W 4 y O D k s M j g 4 f S Z x d W 9 0 O y w m c X V v d D t T Z W N 0 a W 9 u M S 9 j b 2 5 z b 2 x p Z G F 0 Z W Z h d 2 Z v c m 1 1 b G E v Q 2 h h b m d l Z C B U e X B l L n t D b 2 x 1 b W 4 y O T A s M j g 5 f S Z x d W 9 0 O y w m c X V v d D t T Z W N 0 a W 9 u M S 9 j b 2 5 z b 2 x p Z G F 0 Z W Z h d 2 Z v c m 1 1 b G E v Q 2 h h b m d l Z C B U e X B l L n t D b 2 x 1 b W 4 y O T E s M j k w f S Z x d W 9 0 O y w m c X V v d D t T Z W N 0 a W 9 u M S 9 j b 2 5 z b 2 x p Z G F 0 Z W Z h d 2 Z v c m 1 1 b G E v Q 2 h h b m d l Z C B U e X B l L n t D b 2 x 1 b W 4 y O T I s M j k x f S Z x d W 9 0 O y w m c X V v d D t T Z W N 0 a W 9 u M S 9 j b 2 5 z b 2 x p Z G F 0 Z W Z h d 2 Z v c m 1 1 b G E v Q 2 h h b m d l Z C B U e X B l L n t D b 2 x 1 b W 4 y O T M s M j k y f S Z x d W 9 0 O y w m c X V v d D t T Z W N 0 a W 9 u M S 9 j b 2 5 z b 2 x p Z G F 0 Z W Z h d 2 Z v c m 1 1 b G E v Q 2 h h b m d l Z C B U e X B l L n t D b 2 x 1 b W 4 y O T Q s M j k z f S Z x d W 9 0 O y w m c X V v d D t T Z W N 0 a W 9 u M S 9 j b 2 5 z b 2 x p Z G F 0 Z W Z h d 2 Z v c m 1 1 b G E v Q 2 h h b m d l Z C B U e X B l L n t D b 2 x 1 b W 4 y O T U s M j k 0 f S Z x d W 9 0 O y w m c X V v d D t T Z W N 0 a W 9 u M S 9 j b 2 5 z b 2 x p Z G F 0 Z W Z h d 2 Z v c m 1 1 b G E v Q 2 h h b m d l Z C B U e X B l L n t D b 2 x 1 b W 4 y O T Y s M j k 1 f S Z x d W 9 0 O y w m c X V v d D t T Z W N 0 a W 9 u M S 9 j b 2 5 z b 2 x p Z G F 0 Z W Z h d 2 Z v c m 1 1 b G E v Q 2 h h b m d l Z C B U e X B l L n t D b 2 x 1 b W 4 y O T c s M j k 2 f S Z x d W 9 0 O y w m c X V v d D t T Z W N 0 a W 9 u M S 9 j b 2 5 z b 2 x p Z G F 0 Z W Z h d 2 Z v c m 1 1 b G E v Q 2 h h b m d l Z C B U e X B l L n t D b 2 x 1 b W 4 y O T g s M j k 3 f S Z x d W 9 0 O y w m c X V v d D t T Z W N 0 a W 9 u M S 9 j b 2 5 z b 2 x p Z G F 0 Z W Z h d 2 Z v c m 1 1 b G E v Q 2 h h b m d l Z C B U e X B l L n t D b 2 x 1 b W 4 y O T k s M j k 4 f S Z x d W 9 0 O y w m c X V v d D t T Z W N 0 a W 9 u M S 9 j b 2 5 z b 2 x p Z G F 0 Z W Z h d 2 Z v c m 1 1 b G E v Q 2 h h b m d l Z C B U e X B l L n t D b 2 x 1 b W 4 z M D A s M j k 5 f S Z x d W 9 0 O y w m c X V v d D t T Z W N 0 a W 9 u M S 9 j b 2 5 z b 2 x p Z G F 0 Z W Z h d 2 Z v c m 1 1 b G E v Q 2 h h b m d l Z C B U e X B l L n t D b 2 x 1 b W 4 z M D E s M z A w f S Z x d W 9 0 O y w m c X V v d D t T Z W N 0 a W 9 u M S 9 j b 2 5 z b 2 x p Z G F 0 Z W Z h d 2 Z v c m 1 1 b G E v Q 2 h h b m d l Z C B U e X B l L n t D b 2 x 1 b W 4 z M D I s M z A x f S Z x d W 9 0 O y w m c X V v d D t T Z W N 0 a W 9 u M S 9 j b 2 5 z b 2 x p Z G F 0 Z W Z h d 2 Z v c m 1 1 b G E v Q 2 h h b m d l Z C B U e X B l L n t D b 2 x 1 b W 4 z M D M s M z A y f S Z x d W 9 0 O y w m c X V v d D t T Z W N 0 a W 9 u M S 9 j b 2 5 z b 2 x p Z G F 0 Z W Z h d 2 Z v c m 1 1 b G E v Q 2 h h b m d l Z C B U e X B l L n t D b 2 x 1 b W 4 z M D Q s M z A z f S Z x d W 9 0 O y w m c X V v d D t T Z W N 0 a W 9 u M S 9 j b 2 5 z b 2 x p Z G F 0 Z W Z h d 2 Z v c m 1 1 b G E v Q 2 h h b m d l Z C B U e X B l L n t D b 2 x 1 b W 4 z M D U s M z A 0 f S Z x d W 9 0 O y w m c X V v d D t T Z W N 0 a W 9 u M S 9 j b 2 5 z b 2 x p Z G F 0 Z W Z h d 2 Z v c m 1 1 b G E v Q 2 h h b m d l Z C B U e X B l L n t D b 2 x 1 b W 4 z M D Y s M z A 1 f S Z x d W 9 0 O y w m c X V v d D t T Z W N 0 a W 9 u M S 9 j b 2 5 z b 2 x p Z G F 0 Z W Z h d 2 Z v c m 1 1 b G E v Q 2 h h b m d l Z C B U e X B l L n t D b 2 x 1 b W 4 z M D c s M z A 2 f S Z x d W 9 0 O y w m c X V v d D t T Z W N 0 a W 9 u M S 9 j b 2 5 z b 2 x p Z G F 0 Z W Z h d 2 Z v c m 1 1 b G E v Q 2 h h b m d l Z C B U e X B l L n t D b 2 x 1 b W 4 z M D g s M z A 3 f S Z x d W 9 0 O y w m c X V v d D t T Z W N 0 a W 9 u M S 9 j b 2 5 z b 2 x p Z G F 0 Z W Z h d 2 Z v c m 1 1 b G E v Q 2 h h b m d l Z C B U e X B l L n t D b 2 x 1 b W 4 z M D k s M z A 4 f S Z x d W 9 0 O y w m c X V v d D t T Z W N 0 a W 9 u M S 9 j b 2 5 z b 2 x p Z G F 0 Z W Z h d 2 Z v c m 1 1 b G E v Q 2 h h b m d l Z C B U e X B l L n t D b 2 x 1 b W 4 z M T A s M z A 5 f S Z x d W 9 0 O y w m c X V v d D t T Z W N 0 a W 9 u M S 9 j b 2 5 z b 2 x p Z G F 0 Z W Z h d 2 Z v c m 1 1 b G E v Q 2 h h b m d l Z C B U e X B l L n t D b 2 x 1 b W 4 z M T E s M z E w f S Z x d W 9 0 O y w m c X V v d D t T Z W N 0 a W 9 u M S 9 j b 2 5 z b 2 x p Z G F 0 Z W Z h d 2 Z v c m 1 1 b G E v Q 2 h h b m d l Z C B U e X B l L n t D b 2 x 1 b W 4 z M T I s M z E x f S Z x d W 9 0 O y w m c X V v d D t T Z W N 0 a W 9 u M S 9 j b 2 5 z b 2 x p Z G F 0 Z W Z h d 2 Z v c m 1 1 b G E v Q 2 h h b m d l Z C B U e X B l L n t D b 2 x 1 b W 4 z M T M s M z E y f S Z x d W 9 0 O y w m c X V v d D t T Z W N 0 a W 9 u M S 9 j b 2 5 z b 2 x p Z G F 0 Z W Z h d 2 Z v c m 1 1 b G E v Q 2 h h b m d l Z C B U e X B l L n t D b 2 x 1 b W 4 z M T Q s M z E z f S Z x d W 9 0 O y w m c X V v d D t T Z W N 0 a W 9 u M S 9 j b 2 5 z b 2 x p Z G F 0 Z W Z h d 2 Z v c m 1 1 b G E v Q 2 h h b m d l Z C B U e X B l L n t D b 2 x 1 b W 4 z M T U s M z E 0 f S Z x d W 9 0 O y w m c X V v d D t T Z W N 0 a W 9 u M S 9 j b 2 5 z b 2 x p Z G F 0 Z W Z h d 2 Z v c m 1 1 b G E v Q 2 h h b m d l Z C B U e X B l L n t D b 2 x 1 b W 4 z M T Y s M z E 1 f S Z x d W 9 0 O y w m c X V v d D t T Z W N 0 a W 9 u M S 9 j b 2 5 z b 2 x p Z G F 0 Z W Z h d 2 Z v c m 1 1 b G E v Q 2 h h b m d l Z C B U e X B l L n t D b 2 x 1 b W 4 z M T c s M z E 2 f S Z x d W 9 0 O y w m c X V v d D t T Z W N 0 a W 9 u M S 9 j b 2 5 z b 2 x p Z G F 0 Z W Z h d 2 Z v c m 1 1 b G E v Q 2 h h b m d l Z C B U e X B l L n t D b 2 x 1 b W 4 z M T g s M z E 3 f S Z x d W 9 0 O y w m c X V v d D t T Z W N 0 a W 9 u M S 9 j b 2 5 z b 2 x p Z G F 0 Z W Z h d 2 Z v c m 1 1 b G E v Q 2 h h b m d l Z C B U e X B l L n t D b 2 x 1 b W 4 z M T k s M z E 4 f S Z x d W 9 0 O y w m c X V v d D t T Z W N 0 a W 9 u M S 9 j b 2 5 z b 2 x p Z G F 0 Z W Z h d 2 Z v c m 1 1 b G E v Q 2 h h b m d l Z C B U e X B l L n t D b 2 x 1 b W 4 z M j A s M z E 5 f S Z x d W 9 0 O y w m c X V v d D t T Z W N 0 a W 9 u M S 9 j b 2 5 z b 2 x p Z G F 0 Z W Z h d 2 Z v c m 1 1 b G E v Q 2 h h b m d l Z C B U e X B l L n t D b 2 x 1 b W 4 z M j E s M z I w f S Z x d W 9 0 O y w m c X V v d D t T Z W N 0 a W 9 u M S 9 j b 2 5 z b 2 x p Z G F 0 Z W Z h d 2 Z v c m 1 1 b G E v Q 2 h h b m d l Z C B U e X B l L n t D b 2 x 1 b W 4 z M j I s M z I x f S Z x d W 9 0 O y w m c X V v d D t T Z W N 0 a W 9 u M S 9 j b 2 5 z b 2 x p Z G F 0 Z W Z h d 2 Z v c m 1 1 b G E v Q 2 h h b m d l Z C B U e X B l L n t D b 2 x 1 b W 4 z M j M s M z I y f S Z x d W 9 0 O y w m c X V v d D t T Z W N 0 a W 9 u M S 9 j b 2 5 z b 2 x p Z G F 0 Z W Z h d 2 Z v c m 1 1 b G E v Q 2 h h b m d l Z C B U e X B l L n t D b 2 x 1 b W 4 z M j Q s M z I z f S Z x d W 9 0 O y w m c X V v d D t T Z W N 0 a W 9 u M S 9 j b 2 5 z b 2 x p Z G F 0 Z W Z h d 2 Z v c m 1 1 b G E v Q 2 h h b m d l Z C B U e X B l L n t D b 2 x 1 b W 4 z M j U s M z I 0 f S Z x d W 9 0 O y w m c X V v d D t T Z W N 0 a W 9 u M S 9 j b 2 5 z b 2 x p Z G F 0 Z W Z h d 2 Z v c m 1 1 b G E v Q 2 h h b m d l Z C B U e X B l L n t D b 2 x 1 b W 4 z M j Y s M z I 1 f S Z x d W 9 0 O y w m c X V v d D t T Z W N 0 a W 9 u M S 9 j b 2 5 z b 2 x p Z G F 0 Z W Z h d 2 Z v c m 1 1 b G E v Q 2 h h b m d l Z C B U e X B l L n t D b 2 x 1 b W 4 z M j c s M z I 2 f S Z x d W 9 0 O y w m c X V v d D t T Z W N 0 a W 9 u M S 9 j b 2 5 z b 2 x p Z G F 0 Z W Z h d 2 Z v c m 1 1 b G E v Q 2 h h b m d l Z C B U e X B l L n t D b 2 x 1 b W 4 z M j g s M z I 3 f S Z x d W 9 0 O y w m c X V v d D t T Z W N 0 a W 9 u M S 9 j b 2 5 z b 2 x p Z G F 0 Z W Z h d 2 Z v c m 1 1 b G E v Q 2 h h b m d l Z C B U e X B l L n t D b 2 x 1 b W 4 z M j k s M z I 4 f S Z x d W 9 0 O y w m c X V v d D t T Z W N 0 a W 9 u M S 9 j b 2 5 z b 2 x p Z G F 0 Z W Z h d 2 Z v c m 1 1 b G E v Q 2 h h b m d l Z C B U e X B l L n t D b 2 x 1 b W 4 z M z A s M z I 5 f S Z x d W 9 0 O y w m c X V v d D t T Z W N 0 a W 9 u M S 9 j b 2 5 z b 2 x p Z G F 0 Z W Z h d 2 Z v c m 1 1 b G E v Q 2 h h b m d l Z C B U e X B l L n t D b 2 x 1 b W 4 z M z E s M z M w f S Z x d W 9 0 O y w m c X V v d D t T Z W N 0 a W 9 u M S 9 j b 2 5 z b 2 x p Z G F 0 Z W Z h d 2 Z v c m 1 1 b G E v Q 2 h h b m d l Z C B U e X B l L n t D b 2 x 1 b W 4 z M z I s M z M x f S Z x d W 9 0 O y w m c X V v d D t T Z W N 0 a W 9 u M S 9 j b 2 5 z b 2 x p Z G F 0 Z W Z h d 2 Z v c m 1 1 b G E v Q 2 h h b m d l Z C B U e X B l L n t D b 2 x 1 b W 4 z M z M s M z M y f S Z x d W 9 0 O y w m c X V v d D t T Z W N 0 a W 9 u M S 9 j b 2 5 z b 2 x p Z G F 0 Z W Z h d 2 Z v c m 1 1 b G E v Q 2 h h b m d l Z C B U e X B l L n t D b 2 x 1 b W 4 z M z Q s M z M z f S Z x d W 9 0 O y w m c X V v d D t T Z W N 0 a W 9 u M S 9 j b 2 5 z b 2 x p Z G F 0 Z W Z h d 2 Z v c m 1 1 b G E v Q 2 h h b m d l Z C B U e X B l L n t D b 2 x 1 b W 4 z M z U s M z M 0 f S Z x d W 9 0 O y w m c X V v d D t T Z W N 0 a W 9 u M S 9 j b 2 5 z b 2 x p Z G F 0 Z W Z h d 2 Z v c m 1 1 b G E v Q 2 h h b m d l Z C B U e X B l L n t D b 2 x 1 b W 4 z M z Y s M z M 1 f S Z x d W 9 0 O y w m c X V v d D t T Z W N 0 a W 9 u M S 9 j b 2 5 z b 2 x p Z G F 0 Z W Z h d 2 Z v c m 1 1 b G E v Q 2 h h b m d l Z C B U e X B l L n t D b 2 x 1 b W 4 z M z c s M z M 2 f S Z x d W 9 0 O y w m c X V v d D t T Z W N 0 a W 9 u M S 9 j b 2 5 z b 2 x p Z G F 0 Z W Z h d 2 Z v c m 1 1 b G E v Q 2 h h b m d l Z C B U e X B l L n t D b 2 x 1 b W 4 z M z g s M z M 3 f S Z x d W 9 0 O y w m c X V v d D t T Z W N 0 a W 9 u M S 9 j b 2 5 z b 2 x p Z G F 0 Z W Z h d 2 Z v c m 1 1 b G E v Q 2 h h b m d l Z C B U e X B l L n t D b 2 x 1 b W 4 z M z k s M z M 4 f S Z x d W 9 0 O y w m c X V v d D t T Z W N 0 a W 9 u M S 9 j b 2 5 z b 2 x p Z G F 0 Z W Z h d 2 Z v c m 1 1 b G E v Q 2 h h b m d l Z C B U e X B l L n t D b 2 x 1 b W 4 z N D A s M z M 5 f S Z x d W 9 0 O y w m c X V v d D t T Z W N 0 a W 9 u M S 9 j b 2 5 z b 2 x p Z G F 0 Z W Z h d 2 Z v c m 1 1 b G E v Q 2 h h b m d l Z C B U e X B l L n t D b 2 x 1 b W 4 z N D E s M z Q w f S Z x d W 9 0 O y w m c X V v d D t T Z W N 0 a W 9 u M S 9 j b 2 5 z b 2 x p Z G F 0 Z W Z h d 2 Z v c m 1 1 b G E v Q 2 h h b m d l Z C B U e X B l L n t D b 2 x 1 b W 4 z N D I s M z Q x f S Z x d W 9 0 O y w m c X V v d D t T Z W N 0 a W 9 u M S 9 j b 2 5 z b 2 x p Z G F 0 Z W Z h d 2 Z v c m 1 1 b G E v Q 2 h h b m d l Z C B U e X B l L n t D b 2 x 1 b W 4 z N D M s M z Q y f S Z x d W 9 0 O y w m c X V v d D t T Z W N 0 a W 9 u M S 9 j b 2 5 z b 2 x p Z G F 0 Z W Z h d 2 Z v c m 1 1 b G E v Q 2 h h b m d l Z C B U e X B l L n t D b 2 x 1 b W 4 z N D Q s M z Q z f S Z x d W 9 0 O y w m c X V v d D t T Z W N 0 a W 9 u M S 9 j b 2 5 z b 2 x p Z G F 0 Z W Z h d 2 Z v c m 1 1 b G E v Q 2 h h b m d l Z C B U e X B l L n t D b 2 x 1 b W 4 z N D U s M z Q 0 f S Z x d W 9 0 O y w m c X V v d D t T Z W N 0 a W 9 u M S 9 j b 2 5 z b 2 x p Z G F 0 Z W Z h d 2 Z v c m 1 1 b G E v Q 2 h h b m d l Z C B U e X B l L n t D b 2 x 1 b W 4 z N D Y s M z Q 1 f S Z x d W 9 0 O y w m c X V v d D t T Z W N 0 a W 9 u M S 9 j b 2 5 z b 2 x p Z G F 0 Z W Z h d 2 Z v c m 1 1 b G E v Q 2 h h b m d l Z C B U e X B l L n t D b 2 x 1 b W 4 z N D c s M z Q 2 f S Z x d W 9 0 O y w m c X V v d D t T Z W N 0 a W 9 u M S 9 j b 2 5 z b 2 x p Z G F 0 Z W Z h d 2 Z v c m 1 1 b G E v Q 2 h h b m d l Z C B U e X B l L n t D b 2 x 1 b W 4 z N D g s M z Q 3 f S Z x d W 9 0 O y w m c X V v d D t T Z W N 0 a W 9 u M S 9 j b 2 5 z b 2 x p Z G F 0 Z W Z h d 2 Z v c m 1 1 b G E v Q 2 h h b m d l Z C B U e X B l L n t D b 2 x 1 b W 4 z N D k s M z Q 4 f S Z x d W 9 0 O y w m c X V v d D t T Z W N 0 a W 9 u M S 9 j b 2 5 z b 2 x p Z G F 0 Z W Z h d 2 Z v c m 1 1 b G E v Q 2 h h b m d l Z C B U e X B l L n t D b 2 x 1 b W 4 z N T A s M z Q 5 f S Z x d W 9 0 O y w m c X V v d D t T Z W N 0 a W 9 u M S 9 j b 2 5 z b 2 x p Z G F 0 Z W Z h d 2 Z v c m 1 1 b G E v Q 2 h h b m d l Z C B U e X B l L n t D b 2 x 1 b W 4 z N T E s M z U w f S Z x d W 9 0 O y w m c X V v d D t T Z W N 0 a W 9 u M S 9 j b 2 5 z b 2 x p Z G F 0 Z W Z h d 2 Z v c m 1 1 b G E v Q 2 h h b m d l Z C B U e X B l L n t D b 2 x 1 b W 4 z N T I s M z U x f S Z x d W 9 0 O y w m c X V v d D t T Z W N 0 a W 9 u M S 9 j b 2 5 z b 2 x p Z G F 0 Z W Z h d 2 Z v c m 1 1 b G E v Q 2 h h b m d l Z C B U e X B l L n t D b 2 x 1 b W 4 z N T M s M z U y f S Z x d W 9 0 O y w m c X V v d D t T Z W N 0 a W 9 u M S 9 j b 2 5 z b 2 x p Z G F 0 Z W Z h d 2 Z v c m 1 1 b G E v Q 2 h h b m d l Z C B U e X B l L n t D b 2 x 1 b W 4 z N T Q s M z U z f S Z x d W 9 0 O y w m c X V v d D t T Z W N 0 a W 9 u M S 9 j b 2 5 z b 2 x p Z G F 0 Z W Z h d 2 Z v c m 1 1 b G E v Q 2 h h b m d l Z C B U e X B l L n t D b 2 x 1 b W 4 z N T U s M z U 0 f S Z x d W 9 0 O y w m c X V v d D t T Z W N 0 a W 9 u M S 9 j b 2 5 z b 2 x p Z G F 0 Z W Z h d 2 Z v c m 1 1 b G E v Q 2 h h b m d l Z C B U e X B l L n t D b 2 x 1 b W 4 z N T Y s M z U 1 f S Z x d W 9 0 O y w m c X V v d D t T Z W N 0 a W 9 u M S 9 j b 2 5 z b 2 x p Z G F 0 Z W Z h d 2 Z v c m 1 1 b G E v Q 2 h h b m d l Z C B U e X B l L n t D b 2 x 1 b W 4 z N T c s M z U 2 f S Z x d W 9 0 O y w m c X V v d D t T Z W N 0 a W 9 u M S 9 j b 2 5 z b 2 x p Z G F 0 Z W Z h d 2 Z v c m 1 1 b G E v Q 2 h h b m d l Z C B U e X B l L n t D b 2 x 1 b W 4 z N T g s M z U 3 f S Z x d W 9 0 O y w m c X V v d D t T Z W N 0 a W 9 u M S 9 j b 2 5 z b 2 x p Z G F 0 Z W Z h d 2 Z v c m 1 1 b G E v Q 2 h h b m d l Z C B U e X B l L n t D b 2 x 1 b W 4 z N T k s M z U 4 f S Z x d W 9 0 O y w m c X V v d D t T Z W N 0 a W 9 u M S 9 j b 2 5 z b 2 x p Z G F 0 Z W Z h d 2 Z v c m 1 1 b G E v Q 2 h h b m d l Z C B U e X B l L n t D b 2 x 1 b W 4 z N j A s M z U 5 f S Z x d W 9 0 O y w m c X V v d D t T Z W N 0 a W 9 u M S 9 j b 2 5 z b 2 x p Z G F 0 Z W Z h d 2 Z v c m 1 1 b G E v Q 2 h h b m d l Z C B U e X B l L n t D b 2 x 1 b W 4 z N j E s M z Y w f S Z x d W 9 0 O y w m c X V v d D t T Z W N 0 a W 9 u M S 9 j b 2 5 z b 2 x p Z G F 0 Z W Z h d 2 Z v c m 1 1 b G E v Q 2 h h b m d l Z C B U e X B l L n t D b 2 x 1 b W 4 z N j I s M z Y x f S Z x d W 9 0 O y w m c X V v d D t T Z W N 0 a W 9 u M S 9 j b 2 5 z b 2 x p Z G F 0 Z W Z h d 2 Z v c m 1 1 b G E v Q 2 h h b m d l Z C B U e X B l L n t D b 2 x 1 b W 4 z N j M s M z Y y f S Z x d W 9 0 O y w m c X V v d D t T Z W N 0 a W 9 u M S 9 j b 2 5 z b 2 x p Z G F 0 Z W Z h d 2 Z v c m 1 1 b G E v Q 2 h h b m d l Z C B U e X B l L n t D b 2 x 1 b W 4 z N j Q s M z Y z f S Z x d W 9 0 O y w m c X V v d D t T Z W N 0 a W 9 u M S 9 j b 2 5 z b 2 x p Z G F 0 Z W Z h d 2 Z v c m 1 1 b G E v Q 2 h h b m d l Z C B U e X B l L n t D b 2 x 1 b W 4 z N j U s M z Y 0 f S Z x d W 9 0 O y w m c X V v d D t T Z W N 0 a W 9 u M S 9 j b 2 5 z b 2 x p Z G F 0 Z W Z h d 2 Z v c m 1 1 b G E v Q 2 h h b m d l Z C B U e X B l L n t D b 2 x 1 b W 4 z N j Y s M z Y 1 f S Z x d W 9 0 O y w m c X V v d D t T Z W N 0 a W 9 u M S 9 j b 2 5 z b 2 x p Z G F 0 Z W Z h d 2 Z v c m 1 1 b G E v Q 2 h h b m d l Z C B U e X B l L n t D b 2 x 1 b W 4 z N j c s M z Y 2 f S Z x d W 9 0 O y w m c X V v d D t T Z W N 0 a W 9 u M S 9 j b 2 5 z b 2 x p Z G F 0 Z W Z h d 2 Z v c m 1 1 b G E v Q 2 h h b m d l Z C B U e X B l L n t D b 2 x 1 b W 4 z N j g s M z Y 3 f S Z x d W 9 0 O y w m c X V v d D t T Z W N 0 a W 9 u M S 9 j b 2 5 z b 2 x p Z G F 0 Z W Z h d 2 Z v c m 1 1 b G E v Q 2 h h b m d l Z C B U e X B l L n t D b 2 x 1 b W 4 z N j k s M z Y 4 f S Z x d W 9 0 O y w m c X V v d D t T Z W N 0 a W 9 u M S 9 j b 2 5 z b 2 x p Z G F 0 Z W Z h d 2 Z v c m 1 1 b G E v Q 2 h h b m d l Z C B U e X B l L n t D b 2 x 1 b W 4 z N z A s M z Y 5 f S Z x d W 9 0 O y w m c X V v d D t T Z W N 0 a W 9 u M S 9 j b 2 5 z b 2 x p Z G F 0 Z W Z h d 2 Z v c m 1 1 b G E v Q 2 h h b m d l Z C B U e X B l L n t D b 2 x 1 b W 4 z N z E s M z c w f S Z x d W 9 0 O y w m c X V v d D t T Z W N 0 a W 9 u M S 9 j b 2 5 z b 2 x p Z G F 0 Z W Z h d 2 Z v c m 1 1 b G E v Q 2 h h b m d l Z C B U e X B l L n t D b 2 x 1 b W 4 z N z I s M z c x f S Z x d W 9 0 O y w m c X V v d D t T Z W N 0 a W 9 u M S 9 j b 2 5 z b 2 x p Z G F 0 Z W Z h d 2 Z v c m 1 1 b G E v Q 2 h h b m d l Z C B U e X B l L n t D b 2 x 1 b W 4 z N z M s M z c y f S Z x d W 9 0 O y w m c X V v d D t T Z W N 0 a W 9 u M S 9 j b 2 5 z b 2 x p Z G F 0 Z W Z h d 2 Z v c m 1 1 b G E v Q 2 h h b m d l Z C B U e X B l L n t D b 2 x 1 b W 4 z N z Q s M z c z f S Z x d W 9 0 O y w m c X V v d D t T Z W N 0 a W 9 u M S 9 j b 2 5 z b 2 x p Z G F 0 Z W Z h d 2 Z v c m 1 1 b G E v Q 2 h h b m d l Z C B U e X B l L n t D b 2 x 1 b W 4 z N z U s M z c 0 f S Z x d W 9 0 O y w m c X V v d D t T Z W N 0 a W 9 u M S 9 j b 2 5 z b 2 x p Z G F 0 Z W Z h d 2 Z v c m 1 1 b G E v Q 2 h h b m d l Z C B U e X B l L n t D b 2 x 1 b W 4 z N z Y s M z c 1 f S Z x d W 9 0 O y w m c X V v d D t T Z W N 0 a W 9 u M S 9 j b 2 5 z b 2 x p Z G F 0 Z W Z h d 2 Z v c m 1 1 b G E v Q 2 h h b m d l Z C B U e X B l L n t D b 2 x 1 b W 4 z N z c s M z c 2 f S Z x d W 9 0 O y w m c X V v d D t T Z W N 0 a W 9 u M S 9 j b 2 5 z b 2 x p Z G F 0 Z W Z h d 2 Z v c m 1 1 b G E v Q 2 h h b m d l Z C B U e X B l L n t D b 2 x 1 b W 4 z N z g s M z c 3 f S Z x d W 9 0 O y w m c X V v d D t T Z W N 0 a W 9 u M S 9 j b 2 5 z b 2 x p Z G F 0 Z W Z h d 2 Z v c m 1 1 b G E v Q 2 h h b m d l Z C B U e X B l L n t D b 2 x 1 b W 4 z N z k s M z c 4 f S Z x d W 9 0 O y w m c X V v d D t T Z W N 0 a W 9 u M S 9 j b 2 5 z b 2 x p Z G F 0 Z W Z h d 2 Z v c m 1 1 b G E v Q 2 h h b m d l Z C B U e X B l L n t D b 2 x 1 b W 4 z O D A s M z c 5 f S Z x d W 9 0 O y w m c X V v d D t T Z W N 0 a W 9 u M S 9 j b 2 5 z b 2 x p Z G F 0 Z W Z h d 2 Z v c m 1 1 b G E v Q 2 h h b m d l Z C B U e X B l L n t D b 2 x 1 b W 4 z O D E s M z g w f S Z x d W 9 0 O y w m c X V v d D t T Z W N 0 a W 9 u M S 9 j b 2 5 z b 2 x p Z G F 0 Z W Z h d 2 Z v c m 1 1 b G E v Q 2 h h b m d l Z C B U e X B l L n t D b 2 x 1 b W 4 z O D I s M z g x f S Z x d W 9 0 O y w m c X V v d D t T Z W N 0 a W 9 u M S 9 j b 2 5 z b 2 x p Z G F 0 Z W Z h d 2 Z v c m 1 1 b G E v Q 2 h h b m d l Z C B U e X B l L n t D b 2 x 1 b W 4 z O D M s M z g y f S Z x d W 9 0 O y w m c X V v d D t T Z W N 0 a W 9 u M S 9 j b 2 5 z b 2 x p Z G F 0 Z W Z h d 2 Z v c m 1 1 b G E v Q 2 h h b m d l Z C B U e X B l L n t D b 2 x 1 b W 4 z O D Q s M z g z f S Z x d W 9 0 O y w m c X V v d D t T Z W N 0 a W 9 u M S 9 j b 2 5 z b 2 x p Z G F 0 Z W Z h d 2 Z v c m 1 1 b G E v Q 2 h h b m d l Z C B U e X B l L n t D b 2 x 1 b W 4 z O D U s M z g 0 f S Z x d W 9 0 O y w m c X V v d D t T Z W N 0 a W 9 u M S 9 j b 2 5 z b 2 x p Z G F 0 Z W Z h d 2 Z v c m 1 1 b G E v Q 2 h h b m d l Z C B U e X B l L n t D b 2 x 1 b W 4 z O D Y s M z g 1 f S Z x d W 9 0 O y w m c X V v d D t T Z W N 0 a W 9 u M S 9 j b 2 5 z b 2 x p Z G F 0 Z W Z h d 2 Z v c m 1 1 b G E v Q 2 h h b m d l Z C B U e X B l L n t D b 2 x 1 b W 4 z O D c s M z g 2 f S Z x d W 9 0 O y w m c X V v d D t T Z W N 0 a W 9 u M S 9 j b 2 5 z b 2 x p Z G F 0 Z W Z h d 2 Z v c m 1 1 b G E v Q 2 h h b m d l Z C B U e X B l L n t D b 2 x 1 b W 4 z O D g s M z g 3 f S Z x d W 9 0 O y w m c X V v d D t T Z W N 0 a W 9 u M S 9 j b 2 5 z b 2 x p Z G F 0 Z W Z h d 2 Z v c m 1 1 b G E v Q 2 h h b m d l Z C B U e X B l L n t D b 2 x 1 b W 4 z O D k s M z g 4 f S Z x d W 9 0 O y w m c X V v d D t T Z W N 0 a W 9 u M S 9 j b 2 5 z b 2 x p Z G F 0 Z W Z h d 2 Z v c m 1 1 b G E v Q 2 h h b m d l Z C B U e X B l L n t D b 2 x 1 b W 4 z O T A s M z g 5 f S Z x d W 9 0 O y w m c X V v d D t T Z W N 0 a W 9 u M S 9 j b 2 5 z b 2 x p Z G F 0 Z W Z h d 2 Z v c m 1 1 b G E v Q 2 h h b m d l Z C B U e X B l L n t D b 2 x 1 b W 4 z O T E s M z k w f S Z x d W 9 0 O y w m c X V v d D t T Z W N 0 a W 9 u M S 9 j b 2 5 z b 2 x p Z G F 0 Z W Z h d 2 Z v c m 1 1 b G E v Q 2 h h b m d l Z C B U e X B l L n t D b 2 x 1 b W 4 z O T I s M z k x f S Z x d W 9 0 O y w m c X V v d D t T Z W N 0 a W 9 u M S 9 j b 2 5 z b 2 x p Z G F 0 Z W Z h d 2 Z v c m 1 1 b G E v Q 2 h h b m d l Z C B U e X B l L n t D b 2 x 1 b W 4 z O T M s M z k y f S Z x d W 9 0 O y w m c X V v d D t T Z W N 0 a W 9 u M S 9 j b 2 5 z b 2 x p Z G F 0 Z W Z h d 2 Z v c m 1 1 b G E v Q 2 h h b m d l Z C B U e X B l L n t D b 2 x 1 b W 4 z O T Q s M z k z f S Z x d W 9 0 O y w m c X V v d D t T Z W N 0 a W 9 u M S 9 j b 2 5 z b 2 x p Z G F 0 Z W Z h d 2 Z v c m 1 1 b G E v Q 2 h h b m d l Z C B U e X B l L n t D b 2 x 1 b W 4 z O T U s M z k 0 f S Z x d W 9 0 O y w m c X V v d D t T Z W N 0 a W 9 u M S 9 j b 2 5 z b 2 x p Z G F 0 Z W Z h d 2 Z v c m 1 1 b G E v Q 2 h h b m d l Z C B U e X B l L n t D b 2 x 1 b W 4 z O T Y s M z k 1 f S Z x d W 9 0 O y w m c X V v d D t T Z W N 0 a W 9 u M S 9 j b 2 5 z b 2 x p Z G F 0 Z W Z h d 2 Z v c m 1 1 b G E v Q 2 h h b m d l Z C B U e X B l L n t D b 2 x 1 b W 4 z O T c s M z k 2 f S Z x d W 9 0 O y w m c X V v d D t T Z W N 0 a W 9 u M S 9 j b 2 5 z b 2 x p Z G F 0 Z W Z h d 2 Z v c m 1 1 b G E v Q 2 h h b m d l Z C B U e X B l L n t D b 2 x 1 b W 4 z O T g s M z k 3 f S Z x d W 9 0 O y w m c X V v d D t T Z W N 0 a W 9 u M S 9 j b 2 5 z b 2 x p Z G F 0 Z W Z h d 2 Z v c m 1 1 b G E v Q 2 h h b m d l Z C B U e X B l L n t D b 2 x 1 b W 4 z O T k s M z k 4 f S Z x d W 9 0 O y w m c X V v d D t T Z W N 0 a W 9 u M S 9 j b 2 5 z b 2 x p Z G F 0 Z W Z h d 2 Z v c m 1 1 b G E v Q 2 h h b m d l Z C B U e X B l L n t D b 2 x 1 b W 4 0 M D A s M z k 5 f S Z x d W 9 0 O y w m c X V v d D t T Z W N 0 a W 9 u M S 9 j b 2 5 z b 2 x p Z G F 0 Z W Z h d 2 Z v c m 1 1 b G E v Q 2 h h b m d l Z C B U e X B l L n t D b 2 x 1 b W 4 0 M D E s N D A w f S Z x d W 9 0 O y w m c X V v d D t T Z W N 0 a W 9 u M S 9 j b 2 5 z b 2 x p Z G F 0 Z W Z h d 2 Z v c m 1 1 b G E v Q 2 h h b m d l Z C B U e X B l L n t D b 2 x 1 b W 4 0 M D I s N D A x f S Z x d W 9 0 O y w m c X V v d D t T Z W N 0 a W 9 u M S 9 j b 2 5 z b 2 x p Z G F 0 Z W Z h d 2 Z v c m 1 1 b G E v Q 2 h h b m d l Z C B U e X B l L n t D b 2 x 1 b W 4 0 M D M s N D A y f S Z x d W 9 0 O y w m c X V v d D t T Z W N 0 a W 9 u M S 9 j b 2 5 z b 2 x p Z G F 0 Z W Z h d 2 Z v c m 1 1 b G E v Q 2 h h b m d l Z C B U e X B l L n t D b 2 x 1 b W 4 0 M D Q s N D A z f S Z x d W 9 0 O y w m c X V v d D t T Z W N 0 a W 9 u M S 9 j b 2 5 z b 2 x p Z G F 0 Z W Z h d 2 Z v c m 1 1 b G E v Q 2 h h b m d l Z C B U e X B l L n t D b 2 x 1 b W 4 0 M D U s N D A 0 f S Z x d W 9 0 O y w m c X V v d D t T Z W N 0 a W 9 u M S 9 j b 2 5 z b 2 x p Z G F 0 Z W Z h d 2 Z v c m 1 1 b G E v Q 2 h h b m d l Z C B U e X B l L n t D b 2 x 1 b W 4 0 M D Y s N D A 1 f S Z x d W 9 0 O y w m c X V v d D t T Z W N 0 a W 9 u M S 9 j b 2 5 z b 2 x p Z G F 0 Z W Z h d 2 Z v c m 1 1 b G E v Q 2 h h b m d l Z C B U e X B l L n t D b 2 x 1 b W 4 0 M D c s N D A 2 f S Z x d W 9 0 O y w m c X V v d D t T Z W N 0 a W 9 u M S 9 j b 2 5 z b 2 x p Z G F 0 Z W Z h d 2 Z v c m 1 1 b G E v Q 2 h h b m d l Z C B U e X B l L n t D b 2 x 1 b W 4 0 M D g s N D A 3 f S Z x d W 9 0 O y w m c X V v d D t T Z W N 0 a W 9 u M S 9 j b 2 5 z b 2 x p Z G F 0 Z W Z h d 2 Z v c m 1 1 b G E v Q 2 h h b m d l Z C B U e X B l L n t D b 2 x 1 b W 4 0 M D k s N D A 4 f S Z x d W 9 0 O y w m c X V v d D t T Z W N 0 a W 9 u M S 9 j b 2 5 z b 2 x p Z G F 0 Z W Z h d 2 Z v c m 1 1 b G E v Q 2 h h b m d l Z C B U e X B l L n t D b 2 x 1 b W 4 0 M T A s N D A 5 f S Z x d W 9 0 O y w m c X V v d D t T Z W N 0 a W 9 u M S 9 j b 2 5 z b 2 x p Z G F 0 Z W Z h d 2 Z v c m 1 1 b G E v Q 2 h h b m d l Z C B U e X B l L n t D b 2 x 1 b W 4 0 M T E s N D E w f S Z x d W 9 0 O y w m c X V v d D t T Z W N 0 a W 9 u M S 9 j b 2 5 z b 2 x p Z G F 0 Z W Z h d 2 Z v c m 1 1 b G E v Q 2 h h b m d l Z C B U e X B l L n t D b 2 x 1 b W 4 0 M T I s N D E x f S Z x d W 9 0 O y w m c X V v d D t T Z W N 0 a W 9 u M S 9 j b 2 5 z b 2 x p Z G F 0 Z W Z h d 2 Z v c m 1 1 b G E v Q 2 h h b m d l Z C B U e X B l L n t D b 2 x 1 b W 4 0 M T M s N D E y f S Z x d W 9 0 O y w m c X V v d D t T Z W N 0 a W 9 u M S 9 j b 2 5 z b 2 x p Z G F 0 Z W Z h d 2 Z v c m 1 1 b G E v Q 2 h h b m d l Z C B U e X B l L n t D b 2 x 1 b W 4 0 M T Q s N D E z f S Z x d W 9 0 O y w m c X V v d D t T Z W N 0 a W 9 u M S 9 j b 2 5 z b 2 x p Z G F 0 Z W Z h d 2 Z v c m 1 1 b G E v Q 2 h h b m d l Z C B U e X B l L n t D b 2 x 1 b W 4 0 M T U s N D E 0 f S Z x d W 9 0 O y w m c X V v d D t T Z W N 0 a W 9 u M S 9 j b 2 5 z b 2 x p Z G F 0 Z W Z h d 2 Z v c m 1 1 b G E v Q 2 h h b m d l Z C B U e X B l L n t D b 2 x 1 b W 4 0 M T Y s N D E 1 f S Z x d W 9 0 O y w m c X V v d D t T Z W N 0 a W 9 u M S 9 j b 2 5 z b 2 x p Z G F 0 Z W Z h d 2 Z v c m 1 1 b G E v Q 2 h h b m d l Z C B U e X B l L n t D b 2 x 1 b W 4 0 M T c s N D E 2 f S Z x d W 9 0 O y w m c X V v d D t T Z W N 0 a W 9 u M S 9 j b 2 5 z b 2 x p Z G F 0 Z W Z h d 2 Z v c m 1 1 b G E v Q 2 h h b m d l Z C B U e X B l L n t D b 2 x 1 b W 4 0 M T g s N D E 3 f S Z x d W 9 0 O y w m c X V v d D t T Z W N 0 a W 9 u M S 9 j b 2 5 z b 2 x p Z G F 0 Z W Z h d 2 Z v c m 1 1 b G E v Q 2 h h b m d l Z C B U e X B l L n t D b 2 x 1 b W 4 0 M T k s N D E 4 f S Z x d W 9 0 O y w m c X V v d D t T Z W N 0 a W 9 u M S 9 j b 2 5 z b 2 x p Z G F 0 Z W Z h d 2 Z v c m 1 1 b G E v Q 2 h h b m d l Z C B U e X B l L n t D b 2 x 1 b W 4 0 M j A s N D E 5 f S Z x d W 9 0 O y w m c X V v d D t T Z W N 0 a W 9 u M S 9 j b 2 5 z b 2 x p Z G F 0 Z W Z h d 2 Z v c m 1 1 b G E v Q 2 h h b m d l Z C B U e X B l L n t D b 2 x 1 b W 4 0 M j E s N D I w f S Z x d W 9 0 O y w m c X V v d D t T Z W N 0 a W 9 u M S 9 j b 2 5 z b 2 x p Z G F 0 Z W Z h d 2 Z v c m 1 1 b G E v Q 2 h h b m d l Z C B U e X B l L n t D b 2 x 1 b W 4 0 M j I s N D I x f S Z x d W 9 0 O y w m c X V v d D t T Z W N 0 a W 9 u M S 9 j b 2 5 z b 2 x p Z G F 0 Z W Z h d 2 Z v c m 1 1 b G E v Q 2 h h b m d l Z C B U e X B l L n t D b 2 x 1 b W 4 0 M j M s N D I y f S Z x d W 9 0 O y w m c X V v d D t T Z W N 0 a W 9 u M S 9 j b 2 5 z b 2 x p Z G F 0 Z W Z h d 2 Z v c m 1 1 b G E v Q 2 h h b m d l Z C B U e X B l L n t D b 2 x 1 b W 4 0 M j Q s N D I z f S Z x d W 9 0 O y w m c X V v d D t T Z W N 0 a W 9 u M S 9 j b 2 5 z b 2 x p Z G F 0 Z W Z h d 2 Z v c m 1 1 b G E v Q 2 h h b m d l Z C B U e X B l L n t D b 2 x 1 b W 4 0 M j U s N D I 0 f S Z x d W 9 0 O y w m c X V v d D t T Z W N 0 a W 9 u M S 9 j b 2 5 z b 2 x p Z G F 0 Z W Z h d 2 Z v c m 1 1 b G E v Q 2 h h b m d l Z C B U e X B l L n t D b 2 x 1 b W 4 0 M j Y s N D I 1 f S Z x d W 9 0 O y w m c X V v d D t T Z W N 0 a W 9 u M S 9 j b 2 5 z b 2 x p Z G F 0 Z W Z h d 2 Z v c m 1 1 b G E v Q 2 h h b m d l Z C B U e X B l L n t D b 2 x 1 b W 4 0 M j c s N D I 2 f S Z x d W 9 0 O y w m c X V v d D t T Z W N 0 a W 9 u M S 9 j b 2 5 z b 2 x p Z G F 0 Z W Z h d 2 Z v c m 1 1 b G E v Q 2 h h b m d l Z C B U e X B l L n t D b 2 x 1 b W 4 0 M j g s N D I 3 f S Z x d W 9 0 O y w m c X V v d D t T Z W N 0 a W 9 u M S 9 j b 2 5 z b 2 x p Z G F 0 Z W Z h d 2 Z v c m 1 1 b G E v Q 2 h h b m d l Z C B U e X B l L n t D b 2 x 1 b W 4 0 M j k s N D I 4 f S Z x d W 9 0 O y w m c X V v d D t T Z W N 0 a W 9 u M S 9 j b 2 5 z b 2 x p Z G F 0 Z W Z h d 2 Z v c m 1 1 b G E v Q 2 h h b m d l Z C B U e X B l L n t D b 2 x 1 b W 4 0 M z A s N D I 5 f S Z x d W 9 0 O y w m c X V v d D t T Z W N 0 a W 9 u M S 9 j b 2 5 z b 2 x p Z G F 0 Z W Z h d 2 Z v c m 1 1 b G E v Q 2 h h b m d l Z C B U e X B l L n t D b 2 x 1 b W 4 0 M z E s N D M w f S Z x d W 9 0 O y w m c X V v d D t T Z W N 0 a W 9 u M S 9 j b 2 5 z b 2 x p Z G F 0 Z W Z h d 2 Z v c m 1 1 b G E v Q 2 h h b m d l Z C B U e X B l L n t D b 2 x 1 b W 4 0 M z I s N D M x f S Z x d W 9 0 O y w m c X V v d D t T Z W N 0 a W 9 u M S 9 j b 2 5 z b 2 x p Z G F 0 Z W Z h d 2 Z v c m 1 1 b G E v Q 2 h h b m d l Z C B U e X B l L n t D b 2 x 1 b W 4 0 M z M s N D M y f S Z x d W 9 0 O y w m c X V v d D t T Z W N 0 a W 9 u M S 9 j b 2 5 z b 2 x p Z G F 0 Z W Z h d 2 Z v c m 1 1 b G E v Q 2 h h b m d l Z C B U e X B l L n t D b 2 x 1 b W 4 0 M z Q s N D M z f S Z x d W 9 0 O y w m c X V v d D t T Z W N 0 a W 9 u M S 9 j b 2 5 z b 2 x p Z G F 0 Z W Z h d 2 Z v c m 1 1 b G E v Q 2 h h b m d l Z C B U e X B l L n t D b 2 x 1 b W 4 0 M z U s N D M 0 f S Z x d W 9 0 O y w m c X V v d D t T Z W N 0 a W 9 u M S 9 j b 2 5 z b 2 x p Z G F 0 Z W Z h d 2 Z v c m 1 1 b G E v Q 2 h h b m d l Z C B U e X B l L n t D b 2 x 1 b W 4 0 M z Y s N D M 1 f S Z x d W 9 0 O y w m c X V v d D t T Z W N 0 a W 9 u M S 9 j b 2 5 z b 2 x p Z G F 0 Z W Z h d 2 Z v c m 1 1 b G E v Q 2 h h b m d l Z C B U e X B l L n t D b 2 x 1 b W 4 0 M z c s N D M 2 f S Z x d W 9 0 O y w m c X V v d D t T Z W N 0 a W 9 u M S 9 j b 2 5 z b 2 x p Z G F 0 Z W Z h d 2 Z v c m 1 1 b G E v Q 2 h h b m d l Z C B U e X B l L n t D b 2 x 1 b W 4 0 M z g s N D M 3 f S Z x d W 9 0 O y w m c X V v d D t T Z W N 0 a W 9 u M S 9 j b 2 5 z b 2 x p Z G F 0 Z W Z h d 2 Z v c m 1 1 b G E v Q 2 h h b m d l Z C B U e X B l L n t D b 2 x 1 b W 4 0 M z k s N D M 4 f S Z x d W 9 0 O y w m c X V v d D t T Z W N 0 a W 9 u M S 9 j b 2 5 z b 2 x p Z G F 0 Z W Z h d 2 Z v c m 1 1 b G E v Q 2 h h b m d l Z C B U e X B l L n t D b 2 x 1 b W 4 0 N D A s N D M 5 f S Z x d W 9 0 O y w m c X V v d D t T Z W N 0 a W 9 u M S 9 j b 2 5 z b 2 x p Z G F 0 Z W Z h d 2 Z v c m 1 1 b G E v Q 2 h h b m d l Z C B U e X B l L n t D b 2 x 1 b W 4 0 N D E s N D Q w f S Z x d W 9 0 O y w m c X V v d D t T Z W N 0 a W 9 u M S 9 j b 2 5 z b 2 x p Z G F 0 Z W Z h d 2 Z v c m 1 1 b G E v Q 2 h h b m d l Z C B U e X B l L n t D b 2 x 1 b W 4 0 N D I s N D Q x f S Z x d W 9 0 O y w m c X V v d D t T Z W N 0 a W 9 u M S 9 j b 2 5 z b 2 x p Z G F 0 Z W Z h d 2 Z v c m 1 1 b G E v Q 2 h h b m d l Z C B U e X B l L n t D b 2 x 1 b W 4 0 N D M s N D Q y f S Z x d W 9 0 O y w m c X V v d D t T Z W N 0 a W 9 u M S 9 j b 2 5 z b 2 x p Z G F 0 Z W Z h d 2 Z v c m 1 1 b G E v Q 2 h h b m d l Z C B U e X B l L n t D b 2 x 1 b W 4 0 N D Q s N D Q z f S Z x d W 9 0 O y w m c X V v d D t T Z W N 0 a W 9 u M S 9 j b 2 5 z b 2 x p Z G F 0 Z W Z h d 2 Z v c m 1 1 b G E v Q 2 h h b m d l Z C B U e X B l L n t D b 2 x 1 b W 4 0 N D U s N D Q 0 f S Z x d W 9 0 O y w m c X V v d D t T Z W N 0 a W 9 u M S 9 j b 2 5 z b 2 x p Z G F 0 Z W Z h d 2 Z v c m 1 1 b G E v Q 2 h h b m d l Z C B U e X B l L n t D b 2 x 1 b W 4 0 N D Y s N D Q 1 f S Z x d W 9 0 O y w m c X V v d D t T Z W N 0 a W 9 u M S 9 j b 2 5 z b 2 x p Z G F 0 Z W Z h d 2 Z v c m 1 1 b G E v Q 2 h h b m d l Z C B U e X B l L n t D b 2 x 1 b W 4 0 N D c s N D Q 2 f S Z x d W 9 0 O y w m c X V v d D t T Z W N 0 a W 9 u M S 9 j b 2 5 z b 2 x p Z G F 0 Z W Z h d 2 Z v c m 1 1 b G E v Q 2 h h b m d l Z C B U e X B l L n t D b 2 x 1 b W 4 0 N D g s N D Q 3 f S Z x d W 9 0 O y w m c X V v d D t T Z W N 0 a W 9 u M S 9 j b 2 5 z b 2 x p Z G F 0 Z W Z h d 2 Z v c m 1 1 b G E v Q 2 h h b m d l Z C B U e X B l L n t D b 2 x 1 b W 4 0 N D k s N D Q 4 f S Z x d W 9 0 O y w m c X V v d D t T Z W N 0 a W 9 u M S 9 j b 2 5 z b 2 x p Z G F 0 Z W Z h d 2 Z v c m 1 1 b G E v Q 2 h h b m d l Z C B U e X B l L n t D b 2 x 1 b W 4 0 N T A s N D Q 5 f S Z x d W 9 0 O y w m c X V v d D t T Z W N 0 a W 9 u M S 9 j b 2 5 z b 2 x p Z G F 0 Z W Z h d 2 Z v c m 1 1 b G E v Q 2 h h b m d l Z C B U e X B l L n t D b 2 x 1 b W 4 0 N T E s N D U w f S Z x d W 9 0 O y w m c X V v d D t T Z W N 0 a W 9 u M S 9 j b 2 5 z b 2 x p Z G F 0 Z W Z h d 2 Z v c m 1 1 b G E v Q 2 h h b m d l Z C B U e X B l L n t D b 2 x 1 b W 4 0 N T I s N D U x f S Z x d W 9 0 O y w m c X V v d D t T Z W N 0 a W 9 u M S 9 j b 2 5 z b 2 x p Z G F 0 Z W Z h d 2 Z v c m 1 1 b G E v Q 2 h h b m d l Z C B U e X B l L n t D b 2 x 1 b W 4 0 N T M s N D U y f S Z x d W 9 0 O y w m c X V v d D t T Z W N 0 a W 9 u M S 9 j b 2 5 z b 2 x p Z G F 0 Z W Z h d 2 Z v c m 1 1 b G E v Q 2 h h b m d l Z C B U e X B l L n t D b 2 x 1 b W 4 0 N T Q s N D U z f S Z x d W 9 0 O y w m c X V v d D t T Z W N 0 a W 9 u M S 9 j b 2 5 z b 2 x p Z G F 0 Z W Z h d 2 Z v c m 1 1 b G E v Q 2 h h b m d l Z C B U e X B l L n t D b 2 x 1 b W 4 0 N T U s N D U 0 f S Z x d W 9 0 O y w m c X V v d D t T Z W N 0 a W 9 u M S 9 j b 2 5 z b 2 x p Z G F 0 Z W Z h d 2 Z v c m 1 1 b G E v Q 2 h h b m d l Z C B U e X B l L n t D b 2 x 1 b W 4 0 N T Y s N D U 1 f S Z x d W 9 0 O y w m c X V v d D t T Z W N 0 a W 9 u M S 9 j b 2 5 z b 2 x p Z G F 0 Z W Z h d 2 Z v c m 1 1 b G E v Q 2 h h b m d l Z C B U e X B l L n t D b 2 x 1 b W 4 0 N T c s N D U 2 f S Z x d W 9 0 O y w m c X V v d D t T Z W N 0 a W 9 u M S 9 j b 2 5 z b 2 x p Z G F 0 Z W Z h d 2 Z v c m 1 1 b G E v Q 2 h h b m d l Z C B U e X B l L n t D b 2 x 1 b W 4 0 N T g s N D U 3 f S Z x d W 9 0 O y w m c X V v d D t T Z W N 0 a W 9 u M S 9 j b 2 5 z b 2 x p Z G F 0 Z W Z h d 2 Z v c m 1 1 b G E v Q 2 h h b m d l Z C B U e X B l L n t D b 2 x 1 b W 4 0 N T k s N D U 4 f S Z x d W 9 0 O y w m c X V v d D t T Z W N 0 a W 9 u M S 9 j b 2 5 z b 2 x p Z G F 0 Z W Z h d 2 Z v c m 1 1 b G E v Q 2 h h b m d l Z C B U e X B l L n t D b 2 x 1 b W 4 0 N j A s N D U 5 f S Z x d W 9 0 O y w m c X V v d D t T Z W N 0 a W 9 u M S 9 j b 2 5 z b 2 x p Z G F 0 Z W Z h d 2 Z v c m 1 1 b G E v Q 2 h h b m d l Z C B U e X B l L n t D b 2 x 1 b W 4 0 N j E s N D Y w f S Z x d W 9 0 O y w m c X V v d D t T Z W N 0 a W 9 u M S 9 j b 2 5 z b 2 x p Z G F 0 Z W Z h d 2 Z v c m 1 1 b G E v Q 2 h h b m d l Z C B U e X B l L n t D b 2 x 1 b W 4 0 N j I s N D Y x f S Z x d W 9 0 O y w m c X V v d D t T Z W N 0 a W 9 u M S 9 j b 2 5 z b 2 x p Z G F 0 Z W Z h d 2 Z v c m 1 1 b G E v Q 2 h h b m d l Z C B U e X B l L n t D b 2 x 1 b W 4 0 N j M s N D Y y f S Z x d W 9 0 O y w m c X V v d D t T Z W N 0 a W 9 u M S 9 j b 2 5 z b 2 x p Z G F 0 Z W Z h d 2 Z v c m 1 1 b G E v Q 2 h h b m d l Z C B U e X B l L n t D b 2 x 1 b W 4 0 N j Q s N D Y z f S Z x d W 9 0 O y w m c X V v d D t T Z W N 0 a W 9 u M S 9 j b 2 5 z b 2 x p Z G F 0 Z W Z h d 2 Z v c m 1 1 b G E v Q 2 h h b m d l Z C B U e X B l L n t D b 2 x 1 b W 4 0 N j U s N D Y 0 f S Z x d W 9 0 O y w m c X V v d D t T Z W N 0 a W 9 u M S 9 j b 2 5 z b 2 x p Z G F 0 Z W Z h d 2 Z v c m 1 1 b G E v Q 2 h h b m d l Z C B U e X B l L n t D b 2 x 1 b W 4 0 N j Y s N D Y 1 f S Z x d W 9 0 O y w m c X V v d D t T Z W N 0 a W 9 u M S 9 j b 2 5 z b 2 x p Z G F 0 Z W Z h d 2 Z v c m 1 1 b G E v Q 2 h h b m d l Z C B U e X B l L n t D b 2 x 1 b W 4 0 N j c s N D Y 2 f S Z x d W 9 0 O y w m c X V v d D t T Z W N 0 a W 9 u M S 9 j b 2 5 z b 2 x p Z G F 0 Z W Z h d 2 Z v c m 1 1 b G E v Q 2 h h b m d l Z C B U e X B l L n t D b 2 x 1 b W 4 0 N j g s N D Y 3 f S Z x d W 9 0 O y w m c X V v d D t T Z W N 0 a W 9 u M S 9 j b 2 5 z b 2 x p Z G F 0 Z W Z h d 2 Z v c m 1 1 b G E v Q 2 h h b m d l Z C B U e X B l L n t D b 2 x 1 b W 4 0 N j k s N D Y 4 f S Z x d W 9 0 O y w m c X V v d D t T Z W N 0 a W 9 u M S 9 j b 2 5 z b 2 x p Z G F 0 Z W Z h d 2 Z v c m 1 1 b G E v Q 2 h h b m d l Z C B U e X B l L n t D b 2 x 1 b W 4 0 N z A s N D Y 5 f S Z x d W 9 0 O y w m c X V v d D t T Z W N 0 a W 9 u M S 9 j b 2 5 z b 2 x p Z G F 0 Z W Z h d 2 Z v c m 1 1 b G E v Q 2 h h b m d l Z C B U e X B l L n t D b 2 x 1 b W 4 0 N z E s N D c w f S Z x d W 9 0 O y w m c X V v d D t T Z W N 0 a W 9 u M S 9 j b 2 5 z b 2 x p Z G F 0 Z W Z h d 2 Z v c m 1 1 b G E v Q 2 h h b m d l Z C B U e X B l L n t D b 2 x 1 b W 4 0 N z I s N D c x f S Z x d W 9 0 O y w m c X V v d D t T Z W N 0 a W 9 u M S 9 j b 2 5 z b 2 x p Z G F 0 Z W Z h d 2 Z v c m 1 1 b G E v Q 2 h h b m d l Z C B U e X B l L n t D b 2 x 1 b W 4 0 N z M s N D c y f S Z x d W 9 0 O y w m c X V v d D t T Z W N 0 a W 9 u M S 9 j b 2 5 z b 2 x p Z G F 0 Z W Z h d 2 Z v c m 1 1 b G E v Q 2 h h b m d l Z C B U e X B l L n t D b 2 x 1 b W 4 0 N z Q s N D c z f S Z x d W 9 0 O y w m c X V v d D t T Z W N 0 a W 9 u M S 9 j b 2 5 z b 2 x p Z G F 0 Z W Z h d 2 Z v c m 1 1 b G E v Q 2 h h b m d l Z C B U e X B l L n t D b 2 x 1 b W 4 0 N z U s N D c 0 f S Z x d W 9 0 O y w m c X V v d D t T Z W N 0 a W 9 u M S 9 j b 2 5 z b 2 x p Z G F 0 Z W Z h d 2 Z v c m 1 1 b G E v Q 2 h h b m d l Z C B U e X B l L n t D b 2 x 1 b W 4 0 N z Y s N D c 1 f S Z x d W 9 0 O y w m c X V v d D t T Z W N 0 a W 9 u M S 9 j b 2 5 z b 2 x p Z G F 0 Z W Z h d 2 Z v c m 1 1 b G E v Q 2 h h b m d l Z C B U e X B l L n t D b 2 x 1 b W 4 0 N z c s N D c 2 f S Z x d W 9 0 O y w m c X V v d D t T Z W N 0 a W 9 u M S 9 j b 2 5 z b 2 x p Z G F 0 Z W Z h d 2 Z v c m 1 1 b G E v Q 2 h h b m d l Z C B U e X B l L n t D b 2 x 1 b W 4 0 N z g s N D c 3 f S Z x d W 9 0 O y w m c X V v d D t T Z W N 0 a W 9 u M S 9 j b 2 5 z b 2 x p Z G F 0 Z W Z h d 2 Z v c m 1 1 b G E v Q 2 h h b m d l Z C B U e X B l L n t D b 2 x 1 b W 4 0 N z k s N D c 4 f S Z x d W 9 0 O y w m c X V v d D t T Z W N 0 a W 9 u M S 9 j b 2 5 z b 2 x p Z G F 0 Z W Z h d 2 Z v c m 1 1 b G E v Q 2 h h b m d l Z C B U e X B l L n t D b 2 x 1 b W 4 0 O D A s N D c 5 f S Z x d W 9 0 O y w m c X V v d D t T Z W N 0 a W 9 u M S 9 j b 2 5 z b 2 x p Z G F 0 Z W Z h d 2 Z v c m 1 1 b G E v Q 2 h h b m d l Z C B U e X B l L n t D b 2 x 1 b W 4 0 O D E s N D g w f S Z x d W 9 0 O y w m c X V v d D t T Z W N 0 a W 9 u M S 9 j b 2 5 z b 2 x p Z G F 0 Z W Z h d 2 Z v c m 1 1 b G E v Q 2 h h b m d l Z C B U e X B l L n t D b 2 x 1 b W 4 0 O D I s N D g x f S Z x d W 9 0 O y w m c X V v d D t T Z W N 0 a W 9 u M S 9 j b 2 5 z b 2 x p Z G F 0 Z W Z h d 2 Z v c m 1 1 b G E v Q 2 h h b m d l Z C B U e X B l L n t D b 2 x 1 b W 4 0 O D M s N D g y f S Z x d W 9 0 O y w m c X V v d D t T Z W N 0 a W 9 u M S 9 j b 2 5 z b 2 x p Z G F 0 Z W Z h d 2 Z v c m 1 1 b G E v Q 2 h h b m d l Z C B U e X B l L n t D b 2 x 1 b W 4 0 O D Q s N D g z f S Z x d W 9 0 O y w m c X V v d D t T Z W N 0 a W 9 u M S 9 j b 2 5 z b 2 x p Z G F 0 Z W Z h d 2 Z v c m 1 1 b G E v Q 2 h h b m d l Z C B U e X B l L n t D b 2 x 1 b W 4 0 O D U s N D g 0 f S Z x d W 9 0 O y w m c X V v d D t T Z W N 0 a W 9 u M S 9 j b 2 5 z b 2 x p Z G F 0 Z W Z h d 2 Z v c m 1 1 b G E v Q 2 h h b m d l Z C B U e X B l L n t D b 2 x 1 b W 4 0 O D Y s N D g 1 f S Z x d W 9 0 O y w m c X V v d D t T Z W N 0 a W 9 u M S 9 j b 2 5 z b 2 x p Z G F 0 Z W Z h d 2 Z v c m 1 1 b G E v Q 2 h h b m d l Z C B U e X B l L n t D b 2 x 1 b W 4 0 O D c s N D g 2 f S Z x d W 9 0 O y w m c X V v d D t T Z W N 0 a W 9 u M S 9 j b 2 5 z b 2 x p Z G F 0 Z W Z h d 2 Z v c m 1 1 b G E v Q 2 h h b m d l Z C B U e X B l L n t D b 2 x 1 b W 4 0 O D g s N D g 3 f S Z x d W 9 0 O y w m c X V v d D t T Z W N 0 a W 9 u M S 9 j b 2 5 z b 2 x p Z G F 0 Z W Z h d 2 Z v c m 1 1 b G E v Q 2 h h b m d l Z C B U e X B l L n t D b 2 x 1 b W 4 0 O D k s N D g 4 f S Z x d W 9 0 O y w m c X V v d D t T Z W N 0 a W 9 u M S 9 j b 2 5 z b 2 x p Z G F 0 Z W Z h d 2 Z v c m 1 1 b G E v Q 2 h h b m d l Z C B U e X B l L n t D b 2 x 1 b W 4 0 O T A s N D g 5 f S Z x d W 9 0 O y w m c X V v d D t T Z W N 0 a W 9 u M S 9 j b 2 5 z b 2 x p Z G F 0 Z W Z h d 2 Z v c m 1 1 b G E v Q 2 h h b m d l Z C B U e X B l L n t D b 2 x 1 b W 4 0 O T E s N D k w f S Z x d W 9 0 O y w m c X V v d D t T Z W N 0 a W 9 u M S 9 j b 2 5 z b 2 x p Z G F 0 Z W Z h d 2 Z v c m 1 1 b G E v Q 2 h h b m d l Z C B U e X B l L n t D b 2 x 1 b W 4 0 O T I s N D k x f S Z x d W 9 0 O y w m c X V v d D t T Z W N 0 a W 9 u M S 9 j b 2 5 z b 2 x p Z G F 0 Z W Z h d 2 Z v c m 1 1 b G E v Q 2 h h b m d l Z C B U e X B l L n t D b 2 x 1 b W 4 0 O T M s N D k y f S Z x d W 9 0 O y w m c X V v d D t T Z W N 0 a W 9 u M S 9 j b 2 5 z b 2 x p Z G F 0 Z W Z h d 2 Z v c m 1 1 b G E v Q 2 h h b m d l Z C B U e X B l L n t D b 2 x 1 b W 4 0 O T Q s N D k z f S Z x d W 9 0 O y w m c X V v d D t T Z W N 0 a W 9 u M S 9 j b 2 5 z b 2 x p Z G F 0 Z W Z h d 2 Z v c m 1 1 b G E v Q 2 h h b m d l Z C B U e X B l L n t D b 2 x 1 b W 4 0 O T U s N D k 0 f S Z x d W 9 0 O y w m c X V v d D t T Z W N 0 a W 9 u M S 9 j b 2 5 z b 2 x p Z G F 0 Z W Z h d 2 Z v c m 1 1 b G E v Q 2 h h b m d l Z C B U e X B l L n t D b 2 x 1 b W 4 0 O T Y s N D k 1 f S Z x d W 9 0 O y w m c X V v d D t T Z W N 0 a W 9 u M S 9 j b 2 5 z b 2 x p Z G F 0 Z W Z h d 2 Z v c m 1 1 b G E v Q 2 h h b m d l Z C B U e X B l L n t D b 2 x 1 b W 4 0 O T c s N D k 2 f S Z x d W 9 0 O y w m c X V v d D t T Z W N 0 a W 9 u M S 9 j b 2 5 z b 2 x p Z G F 0 Z W Z h d 2 Z v c m 1 1 b G E v Q 2 h h b m d l Z C B U e X B l L n t D b 2 x 1 b W 4 0 O T g s N D k 3 f S Z x d W 9 0 O y w m c X V v d D t T Z W N 0 a W 9 u M S 9 j b 2 5 z b 2 x p Z G F 0 Z W Z h d 2 Z v c m 1 1 b G E v Q 2 h h b m d l Z C B U e X B l L n t D b 2 x 1 b W 4 0 O T k s N D k 4 f S Z x d W 9 0 O y w m c X V v d D t T Z W N 0 a W 9 u M S 9 j b 2 5 z b 2 x p Z G F 0 Z W Z h d 2 Z v c m 1 1 b G E v Q 2 h h b m d l Z C B U e X B l L n t D b 2 x 1 b W 4 1 M D A s N D k 5 f S Z x d W 9 0 O y w m c X V v d D t T Z W N 0 a W 9 u M S 9 j b 2 5 z b 2 x p Z G F 0 Z W Z h d 2 Z v c m 1 1 b G E v Q 2 h h b m d l Z C B U e X B l L n t D b 2 x 1 b W 4 1 M D E s N T A w f S Z x d W 9 0 O 1 0 s J n F 1 b 3 Q 7 Q 2 9 s d W 1 u Q 2 9 1 b n Q m c X V v d D s 6 N T A x L C Z x d W 9 0 O 0 t l e U N v b H V t b k 5 h b W V z J n F 1 b 3 Q 7 O l t d L C Z x d W 9 0 O 0 N v b H V t b k l k Z W 5 0 a X R p Z X M m c X V v d D s 6 W y Z x d W 9 0 O 1 N l Y 3 R p b 2 4 x L 2 N v b n N v b G l k Y X R l Z m F 3 Z m 9 y b X V s Y S 9 D a G F u Z 2 V k I F R 5 c G U u e 0 N v b H V t b j E s M H 0 m c X V v d D s s J n F 1 b 3 Q 7 U 2 V j d G l v b j E v Y 2 9 u c 2 9 s a W R h d G V m Y X d m b 3 J t d W x h L 0 N o Y W 5 n Z W Q g V H l w Z S 5 7 Q 2 9 s d W 1 u M i w x f S Z x d W 9 0 O y w m c X V v d D t T Z W N 0 a W 9 u M S 9 j b 2 5 z b 2 x p Z G F 0 Z W Z h d 2 Z v c m 1 1 b G E v Q 2 h h b m d l Z C B U e X B l L n t D b 2 x 1 b W 4 z L D J 9 J n F 1 b 3 Q 7 L C Z x d W 9 0 O 1 N l Y 3 R p b 2 4 x L 2 N v b n N v b G l k Y X R l Z m F 3 Z m 9 y b X V s Y S 9 D a G F u Z 2 V k I F R 5 c G U u e 0 N v b H V t b j Q s M 3 0 m c X V v d D s s J n F 1 b 3 Q 7 U 2 V j d G l v b j E v Y 2 9 u c 2 9 s a W R h d G V m Y X d m b 3 J t d W x h L 0 N o Y W 5 n Z W Q g V H l w Z S 5 7 Q 2 9 s d W 1 u N S w 0 f S Z x d W 9 0 O y w m c X V v d D t T Z W N 0 a W 9 u M S 9 j b 2 5 z b 2 x p Z G F 0 Z W Z h d 2 Z v c m 1 1 b G E v Q 2 h h b m d l Z C B U e X B l L n t D b 2 x 1 b W 4 2 L D V 9 J n F 1 b 3 Q 7 L C Z x d W 9 0 O 1 N l Y 3 R p b 2 4 x L 2 N v b n N v b G l k Y X R l Z m F 3 Z m 9 y b X V s Y S 9 D a G F u Z 2 V k I F R 5 c G U u e 0 N v b H V t b j c s N n 0 m c X V v d D s s J n F 1 b 3 Q 7 U 2 V j d G l v b j E v Y 2 9 u c 2 9 s a W R h d G V m Y X d m b 3 J t d W x h L 0 N o Y W 5 n Z W Q g V H l w Z S 5 7 Q 2 9 s d W 1 u O C w 3 f S Z x d W 9 0 O y w m c X V v d D t T Z W N 0 a W 9 u M S 9 j b 2 5 z b 2 x p Z G F 0 Z W Z h d 2 Z v c m 1 1 b G E v Q 2 h h b m d l Z C B U e X B l L n t D b 2 x 1 b W 4 5 L D h 9 J n F 1 b 3 Q 7 L C Z x d W 9 0 O 1 N l Y 3 R p b 2 4 x L 2 N v b n N v b G l k Y X R l Z m F 3 Z m 9 y b X V s Y S 9 D a G F u Z 2 V k I F R 5 c G U u e 0 N v b H V t b j E w L D l 9 J n F 1 b 3 Q 7 L C Z x d W 9 0 O 1 N l Y 3 R p b 2 4 x L 2 N v b n N v b G l k Y X R l Z m F 3 Z m 9 y b X V s Y S 9 D a G F u Z 2 V k I F R 5 c G U u e 0 N v b H V t b j E x L D E w f S Z x d W 9 0 O y w m c X V v d D t T Z W N 0 a W 9 u M S 9 j b 2 5 z b 2 x p Z G F 0 Z W Z h d 2 Z v c m 1 1 b G E v Q 2 h h b m d l Z C B U e X B l L n t D b 2 x 1 b W 4 x M i w x M X 0 m c X V v d D s s J n F 1 b 3 Q 7 U 2 V j d G l v b j E v Y 2 9 u c 2 9 s a W R h d G V m Y X d m b 3 J t d W x h L 0 N o Y W 5 n Z W Q g V H l w Z S 5 7 Q 2 9 s d W 1 u M T M s M T J 9 J n F 1 b 3 Q 7 L C Z x d W 9 0 O 1 N l Y 3 R p b 2 4 x L 2 N v b n N v b G l k Y X R l Z m F 3 Z m 9 y b X V s Y S 9 D a G F u Z 2 V k I F R 5 c G U u e 0 N v b H V t b j E 0 L D E z f S Z x d W 9 0 O y w m c X V v d D t T Z W N 0 a W 9 u M S 9 j b 2 5 z b 2 x p Z G F 0 Z W Z h d 2 Z v c m 1 1 b G E v Q 2 h h b m d l Z C B U e X B l L n t D b 2 x 1 b W 4 x N S w x N H 0 m c X V v d D s s J n F 1 b 3 Q 7 U 2 V j d G l v b j E v Y 2 9 u c 2 9 s a W R h d G V m Y X d m b 3 J t d W x h L 0 N o Y W 5 n Z W Q g V H l w Z S 5 7 Q 2 9 s d W 1 u M T Y s M T V 9 J n F 1 b 3 Q 7 L C Z x d W 9 0 O 1 N l Y 3 R p b 2 4 x L 2 N v b n N v b G l k Y X R l Z m F 3 Z m 9 y b X V s Y S 9 D a G F u Z 2 V k I F R 5 c G U u e 0 N v b H V t b j E 3 L D E 2 f S Z x d W 9 0 O y w m c X V v d D t T Z W N 0 a W 9 u M S 9 j b 2 5 z b 2 x p Z G F 0 Z W Z h d 2 Z v c m 1 1 b G E v Q 2 h h b m d l Z C B U e X B l L n t D b 2 x 1 b W 4 x O C w x N 3 0 m c X V v d D s s J n F 1 b 3 Q 7 U 2 V j d G l v b j E v Y 2 9 u c 2 9 s a W R h d G V m Y X d m b 3 J t d W x h L 0 N o Y W 5 n Z W Q g V H l w Z S 5 7 Q 2 9 s d W 1 u M T k s M T h 9 J n F 1 b 3 Q 7 L C Z x d W 9 0 O 1 N l Y 3 R p b 2 4 x L 2 N v b n N v b G l k Y X R l Z m F 3 Z m 9 y b X V s Y S 9 D a G F u Z 2 V k I F R 5 c G U u e 0 N v b H V t b j I w L D E 5 f S Z x d W 9 0 O y w m c X V v d D t T Z W N 0 a W 9 u M S 9 j b 2 5 z b 2 x p Z G F 0 Z W Z h d 2 Z v c m 1 1 b G E v Q 2 h h b m d l Z C B U e X B l L n t D b 2 x 1 b W 4 y M S w y M H 0 m c X V v d D s s J n F 1 b 3 Q 7 U 2 V j d G l v b j E v Y 2 9 u c 2 9 s a W R h d G V m Y X d m b 3 J t d W x h L 0 N o Y W 5 n Z W Q g V H l w Z S 5 7 Q 2 9 s d W 1 u M j I s M j F 9 J n F 1 b 3 Q 7 L C Z x d W 9 0 O 1 N l Y 3 R p b 2 4 x L 2 N v b n N v b G l k Y X R l Z m F 3 Z m 9 y b X V s Y S 9 D a G F u Z 2 V k I F R 5 c G U u e 0 N v b H V t b j I z L D I y f S Z x d W 9 0 O y w m c X V v d D t T Z W N 0 a W 9 u M S 9 j b 2 5 z b 2 x p Z G F 0 Z W Z h d 2 Z v c m 1 1 b G E v Q 2 h h b m d l Z C B U e X B l L n t D b 2 x 1 b W 4 y N C w y M 3 0 m c X V v d D s s J n F 1 b 3 Q 7 U 2 V j d G l v b j E v Y 2 9 u c 2 9 s a W R h d G V m Y X d m b 3 J t d W x h L 0 N o Y W 5 n Z W Q g V H l w Z S 5 7 Q 2 9 s d W 1 u M j U s M j R 9 J n F 1 b 3 Q 7 L C Z x d W 9 0 O 1 N l Y 3 R p b 2 4 x L 2 N v b n N v b G l k Y X R l Z m F 3 Z m 9 y b X V s Y S 9 D a G F u Z 2 V k I F R 5 c G U u e 0 N v b H V t b j I 2 L D I 1 f S Z x d W 9 0 O y w m c X V v d D t T Z W N 0 a W 9 u M S 9 j b 2 5 z b 2 x p Z G F 0 Z W Z h d 2 Z v c m 1 1 b G E v Q 2 h h b m d l Z C B U e X B l L n t D b 2 x 1 b W 4 y N y w y N n 0 m c X V v d D s s J n F 1 b 3 Q 7 U 2 V j d G l v b j E v Y 2 9 u c 2 9 s a W R h d G V m Y X d m b 3 J t d W x h L 0 N o Y W 5 n Z W Q g V H l w Z S 5 7 Q 2 9 s d W 1 u M j g s M j d 9 J n F 1 b 3 Q 7 L C Z x d W 9 0 O 1 N l Y 3 R p b 2 4 x L 2 N v b n N v b G l k Y X R l Z m F 3 Z m 9 y b X V s Y S 9 D a G F u Z 2 V k I F R 5 c G U u e 0 N v b H V t b j I 5 L D I 4 f S Z x d W 9 0 O y w m c X V v d D t T Z W N 0 a W 9 u M S 9 j b 2 5 z b 2 x p Z G F 0 Z W Z h d 2 Z v c m 1 1 b G E v Q 2 h h b m d l Z C B U e X B l L n t D b 2 x 1 b W 4 z M C w y O X 0 m c X V v d D s s J n F 1 b 3 Q 7 U 2 V j d G l v b j E v Y 2 9 u c 2 9 s a W R h d G V m Y X d m b 3 J t d W x h L 0 N o Y W 5 n Z W Q g V H l w Z S 5 7 Q 2 9 s d W 1 u M z E s M z B 9 J n F 1 b 3 Q 7 L C Z x d W 9 0 O 1 N l Y 3 R p b 2 4 x L 2 N v b n N v b G l k Y X R l Z m F 3 Z m 9 y b X V s Y S 9 D a G F u Z 2 V k I F R 5 c G U u e 0 N v b H V t b j M y L D M x f S Z x d W 9 0 O y w m c X V v d D t T Z W N 0 a W 9 u M S 9 j b 2 5 z b 2 x p Z G F 0 Z W Z h d 2 Z v c m 1 1 b G E v Q 2 h h b m d l Z C B U e X B l L n t D b 2 x 1 b W 4 z M y w z M n 0 m c X V v d D s s J n F 1 b 3 Q 7 U 2 V j d G l v b j E v Y 2 9 u c 2 9 s a W R h d G V m Y X d m b 3 J t d W x h L 0 N o Y W 5 n Z W Q g V H l w Z S 5 7 Q 2 9 s d W 1 u M z Q s M z N 9 J n F 1 b 3 Q 7 L C Z x d W 9 0 O 1 N l Y 3 R p b 2 4 x L 2 N v b n N v b G l k Y X R l Z m F 3 Z m 9 y b X V s Y S 9 D a G F u Z 2 V k I F R 5 c G U u e 0 N v b H V t b j M 1 L D M 0 f S Z x d W 9 0 O y w m c X V v d D t T Z W N 0 a W 9 u M S 9 j b 2 5 z b 2 x p Z G F 0 Z W Z h d 2 Z v c m 1 1 b G E v Q 2 h h b m d l Z C B U e X B l L n t D b 2 x 1 b W 4 z N i w z N X 0 m c X V v d D s s J n F 1 b 3 Q 7 U 2 V j d G l v b j E v Y 2 9 u c 2 9 s a W R h d G V m Y X d m b 3 J t d W x h L 0 N o Y W 5 n Z W Q g V H l w Z S 5 7 Q 2 9 s d W 1 u M z c s M z Z 9 J n F 1 b 3 Q 7 L C Z x d W 9 0 O 1 N l Y 3 R p b 2 4 x L 2 N v b n N v b G l k Y X R l Z m F 3 Z m 9 y b X V s Y S 9 D a G F u Z 2 V k I F R 5 c G U u e 0 N v b H V t b j M 4 L D M 3 f S Z x d W 9 0 O y w m c X V v d D t T Z W N 0 a W 9 u M S 9 j b 2 5 z b 2 x p Z G F 0 Z W Z h d 2 Z v c m 1 1 b G E v Q 2 h h b m d l Z C B U e X B l L n t D b 2 x 1 b W 4 z O S w z O H 0 m c X V v d D s s J n F 1 b 3 Q 7 U 2 V j d G l v b j E v Y 2 9 u c 2 9 s a W R h d G V m Y X d m b 3 J t d W x h L 0 N o Y W 5 n Z W Q g V H l w Z S 5 7 Q 2 9 s d W 1 u N D A s M z l 9 J n F 1 b 3 Q 7 L C Z x d W 9 0 O 1 N l Y 3 R p b 2 4 x L 2 N v b n N v b G l k Y X R l Z m F 3 Z m 9 y b X V s Y S 9 D a G F u Z 2 V k I F R 5 c G U u e 0 N v b H V t b j Q x L D Q w f S Z x d W 9 0 O y w m c X V v d D t T Z W N 0 a W 9 u M S 9 j b 2 5 z b 2 x p Z G F 0 Z W Z h d 2 Z v c m 1 1 b G E v Q 2 h h b m d l Z C B U e X B l L n t D b 2 x 1 b W 4 0 M i w 0 M X 0 m c X V v d D s s J n F 1 b 3 Q 7 U 2 V j d G l v b j E v Y 2 9 u c 2 9 s a W R h d G V m Y X d m b 3 J t d W x h L 0 N o Y W 5 n Z W Q g V H l w Z S 5 7 Q 2 9 s d W 1 u N D M s N D J 9 J n F 1 b 3 Q 7 L C Z x d W 9 0 O 1 N l Y 3 R p b 2 4 x L 2 N v b n N v b G l k Y X R l Z m F 3 Z m 9 y b X V s Y S 9 D a G F u Z 2 V k I F R 5 c G U u e 0 N v b H V t b j Q 0 L D Q z f S Z x d W 9 0 O y w m c X V v d D t T Z W N 0 a W 9 u M S 9 j b 2 5 z b 2 x p Z G F 0 Z W Z h d 2 Z v c m 1 1 b G E v Q 2 h h b m d l Z C B U e X B l L n t D b 2 x 1 b W 4 0 N S w 0 N H 0 m c X V v d D s s J n F 1 b 3 Q 7 U 2 V j d G l v b j E v Y 2 9 u c 2 9 s a W R h d G V m Y X d m b 3 J t d W x h L 0 N o Y W 5 n Z W Q g V H l w Z S 5 7 Q 2 9 s d W 1 u N D Y s N D V 9 J n F 1 b 3 Q 7 L C Z x d W 9 0 O 1 N l Y 3 R p b 2 4 x L 2 N v b n N v b G l k Y X R l Z m F 3 Z m 9 y b X V s Y S 9 D a G F u Z 2 V k I F R 5 c G U u e 0 N v b H V t b j Q 3 L D Q 2 f S Z x d W 9 0 O y w m c X V v d D t T Z W N 0 a W 9 u M S 9 j b 2 5 z b 2 x p Z G F 0 Z W Z h d 2 Z v c m 1 1 b G E v Q 2 h h b m d l Z C B U e X B l L n t D b 2 x 1 b W 4 0 O C w 0 N 3 0 m c X V v d D s s J n F 1 b 3 Q 7 U 2 V j d G l v b j E v Y 2 9 u c 2 9 s a W R h d G V m Y X d m b 3 J t d W x h L 0 N o Y W 5 n Z W Q g V H l w Z S 5 7 Q 2 9 s d W 1 u N D k s N D h 9 J n F 1 b 3 Q 7 L C Z x d W 9 0 O 1 N l Y 3 R p b 2 4 x L 2 N v b n N v b G l k Y X R l Z m F 3 Z m 9 y b X V s Y S 9 D a G F u Z 2 V k I F R 5 c G U u e 0 N v b H V t b j U w L D Q 5 f S Z x d W 9 0 O y w m c X V v d D t T Z W N 0 a W 9 u M S 9 j b 2 5 z b 2 x p Z G F 0 Z W Z h d 2 Z v c m 1 1 b G E v Q 2 h h b m d l Z C B U e X B l L n t D b 2 x 1 b W 4 1 M S w 1 M H 0 m c X V v d D s s J n F 1 b 3 Q 7 U 2 V j d G l v b j E v Y 2 9 u c 2 9 s a W R h d G V m Y X d m b 3 J t d W x h L 0 N o Y W 5 n Z W Q g V H l w Z S 5 7 Q 2 9 s d W 1 u N T I s N T F 9 J n F 1 b 3 Q 7 L C Z x d W 9 0 O 1 N l Y 3 R p b 2 4 x L 2 N v b n N v b G l k Y X R l Z m F 3 Z m 9 y b X V s Y S 9 D a G F u Z 2 V k I F R 5 c G U u e 0 N v b H V t b j U z L D U y f S Z x d W 9 0 O y w m c X V v d D t T Z W N 0 a W 9 u M S 9 j b 2 5 z b 2 x p Z G F 0 Z W Z h d 2 Z v c m 1 1 b G E v Q 2 h h b m d l Z C B U e X B l L n t D b 2 x 1 b W 4 1 N C w 1 M 3 0 m c X V v d D s s J n F 1 b 3 Q 7 U 2 V j d G l v b j E v Y 2 9 u c 2 9 s a W R h d G V m Y X d m b 3 J t d W x h L 0 N o Y W 5 n Z W Q g V H l w Z S 5 7 Q 2 9 s d W 1 u N T U s N T R 9 J n F 1 b 3 Q 7 L C Z x d W 9 0 O 1 N l Y 3 R p b 2 4 x L 2 N v b n N v b G l k Y X R l Z m F 3 Z m 9 y b X V s Y S 9 D a G F u Z 2 V k I F R 5 c G U u e 0 N v b H V t b j U 2 L D U 1 f S Z x d W 9 0 O y w m c X V v d D t T Z W N 0 a W 9 u M S 9 j b 2 5 z b 2 x p Z G F 0 Z W Z h d 2 Z v c m 1 1 b G E v Q 2 h h b m d l Z C B U e X B l L n t D b 2 x 1 b W 4 1 N y w 1 N n 0 m c X V v d D s s J n F 1 b 3 Q 7 U 2 V j d G l v b j E v Y 2 9 u c 2 9 s a W R h d G V m Y X d m b 3 J t d W x h L 0 N o Y W 5 n Z W Q g V H l w Z S 5 7 Q 2 9 s d W 1 u N T g s N T d 9 J n F 1 b 3 Q 7 L C Z x d W 9 0 O 1 N l Y 3 R p b 2 4 x L 2 N v b n N v b G l k Y X R l Z m F 3 Z m 9 y b X V s Y S 9 D a G F u Z 2 V k I F R 5 c G U u e 0 N v b H V t b j U 5 L D U 4 f S Z x d W 9 0 O y w m c X V v d D t T Z W N 0 a W 9 u M S 9 j b 2 5 z b 2 x p Z G F 0 Z W Z h d 2 Z v c m 1 1 b G E v Q 2 h h b m d l Z C B U e X B l L n t D b 2 x 1 b W 4 2 M C w 1 O X 0 m c X V v d D s s J n F 1 b 3 Q 7 U 2 V j d G l v b j E v Y 2 9 u c 2 9 s a W R h d G V m Y X d m b 3 J t d W x h L 0 N o Y W 5 n Z W Q g V H l w Z S 5 7 Q 2 9 s d W 1 u N j E s N j B 9 J n F 1 b 3 Q 7 L C Z x d W 9 0 O 1 N l Y 3 R p b 2 4 x L 2 N v b n N v b G l k Y X R l Z m F 3 Z m 9 y b X V s Y S 9 D a G F u Z 2 V k I F R 5 c G U u e 0 N v b H V t b j Y y L D Y x f S Z x d W 9 0 O y w m c X V v d D t T Z W N 0 a W 9 u M S 9 j b 2 5 z b 2 x p Z G F 0 Z W Z h d 2 Z v c m 1 1 b G E v Q 2 h h b m d l Z C B U e X B l L n t D b 2 x 1 b W 4 2 M y w 2 M n 0 m c X V v d D s s J n F 1 b 3 Q 7 U 2 V j d G l v b j E v Y 2 9 u c 2 9 s a W R h d G V m Y X d m b 3 J t d W x h L 0 N o Y W 5 n Z W Q g V H l w Z S 5 7 Q 2 9 s d W 1 u N j Q s N j N 9 J n F 1 b 3 Q 7 L C Z x d W 9 0 O 1 N l Y 3 R p b 2 4 x L 2 N v b n N v b G l k Y X R l Z m F 3 Z m 9 y b X V s Y S 9 D a G F u Z 2 V k I F R 5 c G U u e 0 N v b H V t b j Y 1 L D Y 0 f S Z x d W 9 0 O y w m c X V v d D t T Z W N 0 a W 9 u M S 9 j b 2 5 z b 2 x p Z G F 0 Z W Z h d 2 Z v c m 1 1 b G E v Q 2 h h b m d l Z C B U e X B l L n t D b 2 x 1 b W 4 2 N i w 2 N X 0 m c X V v d D s s J n F 1 b 3 Q 7 U 2 V j d G l v b j E v Y 2 9 u c 2 9 s a W R h d G V m Y X d m b 3 J t d W x h L 0 N o Y W 5 n Z W Q g V H l w Z S 5 7 Q 2 9 s d W 1 u N j c s N j Z 9 J n F 1 b 3 Q 7 L C Z x d W 9 0 O 1 N l Y 3 R p b 2 4 x L 2 N v b n N v b G l k Y X R l Z m F 3 Z m 9 y b X V s Y S 9 D a G F u Z 2 V k I F R 5 c G U u e 0 N v b H V t b j Y 4 L D Y 3 f S Z x d W 9 0 O y w m c X V v d D t T Z W N 0 a W 9 u M S 9 j b 2 5 z b 2 x p Z G F 0 Z W Z h d 2 Z v c m 1 1 b G E v Q 2 h h b m d l Z C B U e X B l L n t D b 2 x 1 b W 4 2 O S w 2 O H 0 m c X V v d D s s J n F 1 b 3 Q 7 U 2 V j d G l v b j E v Y 2 9 u c 2 9 s a W R h d G V m Y X d m b 3 J t d W x h L 0 N o Y W 5 n Z W Q g V H l w Z S 5 7 Q 2 9 s d W 1 u N z A s N j l 9 J n F 1 b 3 Q 7 L C Z x d W 9 0 O 1 N l Y 3 R p b 2 4 x L 2 N v b n N v b G l k Y X R l Z m F 3 Z m 9 y b X V s Y S 9 D a G F u Z 2 V k I F R 5 c G U u e 0 N v b H V t b j c x L D c w f S Z x d W 9 0 O y w m c X V v d D t T Z W N 0 a W 9 u M S 9 j b 2 5 z b 2 x p Z G F 0 Z W Z h d 2 Z v c m 1 1 b G E v Q 2 h h b m d l Z C B U e X B l L n t D b 2 x 1 b W 4 3 M i w 3 M X 0 m c X V v d D s s J n F 1 b 3 Q 7 U 2 V j d G l v b j E v Y 2 9 u c 2 9 s a W R h d G V m Y X d m b 3 J t d W x h L 0 N o Y W 5 n Z W Q g V H l w Z S 5 7 Q 2 9 s d W 1 u N z M s N z J 9 J n F 1 b 3 Q 7 L C Z x d W 9 0 O 1 N l Y 3 R p b 2 4 x L 2 N v b n N v b G l k Y X R l Z m F 3 Z m 9 y b X V s Y S 9 D a G F u Z 2 V k I F R 5 c G U u e 0 N v b H V t b j c 0 L D c z f S Z x d W 9 0 O y w m c X V v d D t T Z W N 0 a W 9 u M S 9 j b 2 5 z b 2 x p Z G F 0 Z W Z h d 2 Z v c m 1 1 b G E v Q 2 h h b m d l Z C B U e X B l L n t D b 2 x 1 b W 4 3 N S w 3 N H 0 m c X V v d D s s J n F 1 b 3 Q 7 U 2 V j d G l v b j E v Y 2 9 u c 2 9 s a W R h d G V m Y X d m b 3 J t d W x h L 0 N o Y W 5 n Z W Q g V H l w Z S 5 7 Q 2 9 s d W 1 u N z Y s N z V 9 J n F 1 b 3 Q 7 L C Z x d W 9 0 O 1 N l Y 3 R p b 2 4 x L 2 N v b n N v b G l k Y X R l Z m F 3 Z m 9 y b X V s Y S 9 D a G F u Z 2 V k I F R 5 c G U u e 0 N v b H V t b j c 3 L D c 2 f S Z x d W 9 0 O y w m c X V v d D t T Z W N 0 a W 9 u M S 9 j b 2 5 z b 2 x p Z G F 0 Z W Z h d 2 Z v c m 1 1 b G E v Q 2 h h b m d l Z C B U e X B l L n t D b 2 x 1 b W 4 3 O C w 3 N 3 0 m c X V v d D s s J n F 1 b 3 Q 7 U 2 V j d G l v b j E v Y 2 9 u c 2 9 s a W R h d G V m Y X d m b 3 J t d W x h L 0 N o Y W 5 n Z W Q g V H l w Z S 5 7 Q 2 9 s d W 1 u N z k s N z h 9 J n F 1 b 3 Q 7 L C Z x d W 9 0 O 1 N l Y 3 R p b 2 4 x L 2 N v b n N v b G l k Y X R l Z m F 3 Z m 9 y b X V s Y S 9 D a G F u Z 2 V k I F R 5 c G U u e 0 N v b H V t b j g w L D c 5 f S Z x d W 9 0 O y w m c X V v d D t T Z W N 0 a W 9 u M S 9 j b 2 5 z b 2 x p Z G F 0 Z W Z h d 2 Z v c m 1 1 b G E v Q 2 h h b m d l Z C B U e X B l L n t D b 2 x 1 b W 4 4 M S w 4 M H 0 m c X V v d D s s J n F 1 b 3 Q 7 U 2 V j d G l v b j E v Y 2 9 u c 2 9 s a W R h d G V m Y X d m b 3 J t d W x h L 0 N o Y W 5 n Z W Q g V H l w Z S 5 7 Q 2 9 s d W 1 u O D I s O D F 9 J n F 1 b 3 Q 7 L C Z x d W 9 0 O 1 N l Y 3 R p b 2 4 x L 2 N v b n N v b G l k Y X R l Z m F 3 Z m 9 y b X V s Y S 9 D a G F u Z 2 V k I F R 5 c G U u e 0 N v b H V t b j g z L D g y f S Z x d W 9 0 O y w m c X V v d D t T Z W N 0 a W 9 u M S 9 j b 2 5 z b 2 x p Z G F 0 Z W Z h d 2 Z v c m 1 1 b G E v Q 2 h h b m d l Z C B U e X B l L n t D b 2 x 1 b W 4 4 N C w 4 M 3 0 m c X V v d D s s J n F 1 b 3 Q 7 U 2 V j d G l v b j E v Y 2 9 u c 2 9 s a W R h d G V m Y X d m b 3 J t d W x h L 0 N o Y W 5 n Z W Q g V H l w Z S 5 7 Q 2 9 s d W 1 u O D U s O D R 9 J n F 1 b 3 Q 7 L C Z x d W 9 0 O 1 N l Y 3 R p b 2 4 x L 2 N v b n N v b G l k Y X R l Z m F 3 Z m 9 y b X V s Y S 9 D a G F u Z 2 V k I F R 5 c G U u e 0 N v b H V t b j g 2 L D g 1 f S Z x d W 9 0 O y w m c X V v d D t T Z W N 0 a W 9 u M S 9 j b 2 5 z b 2 x p Z G F 0 Z W Z h d 2 Z v c m 1 1 b G E v Q 2 h h b m d l Z C B U e X B l L n t D b 2 x 1 b W 4 4 N y w 4 N n 0 m c X V v d D s s J n F 1 b 3 Q 7 U 2 V j d G l v b j E v Y 2 9 u c 2 9 s a W R h d G V m Y X d m b 3 J t d W x h L 0 N o Y W 5 n Z W Q g V H l w Z S 5 7 Q 2 9 s d W 1 u O D g s O D d 9 J n F 1 b 3 Q 7 L C Z x d W 9 0 O 1 N l Y 3 R p b 2 4 x L 2 N v b n N v b G l k Y X R l Z m F 3 Z m 9 y b X V s Y S 9 D a G F u Z 2 V k I F R 5 c G U u e 0 N v b H V t b j g 5 L D g 4 f S Z x d W 9 0 O y w m c X V v d D t T Z W N 0 a W 9 u M S 9 j b 2 5 z b 2 x p Z G F 0 Z W Z h d 2 Z v c m 1 1 b G E v Q 2 h h b m d l Z C B U e X B l L n t D b 2 x 1 b W 4 5 M C w 4 O X 0 m c X V v d D s s J n F 1 b 3 Q 7 U 2 V j d G l v b j E v Y 2 9 u c 2 9 s a W R h d G V m Y X d m b 3 J t d W x h L 0 N o Y W 5 n Z W Q g V H l w Z S 5 7 Q 2 9 s d W 1 u O T E s O T B 9 J n F 1 b 3 Q 7 L C Z x d W 9 0 O 1 N l Y 3 R p b 2 4 x L 2 N v b n N v b G l k Y X R l Z m F 3 Z m 9 y b X V s Y S 9 D a G F u Z 2 V k I F R 5 c G U u e 0 N v b H V t b j k y L D k x f S Z x d W 9 0 O y w m c X V v d D t T Z W N 0 a W 9 u M S 9 j b 2 5 z b 2 x p Z G F 0 Z W Z h d 2 Z v c m 1 1 b G E v Q 2 h h b m d l Z C B U e X B l L n t D b 2 x 1 b W 4 5 M y w 5 M n 0 m c X V v d D s s J n F 1 b 3 Q 7 U 2 V j d G l v b j E v Y 2 9 u c 2 9 s a W R h d G V m Y X d m b 3 J t d W x h L 0 N o Y W 5 n Z W Q g V H l w Z S 5 7 Q 2 9 s d W 1 u O T Q s O T N 9 J n F 1 b 3 Q 7 L C Z x d W 9 0 O 1 N l Y 3 R p b 2 4 x L 2 N v b n N v b G l k Y X R l Z m F 3 Z m 9 y b X V s Y S 9 D a G F u Z 2 V k I F R 5 c G U u e 0 N v b H V t b j k 1 L D k 0 f S Z x d W 9 0 O y w m c X V v d D t T Z W N 0 a W 9 u M S 9 j b 2 5 z b 2 x p Z G F 0 Z W Z h d 2 Z v c m 1 1 b G E v Q 2 h h b m d l Z C B U e X B l L n t D b 2 x 1 b W 4 5 N i w 5 N X 0 m c X V v d D s s J n F 1 b 3 Q 7 U 2 V j d G l v b j E v Y 2 9 u c 2 9 s a W R h d G V m Y X d m b 3 J t d W x h L 0 N o Y W 5 n Z W Q g V H l w Z S 5 7 Q 2 9 s d W 1 u O T c s O T Z 9 J n F 1 b 3 Q 7 L C Z x d W 9 0 O 1 N l Y 3 R p b 2 4 x L 2 N v b n N v b G l k Y X R l Z m F 3 Z m 9 y b X V s Y S 9 D a G F u Z 2 V k I F R 5 c G U u e 0 N v b H V t b j k 4 L D k 3 f S Z x d W 9 0 O y w m c X V v d D t T Z W N 0 a W 9 u M S 9 j b 2 5 z b 2 x p Z G F 0 Z W Z h d 2 Z v c m 1 1 b G E v Q 2 h h b m d l Z C B U e X B l L n t D b 2 x 1 b W 4 5 O S w 5 O H 0 m c X V v d D s s J n F 1 b 3 Q 7 U 2 V j d G l v b j E v Y 2 9 u c 2 9 s a W R h d G V m Y X d m b 3 J t d W x h L 0 N o Y W 5 n Z W Q g V H l w Z S 5 7 Q 2 9 s d W 1 u M T A w L D k 5 f S Z x d W 9 0 O y w m c X V v d D t T Z W N 0 a W 9 u M S 9 j b 2 5 z b 2 x p Z G F 0 Z W Z h d 2 Z v c m 1 1 b G E v Q 2 h h b m d l Z C B U e X B l L n t D b 2 x 1 b W 4 x M D E s M T A w f S Z x d W 9 0 O y w m c X V v d D t T Z W N 0 a W 9 u M S 9 j b 2 5 z b 2 x p Z G F 0 Z W Z h d 2 Z v c m 1 1 b G E v Q 2 h h b m d l Z C B U e X B l L n t D b 2 x 1 b W 4 x M D I s M T A x f S Z x d W 9 0 O y w m c X V v d D t T Z W N 0 a W 9 u M S 9 j b 2 5 z b 2 x p Z G F 0 Z W Z h d 2 Z v c m 1 1 b G E v Q 2 h h b m d l Z C B U e X B l L n t D b 2 x 1 b W 4 x M D M s M T A y f S Z x d W 9 0 O y w m c X V v d D t T Z W N 0 a W 9 u M S 9 j b 2 5 z b 2 x p Z G F 0 Z W Z h d 2 Z v c m 1 1 b G E v Q 2 h h b m d l Z C B U e X B l L n t D b 2 x 1 b W 4 x M D Q s M T A z f S Z x d W 9 0 O y w m c X V v d D t T Z W N 0 a W 9 u M S 9 j b 2 5 z b 2 x p Z G F 0 Z W Z h d 2 Z v c m 1 1 b G E v Q 2 h h b m d l Z C B U e X B l L n t D b 2 x 1 b W 4 x M D U s M T A 0 f S Z x d W 9 0 O y w m c X V v d D t T Z W N 0 a W 9 u M S 9 j b 2 5 z b 2 x p Z G F 0 Z W Z h d 2 Z v c m 1 1 b G E v Q 2 h h b m d l Z C B U e X B l L n t D b 2 x 1 b W 4 x M D Y s M T A 1 f S Z x d W 9 0 O y w m c X V v d D t T Z W N 0 a W 9 u M S 9 j b 2 5 z b 2 x p Z G F 0 Z W Z h d 2 Z v c m 1 1 b G E v Q 2 h h b m d l Z C B U e X B l L n t D b 2 x 1 b W 4 x M D c s M T A 2 f S Z x d W 9 0 O y w m c X V v d D t T Z W N 0 a W 9 u M S 9 j b 2 5 z b 2 x p Z G F 0 Z W Z h d 2 Z v c m 1 1 b G E v Q 2 h h b m d l Z C B U e X B l L n t D b 2 x 1 b W 4 x M D g s M T A 3 f S Z x d W 9 0 O y w m c X V v d D t T Z W N 0 a W 9 u M S 9 j b 2 5 z b 2 x p Z G F 0 Z W Z h d 2 Z v c m 1 1 b G E v Q 2 h h b m d l Z C B U e X B l L n t D b 2 x 1 b W 4 x M D k s M T A 4 f S Z x d W 9 0 O y w m c X V v d D t T Z W N 0 a W 9 u M S 9 j b 2 5 z b 2 x p Z G F 0 Z W Z h d 2 Z v c m 1 1 b G E v Q 2 h h b m d l Z C B U e X B l L n t D b 2 x 1 b W 4 x M T A s M T A 5 f S Z x d W 9 0 O y w m c X V v d D t T Z W N 0 a W 9 u M S 9 j b 2 5 z b 2 x p Z G F 0 Z W Z h d 2 Z v c m 1 1 b G E v Q 2 h h b m d l Z C B U e X B l L n t D b 2 x 1 b W 4 x M T E s M T E w f S Z x d W 9 0 O y w m c X V v d D t T Z W N 0 a W 9 u M S 9 j b 2 5 z b 2 x p Z G F 0 Z W Z h d 2 Z v c m 1 1 b G E v Q 2 h h b m d l Z C B U e X B l L n t D b 2 x 1 b W 4 x M T I s M T E x f S Z x d W 9 0 O y w m c X V v d D t T Z W N 0 a W 9 u M S 9 j b 2 5 z b 2 x p Z G F 0 Z W Z h d 2 Z v c m 1 1 b G E v Q 2 h h b m d l Z C B U e X B l L n t D b 2 x 1 b W 4 x M T M s M T E y f S Z x d W 9 0 O y w m c X V v d D t T Z W N 0 a W 9 u M S 9 j b 2 5 z b 2 x p Z G F 0 Z W Z h d 2 Z v c m 1 1 b G E v Q 2 h h b m d l Z C B U e X B l L n t D b 2 x 1 b W 4 x M T Q s M T E z f S Z x d W 9 0 O y w m c X V v d D t T Z W N 0 a W 9 u M S 9 j b 2 5 z b 2 x p Z G F 0 Z W Z h d 2 Z v c m 1 1 b G E v Q 2 h h b m d l Z C B U e X B l L n t D b 2 x 1 b W 4 x M T U s M T E 0 f S Z x d W 9 0 O y w m c X V v d D t T Z W N 0 a W 9 u M S 9 j b 2 5 z b 2 x p Z G F 0 Z W Z h d 2 Z v c m 1 1 b G E v Q 2 h h b m d l Z C B U e X B l L n t D b 2 x 1 b W 4 x M T Y s M T E 1 f S Z x d W 9 0 O y w m c X V v d D t T Z W N 0 a W 9 u M S 9 j b 2 5 z b 2 x p Z G F 0 Z W Z h d 2 Z v c m 1 1 b G E v Q 2 h h b m d l Z C B U e X B l L n t D b 2 x 1 b W 4 x M T c s M T E 2 f S Z x d W 9 0 O y w m c X V v d D t T Z W N 0 a W 9 u M S 9 j b 2 5 z b 2 x p Z G F 0 Z W Z h d 2 Z v c m 1 1 b G E v Q 2 h h b m d l Z C B U e X B l L n t D b 2 x 1 b W 4 x M T g s M T E 3 f S Z x d W 9 0 O y w m c X V v d D t T Z W N 0 a W 9 u M S 9 j b 2 5 z b 2 x p Z G F 0 Z W Z h d 2 Z v c m 1 1 b G E v Q 2 h h b m d l Z C B U e X B l L n t D b 2 x 1 b W 4 x M T k s M T E 4 f S Z x d W 9 0 O y w m c X V v d D t T Z W N 0 a W 9 u M S 9 j b 2 5 z b 2 x p Z G F 0 Z W Z h d 2 Z v c m 1 1 b G E v Q 2 h h b m d l Z C B U e X B l L n t D b 2 x 1 b W 4 x M j A s M T E 5 f S Z x d W 9 0 O y w m c X V v d D t T Z W N 0 a W 9 u M S 9 j b 2 5 z b 2 x p Z G F 0 Z W Z h d 2 Z v c m 1 1 b G E v Q 2 h h b m d l Z C B U e X B l L n t D b 2 x 1 b W 4 x M j E s M T I w f S Z x d W 9 0 O y w m c X V v d D t T Z W N 0 a W 9 u M S 9 j b 2 5 z b 2 x p Z G F 0 Z W Z h d 2 Z v c m 1 1 b G E v Q 2 h h b m d l Z C B U e X B l L n t D b 2 x 1 b W 4 x M j I s M T I x f S Z x d W 9 0 O y w m c X V v d D t T Z W N 0 a W 9 u M S 9 j b 2 5 z b 2 x p Z G F 0 Z W Z h d 2 Z v c m 1 1 b G E v Q 2 h h b m d l Z C B U e X B l L n t D b 2 x 1 b W 4 x M j M s M T I y f S Z x d W 9 0 O y w m c X V v d D t T Z W N 0 a W 9 u M S 9 j b 2 5 z b 2 x p Z G F 0 Z W Z h d 2 Z v c m 1 1 b G E v Q 2 h h b m d l Z C B U e X B l L n t D b 2 x 1 b W 4 x M j Q s M T I z f S Z x d W 9 0 O y w m c X V v d D t T Z W N 0 a W 9 u M S 9 j b 2 5 z b 2 x p Z G F 0 Z W Z h d 2 Z v c m 1 1 b G E v Q 2 h h b m d l Z C B U e X B l L n t D b 2 x 1 b W 4 x M j U s M T I 0 f S Z x d W 9 0 O y w m c X V v d D t T Z W N 0 a W 9 u M S 9 j b 2 5 z b 2 x p Z G F 0 Z W Z h d 2 Z v c m 1 1 b G E v Q 2 h h b m d l Z C B U e X B l L n t D b 2 x 1 b W 4 x M j Y s M T I 1 f S Z x d W 9 0 O y w m c X V v d D t T Z W N 0 a W 9 u M S 9 j b 2 5 z b 2 x p Z G F 0 Z W Z h d 2 Z v c m 1 1 b G E v Q 2 h h b m d l Z C B U e X B l L n t D b 2 x 1 b W 4 x M j c s M T I 2 f S Z x d W 9 0 O y w m c X V v d D t T Z W N 0 a W 9 u M S 9 j b 2 5 z b 2 x p Z G F 0 Z W Z h d 2 Z v c m 1 1 b G E v Q 2 h h b m d l Z C B U e X B l L n t D b 2 x 1 b W 4 x M j g s M T I 3 f S Z x d W 9 0 O y w m c X V v d D t T Z W N 0 a W 9 u M S 9 j b 2 5 z b 2 x p Z G F 0 Z W Z h d 2 Z v c m 1 1 b G E v Q 2 h h b m d l Z C B U e X B l L n t D b 2 x 1 b W 4 x M j k s M T I 4 f S Z x d W 9 0 O y w m c X V v d D t T Z W N 0 a W 9 u M S 9 j b 2 5 z b 2 x p Z G F 0 Z W Z h d 2 Z v c m 1 1 b G E v Q 2 h h b m d l Z C B U e X B l L n t D b 2 x 1 b W 4 x M z A s M T I 5 f S Z x d W 9 0 O y w m c X V v d D t T Z W N 0 a W 9 u M S 9 j b 2 5 z b 2 x p Z G F 0 Z W Z h d 2 Z v c m 1 1 b G E v Q 2 h h b m d l Z C B U e X B l L n t D b 2 x 1 b W 4 x M z E s M T M w f S Z x d W 9 0 O y w m c X V v d D t T Z W N 0 a W 9 u M S 9 j b 2 5 z b 2 x p Z G F 0 Z W Z h d 2 Z v c m 1 1 b G E v Q 2 h h b m d l Z C B U e X B l L n t D b 2 x 1 b W 4 x M z I s M T M x f S Z x d W 9 0 O y w m c X V v d D t T Z W N 0 a W 9 u M S 9 j b 2 5 z b 2 x p Z G F 0 Z W Z h d 2 Z v c m 1 1 b G E v Q 2 h h b m d l Z C B U e X B l L n t D b 2 x 1 b W 4 x M z M s M T M y f S Z x d W 9 0 O y w m c X V v d D t T Z W N 0 a W 9 u M S 9 j b 2 5 z b 2 x p Z G F 0 Z W Z h d 2 Z v c m 1 1 b G E v Q 2 h h b m d l Z C B U e X B l L n t D b 2 x 1 b W 4 x M z Q s M T M z f S Z x d W 9 0 O y w m c X V v d D t T Z W N 0 a W 9 u M S 9 j b 2 5 z b 2 x p Z G F 0 Z W Z h d 2 Z v c m 1 1 b G E v Q 2 h h b m d l Z C B U e X B l L n t D b 2 x 1 b W 4 x M z U s M T M 0 f S Z x d W 9 0 O y w m c X V v d D t T Z W N 0 a W 9 u M S 9 j b 2 5 z b 2 x p Z G F 0 Z W Z h d 2 Z v c m 1 1 b G E v Q 2 h h b m d l Z C B U e X B l L n t D b 2 x 1 b W 4 x M z Y s M T M 1 f S Z x d W 9 0 O y w m c X V v d D t T Z W N 0 a W 9 u M S 9 j b 2 5 z b 2 x p Z G F 0 Z W Z h d 2 Z v c m 1 1 b G E v Q 2 h h b m d l Z C B U e X B l L n t D b 2 x 1 b W 4 x M z c s M T M 2 f S Z x d W 9 0 O y w m c X V v d D t T Z W N 0 a W 9 u M S 9 j b 2 5 z b 2 x p Z G F 0 Z W Z h d 2 Z v c m 1 1 b G E v Q 2 h h b m d l Z C B U e X B l L n t D b 2 x 1 b W 4 x M z g s M T M 3 f S Z x d W 9 0 O y w m c X V v d D t T Z W N 0 a W 9 u M S 9 j b 2 5 z b 2 x p Z G F 0 Z W Z h d 2 Z v c m 1 1 b G E v Q 2 h h b m d l Z C B U e X B l L n t D b 2 x 1 b W 4 x M z k s M T M 4 f S Z x d W 9 0 O y w m c X V v d D t T Z W N 0 a W 9 u M S 9 j b 2 5 z b 2 x p Z G F 0 Z W Z h d 2 Z v c m 1 1 b G E v Q 2 h h b m d l Z C B U e X B l L n t D b 2 x 1 b W 4 x N D A s M T M 5 f S Z x d W 9 0 O y w m c X V v d D t T Z W N 0 a W 9 u M S 9 j b 2 5 z b 2 x p Z G F 0 Z W Z h d 2 Z v c m 1 1 b G E v Q 2 h h b m d l Z C B U e X B l L n t D b 2 x 1 b W 4 x N D E s M T Q w f S Z x d W 9 0 O y w m c X V v d D t T Z W N 0 a W 9 u M S 9 j b 2 5 z b 2 x p Z G F 0 Z W Z h d 2 Z v c m 1 1 b G E v Q 2 h h b m d l Z C B U e X B l L n t D b 2 x 1 b W 4 x N D I s M T Q x f S Z x d W 9 0 O y w m c X V v d D t T Z W N 0 a W 9 u M S 9 j b 2 5 z b 2 x p Z G F 0 Z W Z h d 2 Z v c m 1 1 b G E v Q 2 h h b m d l Z C B U e X B l L n t D b 2 x 1 b W 4 x N D M s M T Q y f S Z x d W 9 0 O y w m c X V v d D t T Z W N 0 a W 9 u M S 9 j b 2 5 z b 2 x p Z G F 0 Z W Z h d 2 Z v c m 1 1 b G E v Q 2 h h b m d l Z C B U e X B l L n t D b 2 x 1 b W 4 x N D Q s M T Q z f S Z x d W 9 0 O y w m c X V v d D t T Z W N 0 a W 9 u M S 9 j b 2 5 z b 2 x p Z G F 0 Z W Z h d 2 Z v c m 1 1 b G E v Q 2 h h b m d l Z C B U e X B l L n t D b 2 x 1 b W 4 x N D U s M T Q 0 f S Z x d W 9 0 O y w m c X V v d D t T Z W N 0 a W 9 u M S 9 j b 2 5 z b 2 x p Z G F 0 Z W Z h d 2 Z v c m 1 1 b G E v Q 2 h h b m d l Z C B U e X B l L n t D b 2 x 1 b W 4 x N D Y s M T Q 1 f S Z x d W 9 0 O y w m c X V v d D t T Z W N 0 a W 9 u M S 9 j b 2 5 z b 2 x p Z G F 0 Z W Z h d 2 Z v c m 1 1 b G E v Q 2 h h b m d l Z C B U e X B l L n t D b 2 x 1 b W 4 x N D c s M T Q 2 f S Z x d W 9 0 O y w m c X V v d D t T Z W N 0 a W 9 u M S 9 j b 2 5 z b 2 x p Z G F 0 Z W Z h d 2 Z v c m 1 1 b G E v Q 2 h h b m d l Z C B U e X B l L n t D b 2 x 1 b W 4 x N D g s M T Q 3 f S Z x d W 9 0 O y w m c X V v d D t T Z W N 0 a W 9 u M S 9 j b 2 5 z b 2 x p Z G F 0 Z W Z h d 2 Z v c m 1 1 b G E v Q 2 h h b m d l Z C B U e X B l L n t D b 2 x 1 b W 4 x N D k s M T Q 4 f S Z x d W 9 0 O y w m c X V v d D t T Z W N 0 a W 9 u M S 9 j b 2 5 z b 2 x p Z G F 0 Z W Z h d 2 Z v c m 1 1 b G E v Q 2 h h b m d l Z C B U e X B l L n t D b 2 x 1 b W 4 x N T A s M T Q 5 f S Z x d W 9 0 O y w m c X V v d D t T Z W N 0 a W 9 u M S 9 j b 2 5 z b 2 x p Z G F 0 Z W Z h d 2 Z v c m 1 1 b G E v Q 2 h h b m d l Z C B U e X B l L n t D b 2 x 1 b W 4 x N T E s M T U w f S Z x d W 9 0 O y w m c X V v d D t T Z W N 0 a W 9 u M S 9 j b 2 5 z b 2 x p Z G F 0 Z W Z h d 2 Z v c m 1 1 b G E v Q 2 h h b m d l Z C B U e X B l L n t D b 2 x 1 b W 4 x N T I s M T U x f S Z x d W 9 0 O y w m c X V v d D t T Z W N 0 a W 9 u M S 9 j b 2 5 z b 2 x p Z G F 0 Z W Z h d 2 Z v c m 1 1 b G E v Q 2 h h b m d l Z C B U e X B l L n t D b 2 x 1 b W 4 x N T M s M T U y f S Z x d W 9 0 O y w m c X V v d D t T Z W N 0 a W 9 u M S 9 j b 2 5 z b 2 x p Z G F 0 Z W Z h d 2 Z v c m 1 1 b G E v Q 2 h h b m d l Z C B U e X B l L n t D b 2 x 1 b W 4 x N T Q s M T U z f S Z x d W 9 0 O y w m c X V v d D t T Z W N 0 a W 9 u M S 9 j b 2 5 z b 2 x p Z G F 0 Z W Z h d 2 Z v c m 1 1 b G E v Q 2 h h b m d l Z C B U e X B l L n t D b 2 x 1 b W 4 x N T U s M T U 0 f S Z x d W 9 0 O y w m c X V v d D t T Z W N 0 a W 9 u M S 9 j b 2 5 z b 2 x p Z G F 0 Z W Z h d 2 Z v c m 1 1 b G E v Q 2 h h b m d l Z C B U e X B l L n t D b 2 x 1 b W 4 x N T Y s M T U 1 f S Z x d W 9 0 O y w m c X V v d D t T Z W N 0 a W 9 u M S 9 j b 2 5 z b 2 x p Z G F 0 Z W Z h d 2 Z v c m 1 1 b G E v Q 2 h h b m d l Z C B U e X B l L n t D b 2 x 1 b W 4 x N T c s M T U 2 f S Z x d W 9 0 O y w m c X V v d D t T Z W N 0 a W 9 u M S 9 j b 2 5 z b 2 x p Z G F 0 Z W Z h d 2 Z v c m 1 1 b G E v Q 2 h h b m d l Z C B U e X B l L n t D b 2 x 1 b W 4 x N T g s M T U 3 f S Z x d W 9 0 O y w m c X V v d D t T Z W N 0 a W 9 u M S 9 j b 2 5 z b 2 x p Z G F 0 Z W Z h d 2 Z v c m 1 1 b G E v Q 2 h h b m d l Z C B U e X B l L n t D b 2 x 1 b W 4 x N T k s M T U 4 f S Z x d W 9 0 O y w m c X V v d D t T Z W N 0 a W 9 u M S 9 j b 2 5 z b 2 x p Z G F 0 Z W Z h d 2 Z v c m 1 1 b G E v Q 2 h h b m d l Z C B U e X B l L n t D b 2 x 1 b W 4 x N j A s M T U 5 f S Z x d W 9 0 O y w m c X V v d D t T Z W N 0 a W 9 u M S 9 j b 2 5 z b 2 x p Z G F 0 Z W Z h d 2 Z v c m 1 1 b G E v Q 2 h h b m d l Z C B U e X B l L n t D b 2 x 1 b W 4 x N j E s M T Y w f S Z x d W 9 0 O y w m c X V v d D t T Z W N 0 a W 9 u M S 9 j b 2 5 z b 2 x p Z G F 0 Z W Z h d 2 Z v c m 1 1 b G E v Q 2 h h b m d l Z C B U e X B l L n t D b 2 x 1 b W 4 x N j I s M T Y x f S Z x d W 9 0 O y w m c X V v d D t T Z W N 0 a W 9 u M S 9 j b 2 5 z b 2 x p Z G F 0 Z W Z h d 2 Z v c m 1 1 b G E v Q 2 h h b m d l Z C B U e X B l L n t D b 2 x 1 b W 4 x N j M s M T Y y f S Z x d W 9 0 O y w m c X V v d D t T Z W N 0 a W 9 u M S 9 j b 2 5 z b 2 x p Z G F 0 Z W Z h d 2 Z v c m 1 1 b G E v Q 2 h h b m d l Z C B U e X B l L n t D b 2 x 1 b W 4 x N j Q s M T Y z f S Z x d W 9 0 O y w m c X V v d D t T Z W N 0 a W 9 u M S 9 j b 2 5 z b 2 x p Z G F 0 Z W Z h d 2 Z v c m 1 1 b G E v Q 2 h h b m d l Z C B U e X B l L n t D b 2 x 1 b W 4 x N j U s M T Y 0 f S Z x d W 9 0 O y w m c X V v d D t T Z W N 0 a W 9 u M S 9 j b 2 5 z b 2 x p Z G F 0 Z W Z h d 2 Z v c m 1 1 b G E v Q 2 h h b m d l Z C B U e X B l L n t D b 2 x 1 b W 4 x N j Y s M T Y 1 f S Z x d W 9 0 O y w m c X V v d D t T Z W N 0 a W 9 u M S 9 j b 2 5 z b 2 x p Z G F 0 Z W Z h d 2 Z v c m 1 1 b G E v Q 2 h h b m d l Z C B U e X B l L n t D b 2 x 1 b W 4 x N j c s M T Y 2 f S Z x d W 9 0 O y w m c X V v d D t T Z W N 0 a W 9 u M S 9 j b 2 5 z b 2 x p Z G F 0 Z W Z h d 2 Z v c m 1 1 b G E v Q 2 h h b m d l Z C B U e X B l L n t D b 2 x 1 b W 4 x N j g s M T Y 3 f S Z x d W 9 0 O y w m c X V v d D t T Z W N 0 a W 9 u M S 9 j b 2 5 z b 2 x p Z G F 0 Z W Z h d 2 Z v c m 1 1 b G E v Q 2 h h b m d l Z C B U e X B l L n t D b 2 x 1 b W 4 x N j k s M T Y 4 f S Z x d W 9 0 O y w m c X V v d D t T Z W N 0 a W 9 u M S 9 j b 2 5 z b 2 x p Z G F 0 Z W Z h d 2 Z v c m 1 1 b G E v Q 2 h h b m d l Z C B U e X B l L n t D b 2 x 1 b W 4 x N z A s M T Y 5 f S Z x d W 9 0 O y w m c X V v d D t T Z W N 0 a W 9 u M S 9 j b 2 5 z b 2 x p Z G F 0 Z W Z h d 2 Z v c m 1 1 b G E v Q 2 h h b m d l Z C B U e X B l L n t D b 2 x 1 b W 4 x N z E s M T c w f S Z x d W 9 0 O y w m c X V v d D t T Z W N 0 a W 9 u M S 9 j b 2 5 z b 2 x p Z G F 0 Z W Z h d 2 Z v c m 1 1 b G E v Q 2 h h b m d l Z C B U e X B l L n t D b 2 x 1 b W 4 x N z I s M T c x f S Z x d W 9 0 O y w m c X V v d D t T Z W N 0 a W 9 u M S 9 j b 2 5 z b 2 x p Z G F 0 Z W Z h d 2 Z v c m 1 1 b G E v Q 2 h h b m d l Z C B U e X B l L n t D b 2 x 1 b W 4 x N z M s M T c y f S Z x d W 9 0 O y w m c X V v d D t T Z W N 0 a W 9 u M S 9 j b 2 5 z b 2 x p Z G F 0 Z W Z h d 2 Z v c m 1 1 b G E v Q 2 h h b m d l Z C B U e X B l L n t D b 2 x 1 b W 4 x N z Q s M T c z f S Z x d W 9 0 O y w m c X V v d D t T Z W N 0 a W 9 u M S 9 j b 2 5 z b 2 x p Z G F 0 Z W Z h d 2 Z v c m 1 1 b G E v Q 2 h h b m d l Z C B U e X B l L n t D b 2 x 1 b W 4 x N z U s M T c 0 f S Z x d W 9 0 O y w m c X V v d D t T Z W N 0 a W 9 u M S 9 j b 2 5 z b 2 x p Z G F 0 Z W Z h d 2 Z v c m 1 1 b G E v Q 2 h h b m d l Z C B U e X B l L n t D b 2 x 1 b W 4 x N z Y s M T c 1 f S Z x d W 9 0 O y w m c X V v d D t T Z W N 0 a W 9 u M S 9 j b 2 5 z b 2 x p Z G F 0 Z W Z h d 2 Z v c m 1 1 b G E v Q 2 h h b m d l Z C B U e X B l L n t D b 2 x 1 b W 4 x N z c s M T c 2 f S Z x d W 9 0 O y w m c X V v d D t T Z W N 0 a W 9 u M S 9 j b 2 5 z b 2 x p Z G F 0 Z W Z h d 2 Z v c m 1 1 b G E v Q 2 h h b m d l Z C B U e X B l L n t D b 2 x 1 b W 4 x N z g s M T c 3 f S Z x d W 9 0 O y w m c X V v d D t T Z W N 0 a W 9 u M S 9 j b 2 5 z b 2 x p Z G F 0 Z W Z h d 2 Z v c m 1 1 b G E v Q 2 h h b m d l Z C B U e X B l L n t D b 2 x 1 b W 4 x N z k s M T c 4 f S Z x d W 9 0 O y w m c X V v d D t T Z W N 0 a W 9 u M S 9 j b 2 5 z b 2 x p Z G F 0 Z W Z h d 2 Z v c m 1 1 b G E v Q 2 h h b m d l Z C B U e X B l L n t D b 2 x 1 b W 4 x O D A s M T c 5 f S Z x d W 9 0 O y w m c X V v d D t T Z W N 0 a W 9 u M S 9 j b 2 5 z b 2 x p Z G F 0 Z W Z h d 2 Z v c m 1 1 b G E v Q 2 h h b m d l Z C B U e X B l L n t D b 2 x 1 b W 4 x O D E s M T g w f S Z x d W 9 0 O y w m c X V v d D t T Z W N 0 a W 9 u M S 9 j b 2 5 z b 2 x p Z G F 0 Z W Z h d 2 Z v c m 1 1 b G E v Q 2 h h b m d l Z C B U e X B l L n t D b 2 x 1 b W 4 x O D I s M T g x f S Z x d W 9 0 O y w m c X V v d D t T Z W N 0 a W 9 u M S 9 j b 2 5 z b 2 x p Z G F 0 Z W Z h d 2 Z v c m 1 1 b G E v Q 2 h h b m d l Z C B U e X B l L n t D b 2 x 1 b W 4 x O D M s M T g y f S Z x d W 9 0 O y w m c X V v d D t T Z W N 0 a W 9 u M S 9 j b 2 5 z b 2 x p Z G F 0 Z W Z h d 2 Z v c m 1 1 b G E v Q 2 h h b m d l Z C B U e X B l L n t D b 2 x 1 b W 4 x O D Q s M T g z f S Z x d W 9 0 O y w m c X V v d D t T Z W N 0 a W 9 u M S 9 j b 2 5 z b 2 x p Z G F 0 Z W Z h d 2 Z v c m 1 1 b G E v Q 2 h h b m d l Z C B U e X B l L n t D b 2 x 1 b W 4 x O D U s M T g 0 f S Z x d W 9 0 O y w m c X V v d D t T Z W N 0 a W 9 u M S 9 j b 2 5 z b 2 x p Z G F 0 Z W Z h d 2 Z v c m 1 1 b G E v Q 2 h h b m d l Z C B U e X B l L n t D b 2 x 1 b W 4 x O D Y s M T g 1 f S Z x d W 9 0 O y w m c X V v d D t T Z W N 0 a W 9 u M S 9 j b 2 5 z b 2 x p Z G F 0 Z W Z h d 2 Z v c m 1 1 b G E v Q 2 h h b m d l Z C B U e X B l L n t D b 2 x 1 b W 4 x O D c s M T g 2 f S Z x d W 9 0 O y w m c X V v d D t T Z W N 0 a W 9 u M S 9 j b 2 5 z b 2 x p Z G F 0 Z W Z h d 2 Z v c m 1 1 b G E v Q 2 h h b m d l Z C B U e X B l L n t D b 2 x 1 b W 4 x O D g s M T g 3 f S Z x d W 9 0 O y w m c X V v d D t T Z W N 0 a W 9 u M S 9 j b 2 5 z b 2 x p Z G F 0 Z W Z h d 2 Z v c m 1 1 b G E v Q 2 h h b m d l Z C B U e X B l L n t D b 2 x 1 b W 4 x O D k s M T g 4 f S Z x d W 9 0 O y w m c X V v d D t T Z W N 0 a W 9 u M S 9 j b 2 5 z b 2 x p Z G F 0 Z W Z h d 2 Z v c m 1 1 b G E v Q 2 h h b m d l Z C B U e X B l L n t D b 2 x 1 b W 4 x O T A s M T g 5 f S Z x d W 9 0 O y w m c X V v d D t T Z W N 0 a W 9 u M S 9 j b 2 5 z b 2 x p Z G F 0 Z W Z h d 2 Z v c m 1 1 b G E v Q 2 h h b m d l Z C B U e X B l L n t D b 2 x 1 b W 4 x O T E s M T k w f S Z x d W 9 0 O y w m c X V v d D t T Z W N 0 a W 9 u M S 9 j b 2 5 z b 2 x p Z G F 0 Z W Z h d 2 Z v c m 1 1 b G E v Q 2 h h b m d l Z C B U e X B l L n t D b 2 x 1 b W 4 x O T I s M T k x f S Z x d W 9 0 O y w m c X V v d D t T Z W N 0 a W 9 u M S 9 j b 2 5 z b 2 x p Z G F 0 Z W Z h d 2 Z v c m 1 1 b G E v Q 2 h h b m d l Z C B U e X B l L n t D b 2 x 1 b W 4 x O T M s M T k y f S Z x d W 9 0 O y w m c X V v d D t T Z W N 0 a W 9 u M S 9 j b 2 5 z b 2 x p Z G F 0 Z W Z h d 2 Z v c m 1 1 b G E v Q 2 h h b m d l Z C B U e X B l L n t D b 2 x 1 b W 4 x O T Q s M T k z f S Z x d W 9 0 O y w m c X V v d D t T Z W N 0 a W 9 u M S 9 j b 2 5 z b 2 x p Z G F 0 Z W Z h d 2 Z v c m 1 1 b G E v Q 2 h h b m d l Z C B U e X B l L n t D b 2 x 1 b W 4 x O T U s M T k 0 f S Z x d W 9 0 O y w m c X V v d D t T Z W N 0 a W 9 u M S 9 j b 2 5 z b 2 x p Z G F 0 Z W Z h d 2 Z v c m 1 1 b G E v Q 2 h h b m d l Z C B U e X B l L n t D b 2 x 1 b W 4 x O T Y s M T k 1 f S Z x d W 9 0 O y w m c X V v d D t T Z W N 0 a W 9 u M S 9 j b 2 5 z b 2 x p Z G F 0 Z W Z h d 2 Z v c m 1 1 b G E v Q 2 h h b m d l Z C B U e X B l L n t D b 2 x 1 b W 4 x O T c s M T k 2 f S Z x d W 9 0 O y w m c X V v d D t T Z W N 0 a W 9 u M S 9 j b 2 5 z b 2 x p Z G F 0 Z W Z h d 2 Z v c m 1 1 b G E v Q 2 h h b m d l Z C B U e X B l L n t D b 2 x 1 b W 4 x O T g s M T k 3 f S Z x d W 9 0 O y w m c X V v d D t T Z W N 0 a W 9 u M S 9 j b 2 5 z b 2 x p Z G F 0 Z W Z h d 2 Z v c m 1 1 b G E v Q 2 h h b m d l Z C B U e X B l L n t D b 2 x 1 b W 4 x O T k s M T k 4 f S Z x d W 9 0 O y w m c X V v d D t T Z W N 0 a W 9 u M S 9 j b 2 5 z b 2 x p Z G F 0 Z W Z h d 2 Z v c m 1 1 b G E v Q 2 h h b m d l Z C B U e X B l L n t D b 2 x 1 b W 4 y M D A s M T k 5 f S Z x d W 9 0 O y w m c X V v d D t T Z W N 0 a W 9 u M S 9 j b 2 5 z b 2 x p Z G F 0 Z W Z h d 2 Z v c m 1 1 b G E v Q 2 h h b m d l Z C B U e X B l L n t D b 2 x 1 b W 4 y M D E s M j A w f S Z x d W 9 0 O y w m c X V v d D t T Z W N 0 a W 9 u M S 9 j b 2 5 z b 2 x p Z G F 0 Z W Z h d 2 Z v c m 1 1 b G E v Q 2 h h b m d l Z C B U e X B l L n t D b 2 x 1 b W 4 y M D I s M j A x f S Z x d W 9 0 O y w m c X V v d D t T Z W N 0 a W 9 u M S 9 j b 2 5 z b 2 x p Z G F 0 Z W Z h d 2 Z v c m 1 1 b G E v Q 2 h h b m d l Z C B U e X B l L n t D b 2 x 1 b W 4 y M D M s M j A y f S Z x d W 9 0 O y w m c X V v d D t T Z W N 0 a W 9 u M S 9 j b 2 5 z b 2 x p Z G F 0 Z W Z h d 2 Z v c m 1 1 b G E v Q 2 h h b m d l Z C B U e X B l L n t D b 2 x 1 b W 4 y M D Q s M j A z f S Z x d W 9 0 O y w m c X V v d D t T Z W N 0 a W 9 u M S 9 j b 2 5 z b 2 x p Z G F 0 Z W Z h d 2 Z v c m 1 1 b G E v Q 2 h h b m d l Z C B U e X B l L n t D b 2 x 1 b W 4 y M D U s M j A 0 f S Z x d W 9 0 O y w m c X V v d D t T Z W N 0 a W 9 u M S 9 j b 2 5 z b 2 x p Z G F 0 Z W Z h d 2 Z v c m 1 1 b G E v Q 2 h h b m d l Z C B U e X B l L n t D b 2 x 1 b W 4 y M D Y s M j A 1 f S Z x d W 9 0 O y w m c X V v d D t T Z W N 0 a W 9 u M S 9 j b 2 5 z b 2 x p Z G F 0 Z W Z h d 2 Z v c m 1 1 b G E v Q 2 h h b m d l Z C B U e X B l L n t D b 2 x 1 b W 4 y M D c s M j A 2 f S Z x d W 9 0 O y w m c X V v d D t T Z W N 0 a W 9 u M S 9 j b 2 5 z b 2 x p Z G F 0 Z W Z h d 2 Z v c m 1 1 b G E v Q 2 h h b m d l Z C B U e X B l L n t D b 2 x 1 b W 4 y M D g s M j A 3 f S Z x d W 9 0 O y w m c X V v d D t T Z W N 0 a W 9 u M S 9 j b 2 5 z b 2 x p Z G F 0 Z W Z h d 2 Z v c m 1 1 b G E v Q 2 h h b m d l Z C B U e X B l L n t D b 2 x 1 b W 4 y M D k s M j A 4 f S Z x d W 9 0 O y w m c X V v d D t T Z W N 0 a W 9 u M S 9 j b 2 5 z b 2 x p Z G F 0 Z W Z h d 2 Z v c m 1 1 b G E v Q 2 h h b m d l Z C B U e X B l L n t D b 2 x 1 b W 4 y M T A s M j A 5 f S Z x d W 9 0 O y w m c X V v d D t T Z W N 0 a W 9 u M S 9 j b 2 5 z b 2 x p Z G F 0 Z W Z h d 2 Z v c m 1 1 b G E v Q 2 h h b m d l Z C B U e X B l L n t D b 2 x 1 b W 4 y M T E s M j E w f S Z x d W 9 0 O y w m c X V v d D t T Z W N 0 a W 9 u M S 9 j b 2 5 z b 2 x p Z G F 0 Z W Z h d 2 Z v c m 1 1 b G E v Q 2 h h b m d l Z C B U e X B l L n t D b 2 x 1 b W 4 y M T I s M j E x f S Z x d W 9 0 O y w m c X V v d D t T Z W N 0 a W 9 u M S 9 j b 2 5 z b 2 x p Z G F 0 Z W Z h d 2 Z v c m 1 1 b G E v Q 2 h h b m d l Z C B U e X B l L n t D b 2 x 1 b W 4 y M T M s M j E y f S Z x d W 9 0 O y w m c X V v d D t T Z W N 0 a W 9 u M S 9 j b 2 5 z b 2 x p Z G F 0 Z W Z h d 2 Z v c m 1 1 b G E v Q 2 h h b m d l Z C B U e X B l L n t D b 2 x 1 b W 4 y M T Q s M j E z f S Z x d W 9 0 O y w m c X V v d D t T Z W N 0 a W 9 u M S 9 j b 2 5 z b 2 x p Z G F 0 Z W Z h d 2 Z v c m 1 1 b G E v Q 2 h h b m d l Z C B U e X B l L n t D b 2 x 1 b W 4 y M T U s M j E 0 f S Z x d W 9 0 O y w m c X V v d D t T Z W N 0 a W 9 u M S 9 j b 2 5 z b 2 x p Z G F 0 Z W Z h d 2 Z v c m 1 1 b G E v Q 2 h h b m d l Z C B U e X B l L n t D b 2 x 1 b W 4 y M T Y s M j E 1 f S Z x d W 9 0 O y w m c X V v d D t T Z W N 0 a W 9 u M S 9 j b 2 5 z b 2 x p Z G F 0 Z W Z h d 2 Z v c m 1 1 b G E v Q 2 h h b m d l Z C B U e X B l L n t D b 2 x 1 b W 4 y M T c s M j E 2 f S Z x d W 9 0 O y w m c X V v d D t T Z W N 0 a W 9 u M S 9 j b 2 5 z b 2 x p Z G F 0 Z W Z h d 2 Z v c m 1 1 b G E v Q 2 h h b m d l Z C B U e X B l L n t D b 2 x 1 b W 4 y M T g s M j E 3 f S Z x d W 9 0 O y w m c X V v d D t T Z W N 0 a W 9 u M S 9 j b 2 5 z b 2 x p Z G F 0 Z W Z h d 2 Z v c m 1 1 b G E v Q 2 h h b m d l Z C B U e X B l L n t D b 2 x 1 b W 4 y M T k s M j E 4 f S Z x d W 9 0 O y w m c X V v d D t T Z W N 0 a W 9 u M S 9 j b 2 5 z b 2 x p Z G F 0 Z W Z h d 2 Z v c m 1 1 b G E v Q 2 h h b m d l Z C B U e X B l L n t D b 2 x 1 b W 4 y M j A s M j E 5 f S Z x d W 9 0 O y w m c X V v d D t T Z W N 0 a W 9 u M S 9 j b 2 5 z b 2 x p Z G F 0 Z W Z h d 2 Z v c m 1 1 b G E v Q 2 h h b m d l Z C B U e X B l L n t D b 2 x 1 b W 4 y M j E s M j I w f S Z x d W 9 0 O y w m c X V v d D t T Z W N 0 a W 9 u M S 9 j b 2 5 z b 2 x p Z G F 0 Z W Z h d 2 Z v c m 1 1 b G E v Q 2 h h b m d l Z C B U e X B l L n t D b 2 x 1 b W 4 y M j I s M j I x f S Z x d W 9 0 O y w m c X V v d D t T Z W N 0 a W 9 u M S 9 j b 2 5 z b 2 x p Z G F 0 Z W Z h d 2 Z v c m 1 1 b G E v Q 2 h h b m d l Z C B U e X B l L n t D b 2 x 1 b W 4 y M j M s M j I y f S Z x d W 9 0 O y w m c X V v d D t T Z W N 0 a W 9 u M S 9 j b 2 5 z b 2 x p Z G F 0 Z W Z h d 2 Z v c m 1 1 b G E v Q 2 h h b m d l Z C B U e X B l L n t D b 2 x 1 b W 4 y M j Q s M j I z f S Z x d W 9 0 O y w m c X V v d D t T Z W N 0 a W 9 u M S 9 j b 2 5 z b 2 x p Z G F 0 Z W Z h d 2 Z v c m 1 1 b G E v Q 2 h h b m d l Z C B U e X B l L n t D b 2 x 1 b W 4 y M j U s M j I 0 f S Z x d W 9 0 O y w m c X V v d D t T Z W N 0 a W 9 u M S 9 j b 2 5 z b 2 x p Z G F 0 Z W Z h d 2 Z v c m 1 1 b G E v Q 2 h h b m d l Z C B U e X B l L n t D b 2 x 1 b W 4 y M j Y s M j I 1 f S Z x d W 9 0 O y w m c X V v d D t T Z W N 0 a W 9 u M S 9 j b 2 5 z b 2 x p Z G F 0 Z W Z h d 2 Z v c m 1 1 b G E v Q 2 h h b m d l Z C B U e X B l L n t D b 2 x 1 b W 4 y M j c s M j I 2 f S Z x d W 9 0 O y w m c X V v d D t T Z W N 0 a W 9 u M S 9 j b 2 5 z b 2 x p Z G F 0 Z W Z h d 2 Z v c m 1 1 b G E v Q 2 h h b m d l Z C B U e X B l L n t D b 2 x 1 b W 4 y M j g s M j I 3 f S Z x d W 9 0 O y w m c X V v d D t T Z W N 0 a W 9 u M S 9 j b 2 5 z b 2 x p Z G F 0 Z W Z h d 2 Z v c m 1 1 b G E v Q 2 h h b m d l Z C B U e X B l L n t D b 2 x 1 b W 4 y M j k s M j I 4 f S Z x d W 9 0 O y w m c X V v d D t T Z W N 0 a W 9 u M S 9 j b 2 5 z b 2 x p Z G F 0 Z W Z h d 2 Z v c m 1 1 b G E v Q 2 h h b m d l Z C B U e X B l L n t D b 2 x 1 b W 4 y M z A s M j I 5 f S Z x d W 9 0 O y w m c X V v d D t T Z W N 0 a W 9 u M S 9 j b 2 5 z b 2 x p Z G F 0 Z W Z h d 2 Z v c m 1 1 b G E v Q 2 h h b m d l Z C B U e X B l L n t D b 2 x 1 b W 4 y M z E s M j M w f S Z x d W 9 0 O y w m c X V v d D t T Z W N 0 a W 9 u M S 9 j b 2 5 z b 2 x p Z G F 0 Z W Z h d 2 Z v c m 1 1 b G E v Q 2 h h b m d l Z C B U e X B l L n t D b 2 x 1 b W 4 y M z I s M j M x f S Z x d W 9 0 O y w m c X V v d D t T Z W N 0 a W 9 u M S 9 j b 2 5 z b 2 x p Z G F 0 Z W Z h d 2 Z v c m 1 1 b G E v Q 2 h h b m d l Z C B U e X B l L n t D b 2 x 1 b W 4 y M z M s M j M y f S Z x d W 9 0 O y w m c X V v d D t T Z W N 0 a W 9 u M S 9 j b 2 5 z b 2 x p Z G F 0 Z W Z h d 2 Z v c m 1 1 b G E v Q 2 h h b m d l Z C B U e X B l L n t D b 2 x 1 b W 4 y M z Q s M j M z f S Z x d W 9 0 O y w m c X V v d D t T Z W N 0 a W 9 u M S 9 j b 2 5 z b 2 x p Z G F 0 Z W Z h d 2 Z v c m 1 1 b G E v Q 2 h h b m d l Z C B U e X B l L n t D b 2 x 1 b W 4 y M z U s M j M 0 f S Z x d W 9 0 O y w m c X V v d D t T Z W N 0 a W 9 u M S 9 j b 2 5 z b 2 x p Z G F 0 Z W Z h d 2 Z v c m 1 1 b G E v Q 2 h h b m d l Z C B U e X B l L n t D b 2 x 1 b W 4 y M z Y s M j M 1 f S Z x d W 9 0 O y w m c X V v d D t T Z W N 0 a W 9 u M S 9 j b 2 5 z b 2 x p Z G F 0 Z W Z h d 2 Z v c m 1 1 b G E v Q 2 h h b m d l Z C B U e X B l L n t D b 2 x 1 b W 4 y M z c s M j M 2 f S Z x d W 9 0 O y w m c X V v d D t T Z W N 0 a W 9 u M S 9 j b 2 5 z b 2 x p Z G F 0 Z W Z h d 2 Z v c m 1 1 b G E v Q 2 h h b m d l Z C B U e X B l L n t D b 2 x 1 b W 4 y M z g s M j M 3 f S Z x d W 9 0 O y w m c X V v d D t T Z W N 0 a W 9 u M S 9 j b 2 5 z b 2 x p Z G F 0 Z W Z h d 2 Z v c m 1 1 b G E v Q 2 h h b m d l Z C B U e X B l L n t D b 2 x 1 b W 4 y M z k s M j M 4 f S Z x d W 9 0 O y w m c X V v d D t T Z W N 0 a W 9 u M S 9 j b 2 5 z b 2 x p Z G F 0 Z W Z h d 2 Z v c m 1 1 b G E v Q 2 h h b m d l Z C B U e X B l L n t D b 2 x 1 b W 4 y N D A s M j M 5 f S Z x d W 9 0 O y w m c X V v d D t T Z W N 0 a W 9 u M S 9 j b 2 5 z b 2 x p Z G F 0 Z W Z h d 2 Z v c m 1 1 b G E v Q 2 h h b m d l Z C B U e X B l L n t D b 2 x 1 b W 4 y N D E s M j Q w f S Z x d W 9 0 O y w m c X V v d D t T Z W N 0 a W 9 u M S 9 j b 2 5 z b 2 x p Z G F 0 Z W Z h d 2 Z v c m 1 1 b G E v Q 2 h h b m d l Z C B U e X B l L n t D b 2 x 1 b W 4 y N D I s M j Q x f S Z x d W 9 0 O y w m c X V v d D t T Z W N 0 a W 9 u M S 9 j b 2 5 z b 2 x p Z G F 0 Z W Z h d 2 Z v c m 1 1 b G E v Q 2 h h b m d l Z C B U e X B l L n t D b 2 x 1 b W 4 y N D M s M j Q y f S Z x d W 9 0 O y w m c X V v d D t T Z W N 0 a W 9 u M S 9 j b 2 5 z b 2 x p Z G F 0 Z W Z h d 2 Z v c m 1 1 b G E v Q 2 h h b m d l Z C B U e X B l L n t D b 2 x 1 b W 4 y N D Q s M j Q z f S Z x d W 9 0 O y w m c X V v d D t T Z W N 0 a W 9 u M S 9 j b 2 5 z b 2 x p Z G F 0 Z W Z h d 2 Z v c m 1 1 b G E v Q 2 h h b m d l Z C B U e X B l L n t D b 2 x 1 b W 4 y N D U s M j Q 0 f S Z x d W 9 0 O y w m c X V v d D t T Z W N 0 a W 9 u M S 9 j b 2 5 z b 2 x p Z G F 0 Z W Z h d 2 Z v c m 1 1 b G E v Q 2 h h b m d l Z C B U e X B l L n t D b 2 x 1 b W 4 y N D Y s M j Q 1 f S Z x d W 9 0 O y w m c X V v d D t T Z W N 0 a W 9 u M S 9 j b 2 5 z b 2 x p Z G F 0 Z W Z h d 2 Z v c m 1 1 b G E v Q 2 h h b m d l Z C B U e X B l L n t D b 2 x 1 b W 4 y N D c s M j Q 2 f S Z x d W 9 0 O y w m c X V v d D t T Z W N 0 a W 9 u M S 9 j b 2 5 z b 2 x p Z G F 0 Z W Z h d 2 Z v c m 1 1 b G E v Q 2 h h b m d l Z C B U e X B l L n t D b 2 x 1 b W 4 y N D g s M j Q 3 f S Z x d W 9 0 O y w m c X V v d D t T Z W N 0 a W 9 u M S 9 j b 2 5 z b 2 x p Z G F 0 Z W Z h d 2 Z v c m 1 1 b G E v Q 2 h h b m d l Z C B U e X B l L n t D b 2 x 1 b W 4 y N D k s M j Q 4 f S Z x d W 9 0 O y w m c X V v d D t T Z W N 0 a W 9 u M S 9 j b 2 5 z b 2 x p Z G F 0 Z W Z h d 2 Z v c m 1 1 b G E v Q 2 h h b m d l Z C B U e X B l L n t D b 2 x 1 b W 4 y N T A s M j Q 5 f S Z x d W 9 0 O y w m c X V v d D t T Z W N 0 a W 9 u M S 9 j b 2 5 z b 2 x p Z G F 0 Z W Z h d 2 Z v c m 1 1 b G E v Q 2 h h b m d l Z C B U e X B l L n t D b 2 x 1 b W 4 y N T E s M j U w f S Z x d W 9 0 O y w m c X V v d D t T Z W N 0 a W 9 u M S 9 j b 2 5 z b 2 x p Z G F 0 Z W Z h d 2 Z v c m 1 1 b G E v Q 2 h h b m d l Z C B U e X B l L n t D b 2 x 1 b W 4 y N T I s M j U x f S Z x d W 9 0 O y w m c X V v d D t T Z W N 0 a W 9 u M S 9 j b 2 5 z b 2 x p Z G F 0 Z W Z h d 2 Z v c m 1 1 b G E v Q 2 h h b m d l Z C B U e X B l L n t D b 2 x 1 b W 4 y N T M s M j U y f S Z x d W 9 0 O y w m c X V v d D t T Z W N 0 a W 9 u M S 9 j b 2 5 z b 2 x p Z G F 0 Z W Z h d 2 Z v c m 1 1 b G E v Q 2 h h b m d l Z C B U e X B l L n t D b 2 x 1 b W 4 y N T Q s M j U z f S Z x d W 9 0 O y w m c X V v d D t T Z W N 0 a W 9 u M S 9 j b 2 5 z b 2 x p Z G F 0 Z W Z h d 2 Z v c m 1 1 b G E v Q 2 h h b m d l Z C B U e X B l L n t D b 2 x 1 b W 4 y N T U s M j U 0 f S Z x d W 9 0 O y w m c X V v d D t T Z W N 0 a W 9 u M S 9 j b 2 5 z b 2 x p Z G F 0 Z W Z h d 2 Z v c m 1 1 b G E v Q 2 h h b m d l Z C B U e X B l L n t D b 2 x 1 b W 4 y N T Y s M j U 1 f S Z x d W 9 0 O y w m c X V v d D t T Z W N 0 a W 9 u M S 9 j b 2 5 z b 2 x p Z G F 0 Z W Z h d 2 Z v c m 1 1 b G E v Q 2 h h b m d l Z C B U e X B l L n t D b 2 x 1 b W 4 y N T c s M j U 2 f S Z x d W 9 0 O y w m c X V v d D t T Z W N 0 a W 9 u M S 9 j b 2 5 z b 2 x p Z G F 0 Z W Z h d 2 Z v c m 1 1 b G E v Q 2 h h b m d l Z C B U e X B l L n t D b 2 x 1 b W 4 y N T g s M j U 3 f S Z x d W 9 0 O y w m c X V v d D t T Z W N 0 a W 9 u M S 9 j b 2 5 z b 2 x p Z G F 0 Z W Z h d 2 Z v c m 1 1 b G E v Q 2 h h b m d l Z C B U e X B l L n t D b 2 x 1 b W 4 y N T k s M j U 4 f S Z x d W 9 0 O y w m c X V v d D t T Z W N 0 a W 9 u M S 9 j b 2 5 z b 2 x p Z G F 0 Z W Z h d 2 Z v c m 1 1 b G E v Q 2 h h b m d l Z C B U e X B l L n t D b 2 x 1 b W 4 y N j A s M j U 5 f S Z x d W 9 0 O y w m c X V v d D t T Z W N 0 a W 9 u M S 9 j b 2 5 z b 2 x p Z G F 0 Z W Z h d 2 Z v c m 1 1 b G E v Q 2 h h b m d l Z C B U e X B l L n t D b 2 x 1 b W 4 y N j E s M j Y w f S Z x d W 9 0 O y w m c X V v d D t T Z W N 0 a W 9 u M S 9 j b 2 5 z b 2 x p Z G F 0 Z W Z h d 2 Z v c m 1 1 b G E v Q 2 h h b m d l Z C B U e X B l L n t D b 2 x 1 b W 4 y N j I s M j Y x f S Z x d W 9 0 O y w m c X V v d D t T Z W N 0 a W 9 u M S 9 j b 2 5 z b 2 x p Z G F 0 Z W Z h d 2 Z v c m 1 1 b G E v Q 2 h h b m d l Z C B U e X B l L n t D b 2 x 1 b W 4 y N j M s M j Y y f S Z x d W 9 0 O y w m c X V v d D t T Z W N 0 a W 9 u M S 9 j b 2 5 z b 2 x p Z G F 0 Z W Z h d 2 Z v c m 1 1 b G E v Q 2 h h b m d l Z C B U e X B l L n t D b 2 x 1 b W 4 y N j Q s M j Y z f S Z x d W 9 0 O y w m c X V v d D t T Z W N 0 a W 9 u M S 9 j b 2 5 z b 2 x p Z G F 0 Z W Z h d 2 Z v c m 1 1 b G E v Q 2 h h b m d l Z C B U e X B l L n t D b 2 x 1 b W 4 y N j U s M j Y 0 f S Z x d W 9 0 O y w m c X V v d D t T Z W N 0 a W 9 u M S 9 j b 2 5 z b 2 x p Z G F 0 Z W Z h d 2 Z v c m 1 1 b G E v Q 2 h h b m d l Z C B U e X B l L n t D b 2 x 1 b W 4 y N j Y s M j Y 1 f S Z x d W 9 0 O y w m c X V v d D t T Z W N 0 a W 9 u M S 9 j b 2 5 z b 2 x p Z G F 0 Z W Z h d 2 Z v c m 1 1 b G E v Q 2 h h b m d l Z C B U e X B l L n t D b 2 x 1 b W 4 y N j c s M j Y 2 f S Z x d W 9 0 O y w m c X V v d D t T Z W N 0 a W 9 u M S 9 j b 2 5 z b 2 x p Z G F 0 Z W Z h d 2 Z v c m 1 1 b G E v Q 2 h h b m d l Z C B U e X B l L n t D b 2 x 1 b W 4 y N j g s M j Y 3 f S Z x d W 9 0 O y w m c X V v d D t T Z W N 0 a W 9 u M S 9 j b 2 5 z b 2 x p Z G F 0 Z W Z h d 2 Z v c m 1 1 b G E v Q 2 h h b m d l Z C B U e X B l L n t D b 2 x 1 b W 4 y N j k s M j Y 4 f S Z x d W 9 0 O y w m c X V v d D t T Z W N 0 a W 9 u M S 9 j b 2 5 z b 2 x p Z G F 0 Z W Z h d 2 Z v c m 1 1 b G E v Q 2 h h b m d l Z C B U e X B l L n t D b 2 x 1 b W 4 y N z A s M j Y 5 f S Z x d W 9 0 O y w m c X V v d D t T Z W N 0 a W 9 u M S 9 j b 2 5 z b 2 x p Z G F 0 Z W Z h d 2 Z v c m 1 1 b G E v Q 2 h h b m d l Z C B U e X B l L n t D b 2 x 1 b W 4 y N z E s M j c w f S Z x d W 9 0 O y w m c X V v d D t T Z W N 0 a W 9 u M S 9 j b 2 5 z b 2 x p Z G F 0 Z W Z h d 2 Z v c m 1 1 b G E v Q 2 h h b m d l Z C B U e X B l L n t D b 2 x 1 b W 4 y N z I s M j c x f S Z x d W 9 0 O y w m c X V v d D t T Z W N 0 a W 9 u M S 9 j b 2 5 z b 2 x p Z G F 0 Z W Z h d 2 Z v c m 1 1 b G E v Q 2 h h b m d l Z C B U e X B l L n t D b 2 x 1 b W 4 y N z M s M j c y f S Z x d W 9 0 O y w m c X V v d D t T Z W N 0 a W 9 u M S 9 j b 2 5 z b 2 x p Z G F 0 Z W Z h d 2 Z v c m 1 1 b G E v Q 2 h h b m d l Z C B U e X B l L n t D b 2 x 1 b W 4 y N z Q s M j c z f S Z x d W 9 0 O y w m c X V v d D t T Z W N 0 a W 9 u M S 9 j b 2 5 z b 2 x p Z G F 0 Z W Z h d 2 Z v c m 1 1 b G E v Q 2 h h b m d l Z C B U e X B l L n t D b 2 x 1 b W 4 y N z U s M j c 0 f S Z x d W 9 0 O y w m c X V v d D t T Z W N 0 a W 9 u M S 9 j b 2 5 z b 2 x p Z G F 0 Z W Z h d 2 Z v c m 1 1 b G E v Q 2 h h b m d l Z C B U e X B l L n t D b 2 x 1 b W 4 y N z Y s M j c 1 f S Z x d W 9 0 O y w m c X V v d D t T Z W N 0 a W 9 u M S 9 j b 2 5 z b 2 x p Z G F 0 Z W Z h d 2 Z v c m 1 1 b G E v Q 2 h h b m d l Z C B U e X B l L n t D b 2 x 1 b W 4 y N z c s M j c 2 f S Z x d W 9 0 O y w m c X V v d D t T Z W N 0 a W 9 u M S 9 j b 2 5 z b 2 x p Z G F 0 Z W Z h d 2 Z v c m 1 1 b G E v Q 2 h h b m d l Z C B U e X B l L n t D b 2 x 1 b W 4 y N z g s M j c 3 f S Z x d W 9 0 O y w m c X V v d D t T Z W N 0 a W 9 u M S 9 j b 2 5 z b 2 x p Z G F 0 Z W Z h d 2 Z v c m 1 1 b G E v Q 2 h h b m d l Z C B U e X B l L n t D b 2 x 1 b W 4 y N z k s M j c 4 f S Z x d W 9 0 O y w m c X V v d D t T Z W N 0 a W 9 u M S 9 j b 2 5 z b 2 x p Z G F 0 Z W Z h d 2 Z v c m 1 1 b G E v Q 2 h h b m d l Z C B U e X B l L n t D b 2 x 1 b W 4 y O D A s M j c 5 f S Z x d W 9 0 O y w m c X V v d D t T Z W N 0 a W 9 u M S 9 j b 2 5 z b 2 x p Z G F 0 Z W Z h d 2 Z v c m 1 1 b G E v Q 2 h h b m d l Z C B U e X B l L n t D b 2 x 1 b W 4 y O D E s M j g w f S Z x d W 9 0 O y w m c X V v d D t T Z W N 0 a W 9 u M S 9 j b 2 5 z b 2 x p Z G F 0 Z W Z h d 2 Z v c m 1 1 b G E v Q 2 h h b m d l Z C B U e X B l L n t D b 2 x 1 b W 4 y O D I s M j g x f S Z x d W 9 0 O y w m c X V v d D t T Z W N 0 a W 9 u M S 9 j b 2 5 z b 2 x p Z G F 0 Z W Z h d 2 Z v c m 1 1 b G E v Q 2 h h b m d l Z C B U e X B l L n t D b 2 x 1 b W 4 y O D M s M j g y f S Z x d W 9 0 O y w m c X V v d D t T Z W N 0 a W 9 u M S 9 j b 2 5 z b 2 x p Z G F 0 Z W Z h d 2 Z v c m 1 1 b G E v Q 2 h h b m d l Z C B U e X B l L n t D b 2 x 1 b W 4 y O D Q s M j g z f S Z x d W 9 0 O y w m c X V v d D t T Z W N 0 a W 9 u M S 9 j b 2 5 z b 2 x p Z G F 0 Z W Z h d 2 Z v c m 1 1 b G E v Q 2 h h b m d l Z C B U e X B l L n t D b 2 x 1 b W 4 y O D U s M j g 0 f S Z x d W 9 0 O y w m c X V v d D t T Z W N 0 a W 9 u M S 9 j b 2 5 z b 2 x p Z G F 0 Z W Z h d 2 Z v c m 1 1 b G E v Q 2 h h b m d l Z C B U e X B l L n t D b 2 x 1 b W 4 y O D Y s M j g 1 f S Z x d W 9 0 O y w m c X V v d D t T Z W N 0 a W 9 u M S 9 j b 2 5 z b 2 x p Z G F 0 Z W Z h d 2 Z v c m 1 1 b G E v Q 2 h h b m d l Z C B U e X B l L n t D b 2 x 1 b W 4 y O D c s M j g 2 f S Z x d W 9 0 O y w m c X V v d D t T Z W N 0 a W 9 u M S 9 j b 2 5 z b 2 x p Z G F 0 Z W Z h d 2 Z v c m 1 1 b G E v Q 2 h h b m d l Z C B U e X B l L n t D b 2 x 1 b W 4 y O D g s M j g 3 f S Z x d W 9 0 O y w m c X V v d D t T Z W N 0 a W 9 u M S 9 j b 2 5 z b 2 x p Z G F 0 Z W Z h d 2 Z v c m 1 1 b G E v Q 2 h h b m d l Z C B U e X B l L n t D b 2 x 1 b W 4 y O D k s M j g 4 f S Z x d W 9 0 O y w m c X V v d D t T Z W N 0 a W 9 u M S 9 j b 2 5 z b 2 x p Z G F 0 Z W Z h d 2 Z v c m 1 1 b G E v Q 2 h h b m d l Z C B U e X B l L n t D b 2 x 1 b W 4 y O T A s M j g 5 f S Z x d W 9 0 O y w m c X V v d D t T Z W N 0 a W 9 u M S 9 j b 2 5 z b 2 x p Z G F 0 Z W Z h d 2 Z v c m 1 1 b G E v Q 2 h h b m d l Z C B U e X B l L n t D b 2 x 1 b W 4 y O T E s M j k w f S Z x d W 9 0 O y w m c X V v d D t T Z W N 0 a W 9 u M S 9 j b 2 5 z b 2 x p Z G F 0 Z W Z h d 2 Z v c m 1 1 b G E v Q 2 h h b m d l Z C B U e X B l L n t D b 2 x 1 b W 4 y O T I s M j k x f S Z x d W 9 0 O y w m c X V v d D t T Z W N 0 a W 9 u M S 9 j b 2 5 z b 2 x p Z G F 0 Z W Z h d 2 Z v c m 1 1 b G E v Q 2 h h b m d l Z C B U e X B l L n t D b 2 x 1 b W 4 y O T M s M j k y f S Z x d W 9 0 O y w m c X V v d D t T Z W N 0 a W 9 u M S 9 j b 2 5 z b 2 x p Z G F 0 Z W Z h d 2 Z v c m 1 1 b G E v Q 2 h h b m d l Z C B U e X B l L n t D b 2 x 1 b W 4 y O T Q s M j k z f S Z x d W 9 0 O y w m c X V v d D t T Z W N 0 a W 9 u M S 9 j b 2 5 z b 2 x p Z G F 0 Z W Z h d 2 Z v c m 1 1 b G E v Q 2 h h b m d l Z C B U e X B l L n t D b 2 x 1 b W 4 y O T U s M j k 0 f S Z x d W 9 0 O y w m c X V v d D t T Z W N 0 a W 9 u M S 9 j b 2 5 z b 2 x p Z G F 0 Z W Z h d 2 Z v c m 1 1 b G E v Q 2 h h b m d l Z C B U e X B l L n t D b 2 x 1 b W 4 y O T Y s M j k 1 f S Z x d W 9 0 O y w m c X V v d D t T Z W N 0 a W 9 u M S 9 j b 2 5 z b 2 x p Z G F 0 Z W Z h d 2 Z v c m 1 1 b G E v Q 2 h h b m d l Z C B U e X B l L n t D b 2 x 1 b W 4 y O T c s M j k 2 f S Z x d W 9 0 O y w m c X V v d D t T Z W N 0 a W 9 u M S 9 j b 2 5 z b 2 x p Z G F 0 Z W Z h d 2 Z v c m 1 1 b G E v Q 2 h h b m d l Z C B U e X B l L n t D b 2 x 1 b W 4 y O T g s M j k 3 f S Z x d W 9 0 O y w m c X V v d D t T Z W N 0 a W 9 u M S 9 j b 2 5 z b 2 x p Z G F 0 Z W Z h d 2 Z v c m 1 1 b G E v Q 2 h h b m d l Z C B U e X B l L n t D b 2 x 1 b W 4 y O T k s M j k 4 f S Z x d W 9 0 O y w m c X V v d D t T Z W N 0 a W 9 u M S 9 j b 2 5 z b 2 x p Z G F 0 Z W Z h d 2 Z v c m 1 1 b G E v Q 2 h h b m d l Z C B U e X B l L n t D b 2 x 1 b W 4 z M D A s M j k 5 f S Z x d W 9 0 O y w m c X V v d D t T Z W N 0 a W 9 u M S 9 j b 2 5 z b 2 x p Z G F 0 Z W Z h d 2 Z v c m 1 1 b G E v Q 2 h h b m d l Z C B U e X B l L n t D b 2 x 1 b W 4 z M D E s M z A w f S Z x d W 9 0 O y w m c X V v d D t T Z W N 0 a W 9 u M S 9 j b 2 5 z b 2 x p Z G F 0 Z W Z h d 2 Z v c m 1 1 b G E v Q 2 h h b m d l Z C B U e X B l L n t D b 2 x 1 b W 4 z M D I s M z A x f S Z x d W 9 0 O y w m c X V v d D t T Z W N 0 a W 9 u M S 9 j b 2 5 z b 2 x p Z G F 0 Z W Z h d 2 Z v c m 1 1 b G E v Q 2 h h b m d l Z C B U e X B l L n t D b 2 x 1 b W 4 z M D M s M z A y f S Z x d W 9 0 O y w m c X V v d D t T Z W N 0 a W 9 u M S 9 j b 2 5 z b 2 x p Z G F 0 Z W Z h d 2 Z v c m 1 1 b G E v Q 2 h h b m d l Z C B U e X B l L n t D b 2 x 1 b W 4 z M D Q s M z A z f S Z x d W 9 0 O y w m c X V v d D t T Z W N 0 a W 9 u M S 9 j b 2 5 z b 2 x p Z G F 0 Z W Z h d 2 Z v c m 1 1 b G E v Q 2 h h b m d l Z C B U e X B l L n t D b 2 x 1 b W 4 z M D U s M z A 0 f S Z x d W 9 0 O y w m c X V v d D t T Z W N 0 a W 9 u M S 9 j b 2 5 z b 2 x p Z G F 0 Z W Z h d 2 Z v c m 1 1 b G E v Q 2 h h b m d l Z C B U e X B l L n t D b 2 x 1 b W 4 z M D Y s M z A 1 f S Z x d W 9 0 O y w m c X V v d D t T Z W N 0 a W 9 u M S 9 j b 2 5 z b 2 x p Z G F 0 Z W Z h d 2 Z v c m 1 1 b G E v Q 2 h h b m d l Z C B U e X B l L n t D b 2 x 1 b W 4 z M D c s M z A 2 f S Z x d W 9 0 O y w m c X V v d D t T Z W N 0 a W 9 u M S 9 j b 2 5 z b 2 x p Z G F 0 Z W Z h d 2 Z v c m 1 1 b G E v Q 2 h h b m d l Z C B U e X B l L n t D b 2 x 1 b W 4 z M D g s M z A 3 f S Z x d W 9 0 O y w m c X V v d D t T Z W N 0 a W 9 u M S 9 j b 2 5 z b 2 x p Z G F 0 Z W Z h d 2 Z v c m 1 1 b G E v Q 2 h h b m d l Z C B U e X B l L n t D b 2 x 1 b W 4 z M D k s M z A 4 f S Z x d W 9 0 O y w m c X V v d D t T Z W N 0 a W 9 u M S 9 j b 2 5 z b 2 x p Z G F 0 Z W Z h d 2 Z v c m 1 1 b G E v Q 2 h h b m d l Z C B U e X B l L n t D b 2 x 1 b W 4 z M T A s M z A 5 f S Z x d W 9 0 O y w m c X V v d D t T Z W N 0 a W 9 u M S 9 j b 2 5 z b 2 x p Z G F 0 Z W Z h d 2 Z v c m 1 1 b G E v Q 2 h h b m d l Z C B U e X B l L n t D b 2 x 1 b W 4 z M T E s M z E w f S Z x d W 9 0 O y w m c X V v d D t T Z W N 0 a W 9 u M S 9 j b 2 5 z b 2 x p Z G F 0 Z W Z h d 2 Z v c m 1 1 b G E v Q 2 h h b m d l Z C B U e X B l L n t D b 2 x 1 b W 4 z M T I s M z E x f S Z x d W 9 0 O y w m c X V v d D t T Z W N 0 a W 9 u M S 9 j b 2 5 z b 2 x p Z G F 0 Z W Z h d 2 Z v c m 1 1 b G E v Q 2 h h b m d l Z C B U e X B l L n t D b 2 x 1 b W 4 z M T M s M z E y f S Z x d W 9 0 O y w m c X V v d D t T Z W N 0 a W 9 u M S 9 j b 2 5 z b 2 x p Z G F 0 Z W Z h d 2 Z v c m 1 1 b G E v Q 2 h h b m d l Z C B U e X B l L n t D b 2 x 1 b W 4 z M T Q s M z E z f S Z x d W 9 0 O y w m c X V v d D t T Z W N 0 a W 9 u M S 9 j b 2 5 z b 2 x p Z G F 0 Z W Z h d 2 Z v c m 1 1 b G E v Q 2 h h b m d l Z C B U e X B l L n t D b 2 x 1 b W 4 z M T U s M z E 0 f S Z x d W 9 0 O y w m c X V v d D t T Z W N 0 a W 9 u M S 9 j b 2 5 z b 2 x p Z G F 0 Z W Z h d 2 Z v c m 1 1 b G E v Q 2 h h b m d l Z C B U e X B l L n t D b 2 x 1 b W 4 z M T Y s M z E 1 f S Z x d W 9 0 O y w m c X V v d D t T Z W N 0 a W 9 u M S 9 j b 2 5 z b 2 x p Z G F 0 Z W Z h d 2 Z v c m 1 1 b G E v Q 2 h h b m d l Z C B U e X B l L n t D b 2 x 1 b W 4 z M T c s M z E 2 f S Z x d W 9 0 O y w m c X V v d D t T Z W N 0 a W 9 u M S 9 j b 2 5 z b 2 x p Z G F 0 Z W Z h d 2 Z v c m 1 1 b G E v Q 2 h h b m d l Z C B U e X B l L n t D b 2 x 1 b W 4 z M T g s M z E 3 f S Z x d W 9 0 O y w m c X V v d D t T Z W N 0 a W 9 u M S 9 j b 2 5 z b 2 x p Z G F 0 Z W Z h d 2 Z v c m 1 1 b G E v Q 2 h h b m d l Z C B U e X B l L n t D b 2 x 1 b W 4 z M T k s M z E 4 f S Z x d W 9 0 O y w m c X V v d D t T Z W N 0 a W 9 u M S 9 j b 2 5 z b 2 x p Z G F 0 Z W Z h d 2 Z v c m 1 1 b G E v Q 2 h h b m d l Z C B U e X B l L n t D b 2 x 1 b W 4 z M j A s M z E 5 f S Z x d W 9 0 O y w m c X V v d D t T Z W N 0 a W 9 u M S 9 j b 2 5 z b 2 x p Z G F 0 Z W Z h d 2 Z v c m 1 1 b G E v Q 2 h h b m d l Z C B U e X B l L n t D b 2 x 1 b W 4 z M j E s M z I w f S Z x d W 9 0 O y w m c X V v d D t T Z W N 0 a W 9 u M S 9 j b 2 5 z b 2 x p Z G F 0 Z W Z h d 2 Z v c m 1 1 b G E v Q 2 h h b m d l Z C B U e X B l L n t D b 2 x 1 b W 4 z M j I s M z I x f S Z x d W 9 0 O y w m c X V v d D t T Z W N 0 a W 9 u M S 9 j b 2 5 z b 2 x p Z G F 0 Z W Z h d 2 Z v c m 1 1 b G E v Q 2 h h b m d l Z C B U e X B l L n t D b 2 x 1 b W 4 z M j M s M z I y f S Z x d W 9 0 O y w m c X V v d D t T Z W N 0 a W 9 u M S 9 j b 2 5 z b 2 x p Z G F 0 Z W Z h d 2 Z v c m 1 1 b G E v Q 2 h h b m d l Z C B U e X B l L n t D b 2 x 1 b W 4 z M j Q s M z I z f S Z x d W 9 0 O y w m c X V v d D t T Z W N 0 a W 9 u M S 9 j b 2 5 z b 2 x p Z G F 0 Z W Z h d 2 Z v c m 1 1 b G E v Q 2 h h b m d l Z C B U e X B l L n t D b 2 x 1 b W 4 z M j U s M z I 0 f S Z x d W 9 0 O y w m c X V v d D t T Z W N 0 a W 9 u M S 9 j b 2 5 z b 2 x p Z G F 0 Z W Z h d 2 Z v c m 1 1 b G E v Q 2 h h b m d l Z C B U e X B l L n t D b 2 x 1 b W 4 z M j Y s M z I 1 f S Z x d W 9 0 O y w m c X V v d D t T Z W N 0 a W 9 u M S 9 j b 2 5 z b 2 x p Z G F 0 Z W Z h d 2 Z v c m 1 1 b G E v Q 2 h h b m d l Z C B U e X B l L n t D b 2 x 1 b W 4 z M j c s M z I 2 f S Z x d W 9 0 O y w m c X V v d D t T Z W N 0 a W 9 u M S 9 j b 2 5 z b 2 x p Z G F 0 Z W Z h d 2 Z v c m 1 1 b G E v Q 2 h h b m d l Z C B U e X B l L n t D b 2 x 1 b W 4 z M j g s M z I 3 f S Z x d W 9 0 O y w m c X V v d D t T Z W N 0 a W 9 u M S 9 j b 2 5 z b 2 x p Z G F 0 Z W Z h d 2 Z v c m 1 1 b G E v Q 2 h h b m d l Z C B U e X B l L n t D b 2 x 1 b W 4 z M j k s M z I 4 f S Z x d W 9 0 O y w m c X V v d D t T Z W N 0 a W 9 u M S 9 j b 2 5 z b 2 x p Z G F 0 Z W Z h d 2 Z v c m 1 1 b G E v Q 2 h h b m d l Z C B U e X B l L n t D b 2 x 1 b W 4 z M z A s M z I 5 f S Z x d W 9 0 O y w m c X V v d D t T Z W N 0 a W 9 u M S 9 j b 2 5 z b 2 x p Z G F 0 Z W Z h d 2 Z v c m 1 1 b G E v Q 2 h h b m d l Z C B U e X B l L n t D b 2 x 1 b W 4 z M z E s M z M w f S Z x d W 9 0 O y w m c X V v d D t T Z W N 0 a W 9 u M S 9 j b 2 5 z b 2 x p Z G F 0 Z W Z h d 2 Z v c m 1 1 b G E v Q 2 h h b m d l Z C B U e X B l L n t D b 2 x 1 b W 4 z M z I s M z M x f S Z x d W 9 0 O y w m c X V v d D t T Z W N 0 a W 9 u M S 9 j b 2 5 z b 2 x p Z G F 0 Z W Z h d 2 Z v c m 1 1 b G E v Q 2 h h b m d l Z C B U e X B l L n t D b 2 x 1 b W 4 z M z M s M z M y f S Z x d W 9 0 O y w m c X V v d D t T Z W N 0 a W 9 u M S 9 j b 2 5 z b 2 x p Z G F 0 Z W Z h d 2 Z v c m 1 1 b G E v Q 2 h h b m d l Z C B U e X B l L n t D b 2 x 1 b W 4 z M z Q s M z M z f S Z x d W 9 0 O y w m c X V v d D t T Z W N 0 a W 9 u M S 9 j b 2 5 z b 2 x p Z G F 0 Z W Z h d 2 Z v c m 1 1 b G E v Q 2 h h b m d l Z C B U e X B l L n t D b 2 x 1 b W 4 z M z U s M z M 0 f S Z x d W 9 0 O y w m c X V v d D t T Z W N 0 a W 9 u M S 9 j b 2 5 z b 2 x p Z G F 0 Z W Z h d 2 Z v c m 1 1 b G E v Q 2 h h b m d l Z C B U e X B l L n t D b 2 x 1 b W 4 z M z Y s M z M 1 f S Z x d W 9 0 O y w m c X V v d D t T Z W N 0 a W 9 u M S 9 j b 2 5 z b 2 x p Z G F 0 Z W Z h d 2 Z v c m 1 1 b G E v Q 2 h h b m d l Z C B U e X B l L n t D b 2 x 1 b W 4 z M z c s M z M 2 f S Z x d W 9 0 O y w m c X V v d D t T Z W N 0 a W 9 u M S 9 j b 2 5 z b 2 x p Z G F 0 Z W Z h d 2 Z v c m 1 1 b G E v Q 2 h h b m d l Z C B U e X B l L n t D b 2 x 1 b W 4 z M z g s M z M 3 f S Z x d W 9 0 O y w m c X V v d D t T Z W N 0 a W 9 u M S 9 j b 2 5 z b 2 x p Z G F 0 Z W Z h d 2 Z v c m 1 1 b G E v Q 2 h h b m d l Z C B U e X B l L n t D b 2 x 1 b W 4 z M z k s M z M 4 f S Z x d W 9 0 O y w m c X V v d D t T Z W N 0 a W 9 u M S 9 j b 2 5 z b 2 x p Z G F 0 Z W Z h d 2 Z v c m 1 1 b G E v Q 2 h h b m d l Z C B U e X B l L n t D b 2 x 1 b W 4 z N D A s M z M 5 f S Z x d W 9 0 O y w m c X V v d D t T Z W N 0 a W 9 u M S 9 j b 2 5 z b 2 x p Z G F 0 Z W Z h d 2 Z v c m 1 1 b G E v Q 2 h h b m d l Z C B U e X B l L n t D b 2 x 1 b W 4 z N D E s M z Q w f S Z x d W 9 0 O y w m c X V v d D t T Z W N 0 a W 9 u M S 9 j b 2 5 z b 2 x p Z G F 0 Z W Z h d 2 Z v c m 1 1 b G E v Q 2 h h b m d l Z C B U e X B l L n t D b 2 x 1 b W 4 z N D I s M z Q x f S Z x d W 9 0 O y w m c X V v d D t T Z W N 0 a W 9 u M S 9 j b 2 5 z b 2 x p Z G F 0 Z W Z h d 2 Z v c m 1 1 b G E v Q 2 h h b m d l Z C B U e X B l L n t D b 2 x 1 b W 4 z N D M s M z Q y f S Z x d W 9 0 O y w m c X V v d D t T Z W N 0 a W 9 u M S 9 j b 2 5 z b 2 x p Z G F 0 Z W Z h d 2 Z v c m 1 1 b G E v Q 2 h h b m d l Z C B U e X B l L n t D b 2 x 1 b W 4 z N D Q s M z Q z f S Z x d W 9 0 O y w m c X V v d D t T Z W N 0 a W 9 u M S 9 j b 2 5 z b 2 x p Z G F 0 Z W Z h d 2 Z v c m 1 1 b G E v Q 2 h h b m d l Z C B U e X B l L n t D b 2 x 1 b W 4 z N D U s M z Q 0 f S Z x d W 9 0 O y w m c X V v d D t T Z W N 0 a W 9 u M S 9 j b 2 5 z b 2 x p Z G F 0 Z W Z h d 2 Z v c m 1 1 b G E v Q 2 h h b m d l Z C B U e X B l L n t D b 2 x 1 b W 4 z N D Y s M z Q 1 f S Z x d W 9 0 O y w m c X V v d D t T Z W N 0 a W 9 u M S 9 j b 2 5 z b 2 x p Z G F 0 Z W Z h d 2 Z v c m 1 1 b G E v Q 2 h h b m d l Z C B U e X B l L n t D b 2 x 1 b W 4 z N D c s M z Q 2 f S Z x d W 9 0 O y w m c X V v d D t T Z W N 0 a W 9 u M S 9 j b 2 5 z b 2 x p Z G F 0 Z W Z h d 2 Z v c m 1 1 b G E v Q 2 h h b m d l Z C B U e X B l L n t D b 2 x 1 b W 4 z N D g s M z Q 3 f S Z x d W 9 0 O y w m c X V v d D t T Z W N 0 a W 9 u M S 9 j b 2 5 z b 2 x p Z G F 0 Z W Z h d 2 Z v c m 1 1 b G E v Q 2 h h b m d l Z C B U e X B l L n t D b 2 x 1 b W 4 z N D k s M z Q 4 f S Z x d W 9 0 O y w m c X V v d D t T Z W N 0 a W 9 u M S 9 j b 2 5 z b 2 x p Z G F 0 Z W Z h d 2 Z v c m 1 1 b G E v Q 2 h h b m d l Z C B U e X B l L n t D b 2 x 1 b W 4 z N T A s M z Q 5 f S Z x d W 9 0 O y w m c X V v d D t T Z W N 0 a W 9 u M S 9 j b 2 5 z b 2 x p Z G F 0 Z W Z h d 2 Z v c m 1 1 b G E v Q 2 h h b m d l Z C B U e X B l L n t D b 2 x 1 b W 4 z N T E s M z U w f S Z x d W 9 0 O y w m c X V v d D t T Z W N 0 a W 9 u M S 9 j b 2 5 z b 2 x p Z G F 0 Z W Z h d 2 Z v c m 1 1 b G E v Q 2 h h b m d l Z C B U e X B l L n t D b 2 x 1 b W 4 z N T I s M z U x f S Z x d W 9 0 O y w m c X V v d D t T Z W N 0 a W 9 u M S 9 j b 2 5 z b 2 x p Z G F 0 Z W Z h d 2 Z v c m 1 1 b G E v Q 2 h h b m d l Z C B U e X B l L n t D b 2 x 1 b W 4 z N T M s M z U y f S Z x d W 9 0 O y w m c X V v d D t T Z W N 0 a W 9 u M S 9 j b 2 5 z b 2 x p Z G F 0 Z W Z h d 2 Z v c m 1 1 b G E v Q 2 h h b m d l Z C B U e X B l L n t D b 2 x 1 b W 4 z N T Q s M z U z f S Z x d W 9 0 O y w m c X V v d D t T Z W N 0 a W 9 u M S 9 j b 2 5 z b 2 x p Z G F 0 Z W Z h d 2 Z v c m 1 1 b G E v Q 2 h h b m d l Z C B U e X B l L n t D b 2 x 1 b W 4 z N T U s M z U 0 f S Z x d W 9 0 O y w m c X V v d D t T Z W N 0 a W 9 u M S 9 j b 2 5 z b 2 x p Z G F 0 Z W Z h d 2 Z v c m 1 1 b G E v Q 2 h h b m d l Z C B U e X B l L n t D b 2 x 1 b W 4 z N T Y s M z U 1 f S Z x d W 9 0 O y w m c X V v d D t T Z W N 0 a W 9 u M S 9 j b 2 5 z b 2 x p Z G F 0 Z W Z h d 2 Z v c m 1 1 b G E v Q 2 h h b m d l Z C B U e X B l L n t D b 2 x 1 b W 4 z N T c s M z U 2 f S Z x d W 9 0 O y w m c X V v d D t T Z W N 0 a W 9 u M S 9 j b 2 5 z b 2 x p Z G F 0 Z W Z h d 2 Z v c m 1 1 b G E v Q 2 h h b m d l Z C B U e X B l L n t D b 2 x 1 b W 4 z N T g s M z U 3 f S Z x d W 9 0 O y w m c X V v d D t T Z W N 0 a W 9 u M S 9 j b 2 5 z b 2 x p Z G F 0 Z W Z h d 2 Z v c m 1 1 b G E v Q 2 h h b m d l Z C B U e X B l L n t D b 2 x 1 b W 4 z N T k s M z U 4 f S Z x d W 9 0 O y w m c X V v d D t T Z W N 0 a W 9 u M S 9 j b 2 5 z b 2 x p Z G F 0 Z W Z h d 2 Z v c m 1 1 b G E v Q 2 h h b m d l Z C B U e X B l L n t D b 2 x 1 b W 4 z N j A s M z U 5 f S Z x d W 9 0 O y w m c X V v d D t T Z W N 0 a W 9 u M S 9 j b 2 5 z b 2 x p Z G F 0 Z W Z h d 2 Z v c m 1 1 b G E v Q 2 h h b m d l Z C B U e X B l L n t D b 2 x 1 b W 4 z N j E s M z Y w f S Z x d W 9 0 O y w m c X V v d D t T Z W N 0 a W 9 u M S 9 j b 2 5 z b 2 x p Z G F 0 Z W Z h d 2 Z v c m 1 1 b G E v Q 2 h h b m d l Z C B U e X B l L n t D b 2 x 1 b W 4 z N j I s M z Y x f S Z x d W 9 0 O y w m c X V v d D t T Z W N 0 a W 9 u M S 9 j b 2 5 z b 2 x p Z G F 0 Z W Z h d 2 Z v c m 1 1 b G E v Q 2 h h b m d l Z C B U e X B l L n t D b 2 x 1 b W 4 z N j M s M z Y y f S Z x d W 9 0 O y w m c X V v d D t T Z W N 0 a W 9 u M S 9 j b 2 5 z b 2 x p Z G F 0 Z W Z h d 2 Z v c m 1 1 b G E v Q 2 h h b m d l Z C B U e X B l L n t D b 2 x 1 b W 4 z N j Q s M z Y z f S Z x d W 9 0 O y w m c X V v d D t T Z W N 0 a W 9 u M S 9 j b 2 5 z b 2 x p Z G F 0 Z W Z h d 2 Z v c m 1 1 b G E v Q 2 h h b m d l Z C B U e X B l L n t D b 2 x 1 b W 4 z N j U s M z Y 0 f S Z x d W 9 0 O y w m c X V v d D t T Z W N 0 a W 9 u M S 9 j b 2 5 z b 2 x p Z G F 0 Z W Z h d 2 Z v c m 1 1 b G E v Q 2 h h b m d l Z C B U e X B l L n t D b 2 x 1 b W 4 z N j Y s M z Y 1 f S Z x d W 9 0 O y w m c X V v d D t T Z W N 0 a W 9 u M S 9 j b 2 5 z b 2 x p Z G F 0 Z W Z h d 2 Z v c m 1 1 b G E v Q 2 h h b m d l Z C B U e X B l L n t D b 2 x 1 b W 4 z N j c s M z Y 2 f S Z x d W 9 0 O y w m c X V v d D t T Z W N 0 a W 9 u M S 9 j b 2 5 z b 2 x p Z G F 0 Z W Z h d 2 Z v c m 1 1 b G E v Q 2 h h b m d l Z C B U e X B l L n t D b 2 x 1 b W 4 z N j g s M z Y 3 f S Z x d W 9 0 O y w m c X V v d D t T Z W N 0 a W 9 u M S 9 j b 2 5 z b 2 x p Z G F 0 Z W Z h d 2 Z v c m 1 1 b G E v Q 2 h h b m d l Z C B U e X B l L n t D b 2 x 1 b W 4 z N j k s M z Y 4 f S Z x d W 9 0 O y w m c X V v d D t T Z W N 0 a W 9 u M S 9 j b 2 5 z b 2 x p Z G F 0 Z W Z h d 2 Z v c m 1 1 b G E v Q 2 h h b m d l Z C B U e X B l L n t D b 2 x 1 b W 4 z N z A s M z Y 5 f S Z x d W 9 0 O y w m c X V v d D t T Z W N 0 a W 9 u M S 9 j b 2 5 z b 2 x p Z G F 0 Z W Z h d 2 Z v c m 1 1 b G E v Q 2 h h b m d l Z C B U e X B l L n t D b 2 x 1 b W 4 z N z E s M z c w f S Z x d W 9 0 O y w m c X V v d D t T Z W N 0 a W 9 u M S 9 j b 2 5 z b 2 x p Z G F 0 Z W Z h d 2 Z v c m 1 1 b G E v Q 2 h h b m d l Z C B U e X B l L n t D b 2 x 1 b W 4 z N z I s M z c x f S Z x d W 9 0 O y w m c X V v d D t T Z W N 0 a W 9 u M S 9 j b 2 5 z b 2 x p Z G F 0 Z W Z h d 2 Z v c m 1 1 b G E v Q 2 h h b m d l Z C B U e X B l L n t D b 2 x 1 b W 4 z N z M s M z c y f S Z x d W 9 0 O y w m c X V v d D t T Z W N 0 a W 9 u M S 9 j b 2 5 z b 2 x p Z G F 0 Z W Z h d 2 Z v c m 1 1 b G E v Q 2 h h b m d l Z C B U e X B l L n t D b 2 x 1 b W 4 z N z Q s M z c z f S Z x d W 9 0 O y w m c X V v d D t T Z W N 0 a W 9 u M S 9 j b 2 5 z b 2 x p Z G F 0 Z W Z h d 2 Z v c m 1 1 b G E v Q 2 h h b m d l Z C B U e X B l L n t D b 2 x 1 b W 4 z N z U s M z c 0 f S Z x d W 9 0 O y w m c X V v d D t T Z W N 0 a W 9 u M S 9 j b 2 5 z b 2 x p Z G F 0 Z W Z h d 2 Z v c m 1 1 b G E v Q 2 h h b m d l Z C B U e X B l L n t D b 2 x 1 b W 4 z N z Y s M z c 1 f S Z x d W 9 0 O y w m c X V v d D t T Z W N 0 a W 9 u M S 9 j b 2 5 z b 2 x p Z G F 0 Z W Z h d 2 Z v c m 1 1 b G E v Q 2 h h b m d l Z C B U e X B l L n t D b 2 x 1 b W 4 z N z c s M z c 2 f S Z x d W 9 0 O y w m c X V v d D t T Z W N 0 a W 9 u M S 9 j b 2 5 z b 2 x p Z G F 0 Z W Z h d 2 Z v c m 1 1 b G E v Q 2 h h b m d l Z C B U e X B l L n t D b 2 x 1 b W 4 z N z g s M z c 3 f S Z x d W 9 0 O y w m c X V v d D t T Z W N 0 a W 9 u M S 9 j b 2 5 z b 2 x p Z G F 0 Z W Z h d 2 Z v c m 1 1 b G E v Q 2 h h b m d l Z C B U e X B l L n t D b 2 x 1 b W 4 z N z k s M z c 4 f S Z x d W 9 0 O y w m c X V v d D t T Z W N 0 a W 9 u M S 9 j b 2 5 z b 2 x p Z G F 0 Z W Z h d 2 Z v c m 1 1 b G E v Q 2 h h b m d l Z C B U e X B l L n t D b 2 x 1 b W 4 z O D A s M z c 5 f S Z x d W 9 0 O y w m c X V v d D t T Z W N 0 a W 9 u M S 9 j b 2 5 z b 2 x p Z G F 0 Z W Z h d 2 Z v c m 1 1 b G E v Q 2 h h b m d l Z C B U e X B l L n t D b 2 x 1 b W 4 z O D E s M z g w f S Z x d W 9 0 O y w m c X V v d D t T Z W N 0 a W 9 u M S 9 j b 2 5 z b 2 x p Z G F 0 Z W Z h d 2 Z v c m 1 1 b G E v Q 2 h h b m d l Z C B U e X B l L n t D b 2 x 1 b W 4 z O D I s M z g x f S Z x d W 9 0 O y w m c X V v d D t T Z W N 0 a W 9 u M S 9 j b 2 5 z b 2 x p Z G F 0 Z W Z h d 2 Z v c m 1 1 b G E v Q 2 h h b m d l Z C B U e X B l L n t D b 2 x 1 b W 4 z O D M s M z g y f S Z x d W 9 0 O y w m c X V v d D t T Z W N 0 a W 9 u M S 9 j b 2 5 z b 2 x p Z G F 0 Z W Z h d 2 Z v c m 1 1 b G E v Q 2 h h b m d l Z C B U e X B l L n t D b 2 x 1 b W 4 z O D Q s M z g z f S Z x d W 9 0 O y w m c X V v d D t T Z W N 0 a W 9 u M S 9 j b 2 5 z b 2 x p Z G F 0 Z W Z h d 2 Z v c m 1 1 b G E v Q 2 h h b m d l Z C B U e X B l L n t D b 2 x 1 b W 4 z O D U s M z g 0 f S Z x d W 9 0 O y w m c X V v d D t T Z W N 0 a W 9 u M S 9 j b 2 5 z b 2 x p Z G F 0 Z W Z h d 2 Z v c m 1 1 b G E v Q 2 h h b m d l Z C B U e X B l L n t D b 2 x 1 b W 4 z O D Y s M z g 1 f S Z x d W 9 0 O y w m c X V v d D t T Z W N 0 a W 9 u M S 9 j b 2 5 z b 2 x p Z G F 0 Z W Z h d 2 Z v c m 1 1 b G E v Q 2 h h b m d l Z C B U e X B l L n t D b 2 x 1 b W 4 z O D c s M z g 2 f S Z x d W 9 0 O y w m c X V v d D t T Z W N 0 a W 9 u M S 9 j b 2 5 z b 2 x p Z G F 0 Z W Z h d 2 Z v c m 1 1 b G E v Q 2 h h b m d l Z C B U e X B l L n t D b 2 x 1 b W 4 z O D g s M z g 3 f S Z x d W 9 0 O y w m c X V v d D t T Z W N 0 a W 9 u M S 9 j b 2 5 z b 2 x p Z G F 0 Z W Z h d 2 Z v c m 1 1 b G E v Q 2 h h b m d l Z C B U e X B l L n t D b 2 x 1 b W 4 z O D k s M z g 4 f S Z x d W 9 0 O y w m c X V v d D t T Z W N 0 a W 9 u M S 9 j b 2 5 z b 2 x p Z G F 0 Z W Z h d 2 Z v c m 1 1 b G E v Q 2 h h b m d l Z C B U e X B l L n t D b 2 x 1 b W 4 z O T A s M z g 5 f S Z x d W 9 0 O y w m c X V v d D t T Z W N 0 a W 9 u M S 9 j b 2 5 z b 2 x p Z G F 0 Z W Z h d 2 Z v c m 1 1 b G E v Q 2 h h b m d l Z C B U e X B l L n t D b 2 x 1 b W 4 z O T E s M z k w f S Z x d W 9 0 O y w m c X V v d D t T Z W N 0 a W 9 u M S 9 j b 2 5 z b 2 x p Z G F 0 Z W Z h d 2 Z v c m 1 1 b G E v Q 2 h h b m d l Z C B U e X B l L n t D b 2 x 1 b W 4 z O T I s M z k x f S Z x d W 9 0 O y w m c X V v d D t T Z W N 0 a W 9 u M S 9 j b 2 5 z b 2 x p Z G F 0 Z W Z h d 2 Z v c m 1 1 b G E v Q 2 h h b m d l Z C B U e X B l L n t D b 2 x 1 b W 4 z O T M s M z k y f S Z x d W 9 0 O y w m c X V v d D t T Z W N 0 a W 9 u M S 9 j b 2 5 z b 2 x p Z G F 0 Z W Z h d 2 Z v c m 1 1 b G E v Q 2 h h b m d l Z C B U e X B l L n t D b 2 x 1 b W 4 z O T Q s M z k z f S Z x d W 9 0 O y w m c X V v d D t T Z W N 0 a W 9 u M S 9 j b 2 5 z b 2 x p Z G F 0 Z W Z h d 2 Z v c m 1 1 b G E v Q 2 h h b m d l Z C B U e X B l L n t D b 2 x 1 b W 4 z O T U s M z k 0 f S Z x d W 9 0 O y w m c X V v d D t T Z W N 0 a W 9 u M S 9 j b 2 5 z b 2 x p Z G F 0 Z W Z h d 2 Z v c m 1 1 b G E v Q 2 h h b m d l Z C B U e X B l L n t D b 2 x 1 b W 4 z O T Y s M z k 1 f S Z x d W 9 0 O y w m c X V v d D t T Z W N 0 a W 9 u M S 9 j b 2 5 z b 2 x p Z G F 0 Z W Z h d 2 Z v c m 1 1 b G E v Q 2 h h b m d l Z C B U e X B l L n t D b 2 x 1 b W 4 z O T c s M z k 2 f S Z x d W 9 0 O y w m c X V v d D t T Z W N 0 a W 9 u M S 9 j b 2 5 z b 2 x p Z G F 0 Z W Z h d 2 Z v c m 1 1 b G E v Q 2 h h b m d l Z C B U e X B l L n t D b 2 x 1 b W 4 z O T g s M z k 3 f S Z x d W 9 0 O y w m c X V v d D t T Z W N 0 a W 9 u M S 9 j b 2 5 z b 2 x p Z G F 0 Z W Z h d 2 Z v c m 1 1 b G E v Q 2 h h b m d l Z C B U e X B l L n t D b 2 x 1 b W 4 z O T k s M z k 4 f S Z x d W 9 0 O y w m c X V v d D t T Z W N 0 a W 9 u M S 9 j b 2 5 z b 2 x p Z G F 0 Z W Z h d 2 Z v c m 1 1 b G E v Q 2 h h b m d l Z C B U e X B l L n t D b 2 x 1 b W 4 0 M D A s M z k 5 f S Z x d W 9 0 O y w m c X V v d D t T Z W N 0 a W 9 u M S 9 j b 2 5 z b 2 x p Z G F 0 Z W Z h d 2 Z v c m 1 1 b G E v Q 2 h h b m d l Z C B U e X B l L n t D b 2 x 1 b W 4 0 M D E s N D A w f S Z x d W 9 0 O y w m c X V v d D t T Z W N 0 a W 9 u M S 9 j b 2 5 z b 2 x p Z G F 0 Z W Z h d 2 Z v c m 1 1 b G E v Q 2 h h b m d l Z C B U e X B l L n t D b 2 x 1 b W 4 0 M D I s N D A x f S Z x d W 9 0 O y w m c X V v d D t T Z W N 0 a W 9 u M S 9 j b 2 5 z b 2 x p Z G F 0 Z W Z h d 2 Z v c m 1 1 b G E v Q 2 h h b m d l Z C B U e X B l L n t D b 2 x 1 b W 4 0 M D M s N D A y f S Z x d W 9 0 O y w m c X V v d D t T Z W N 0 a W 9 u M S 9 j b 2 5 z b 2 x p Z G F 0 Z W Z h d 2 Z v c m 1 1 b G E v Q 2 h h b m d l Z C B U e X B l L n t D b 2 x 1 b W 4 0 M D Q s N D A z f S Z x d W 9 0 O y w m c X V v d D t T Z W N 0 a W 9 u M S 9 j b 2 5 z b 2 x p Z G F 0 Z W Z h d 2 Z v c m 1 1 b G E v Q 2 h h b m d l Z C B U e X B l L n t D b 2 x 1 b W 4 0 M D U s N D A 0 f S Z x d W 9 0 O y w m c X V v d D t T Z W N 0 a W 9 u M S 9 j b 2 5 z b 2 x p Z G F 0 Z W Z h d 2 Z v c m 1 1 b G E v Q 2 h h b m d l Z C B U e X B l L n t D b 2 x 1 b W 4 0 M D Y s N D A 1 f S Z x d W 9 0 O y w m c X V v d D t T Z W N 0 a W 9 u M S 9 j b 2 5 z b 2 x p Z G F 0 Z W Z h d 2 Z v c m 1 1 b G E v Q 2 h h b m d l Z C B U e X B l L n t D b 2 x 1 b W 4 0 M D c s N D A 2 f S Z x d W 9 0 O y w m c X V v d D t T Z W N 0 a W 9 u M S 9 j b 2 5 z b 2 x p Z G F 0 Z W Z h d 2 Z v c m 1 1 b G E v Q 2 h h b m d l Z C B U e X B l L n t D b 2 x 1 b W 4 0 M D g s N D A 3 f S Z x d W 9 0 O y w m c X V v d D t T Z W N 0 a W 9 u M S 9 j b 2 5 z b 2 x p Z G F 0 Z W Z h d 2 Z v c m 1 1 b G E v Q 2 h h b m d l Z C B U e X B l L n t D b 2 x 1 b W 4 0 M D k s N D A 4 f S Z x d W 9 0 O y w m c X V v d D t T Z W N 0 a W 9 u M S 9 j b 2 5 z b 2 x p Z G F 0 Z W Z h d 2 Z v c m 1 1 b G E v Q 2 h h b m d l Z C B U e X B l L n t D b 2 x 1 b W 4 0 M T A s N D A 5 f S Z x d W 9 0 O y w m c X V v d D t T Z W N 0 a W 9 u M S 9 j b 2 5 z b 2 x p Z G F 0 Z W Z h d 2 Z v c m 1 1 b G E v Q 2 h h b m d l Z C B U e X B l L n t D b 2 x 1 b W 4 0 M T E s N D E w f S Z x d W 9 0 O y w m c X V v d D t T Z W N 0 a W 9 u M S 9 j b 2 5 z b 2 x p Z G F 0 Z W Z h d 2 Z v c m 1 1 b G E v Q 2 h h b m d l Z C B U e X B l L n t D b 2 x 1 b W 4 0 M T I s N D E x f S Z x d W 9 0 O y w m c X V v d D t T Z W N 0 a W 9 u M S 9 j b 2 5 z b 2 x p Z G F 0 Z W Z h d 2 Z v c m 1 1 b G E v Q 2 h h b m d l Z C B U e X B l L n t D b 2 x 1 b W 4 0 M T M s N D E y f S Z x d W 9 0 O y w m c X V v d D t T Z W N 0 a W 9 u M S 9 j b 2 5 z b 2 x p Z G F 0 Z W Z h d 2 Z v c m 1 1 b G E v Q 2 h h b m d l Z C B U e X B l L n t D b 2 x 1 b W 4 0 M T Q s N D E z f S Z x d W 9 0 O y w m c X V v d D t T Z W N 0 a W 9 u M S 9 j b 2 5 z b 2 x p Z G F 0 Z W Z h d 2 Z v c m 1 1 b G E v Q 2 h h b m d l Z C B U e X B l L n t D b 2 x 1 b W 4 0 M T U s N D E 0 f S Z x d W 9 0 O y w m c X V v d D t T Z W N 0 a W 9 u M S 9 j b 2 5 z b 2 x p Z G F 0 Z W Z h d 2 Z v c m 1 1 b G E v Q 2 h h b m d l Z C B U e X B l L n t D b 2 x 1 b W 4 0 M T Y s N D E 1 f S Z x d W 9 0 O y w m c X V v d D t T Z W N 0 a W 9 u M S 9 j b 2 5 z b 2 x p Z G F 0 Z W Z h d 2 Z v c m 1 1 b G E v Q 2 h h b m d l Z C B U e X B l L n t D b 2 x 1 b W 4 0 M T c s N D E 2 f S Z x d W 9 0 O y w m c X V v d D t T Z W N 0 a W 9 u M S 9 j b 2 5 z b 2 x p Z G F 0 Z W Z h d 2 Z v c m 1 1 b G E v Q 2 h h b m d l Z C B U e X B l L n t D b 2 x 1 b W 4 0 M T g s N D E 3 f S Z x d W 9 0 O y w m c X V v d D t T Z W N 0 a W 9 u M S 9 j b 2 5 z b 2 x p Z G F 0 Z W Z h d 2 Z v c m 1 1 b G E v Q 2 h h b m d l Z C B U e X B l L n t D b 2 x 1 b W 4 0 M T k s N D E 4 f S Z x d W 9 0 O y w m c X V v d D t T Z W N 0 a W 9 u M S 9 j b 2 5 z b 2 x p Z G F 0 Z W Z h d 2 Z v c m 1 1 b G E v Q 2 h h b m d l Z C B U e X B l L n t D b 2 x 1 b W 4 0 M j A s N D E 5 f S Z x d W 9 0 O y w m c X V v d D t T Z W N 0 a W 9 u M S 9 j b 2 5 z b 2 x p Z G F 0 Z W Z h d 2 Z v c m 1 1 b G E v Q 2 h h b m d l Z C B U e X B l L n t D b 2 x 1 b W 4 0 M j E s N D I w f S Z x d W 9 0 O y w m c X V v d D t T Z W N 0 a W 9 u M S 9 j b 2 5 z b 2 x p Z G F 0 Z W Z h d 2 Z v c m 1 1 b G E v Q 2 h h b m d l Z C B U e X B l L n t D b 2 x 1 b W 4 0 M j I s N D I x f S Z x d W 9 0 O y w m c X V v d D t T Z W N 0 a W 9 u M S 9 j b 2 5 z b 2 x p Z G F 0 Z W Z h d 2 Z v c m 1 1 b G E v Q 2 h h b m d l Z C B U e X B l L n t D b 2 x 1 b W 4 0 M j M s N D I y f S Z x d W 9 0 O y w m c X V v d D t T Z W N 0 a W 9 u M S 9 j b 2 5 z b 2 x p Z G F 0 Z W Z h d 2 Z v c m 1 1 b G E v Q 2 h h b m d l Z C B U e X B l L n t D b 2 x 1 b W 4 0 M j Q s N D I z f S Z x d W 9 0 O y w m c X V v d D t T Z W N 0 a W 9 u M S 9 j b 2 5 z b 2 x p Z G F 0 Z W Z h d 2 Z v c m 1 1 b G E v Q 2 h h b m d l Z C B U e X B l L n t D b 2 x 1 b W 4 0 M j U s N D I 0 f S Z x d W 9 0 O y w m c X V v d D t T Z W N 0 a W 9 u M S 9 j b 2 5 z b 2 x p Z G F 0 Z W Z h d 2 Z v c m 1 1 b G E v Q 2 h h b m d l Z C B U e X B l L n t D b 2 x 1 b W 4 0 M j Y s N D I 1 f S Z x d W 9 0 O y w m c X V v d D t T Z W N 0 a W 9 u M S 9 j b 2 5 z b 2 x p Z G F 0 Z W Z h d 2 Z v c m 1 1 b G E v Q 2 h h b m d l Z C B U e X B l L n t D b 2 x 1 b W 4 0 M j c s N D I 2 f S Z x d W 9 0 O y w m c X V v d D t T Z W N 0 a W 9 u M S 9 j b 2 5 z b 2 x p Z G F 0 Z W Z h d 2 Z v c m 1 1 b G E v Q 2 h h b m d l Z C B U e X B l L n t D b 2 x 1 b W 4 0 M j g s N D I 3 f S Z x d W 9 0 O y w m c X V v d D t T Z W N 0 a W 9 u M S 9 j b 2 5 z b 2 x p Z G F 0 Z W Z h d 2 Z v c m 1 1 b G E v Q 2 h h b m d l Z C B U e X B l L n t D b 2 x 1 b W 4 0 M j k s N D I 4 f S Z x d W 9 0 O y w m c X V v d D t T Z W N 0 a W 9 u M S 9 j b 2 5 z b 2 x p Z G F 0 Z W Z h d 2 Z v c m 1 1 b G E v Q 2 h h b m d l Z C B U e X B l L n t D b 2 x 1 b W 4 0 M z A s N D I 5 f S Z x d W 9 0 O y w m c X V v d D t T Z W N 0 a W 9 u M S 9 j b 2 5 z b 2 x p Z G F 0 Z W Z h d 2 Z v c m 1 1 b G E v Q 2 h h b m d l Z C B U e X B l L n t D b 2 x 1 b W 4 0 M z E s N D M w f S Z x d W 9 0 O y w m c X V v d D t T Z W N 0 a W 9 u M S 9 j b 2 5 z b 2 x p Z G F 0 Z W Z h d 2 Z v c m 1 1 b G E v Q 2 h h b m d l Z C B U e X B l L n t D b 2 x 1 b W 4 0 M z I s N D M x f S Z x d W 9 0 O y w m c X V v d D t T Z W N 0 a W 9 u M S 9 j b 2 5 z b 2 x p Z G F 0 Z W Z h d 2 Z v c m 1 1 b G E v Q 2 h h b m d l Z C B U e X B l L n t D b 2 x 1 b W 4 0 M z M s N D M y f S Z x d W 9 0 O y w m c X V v d D t T Z W N 0 a W 9 u M S 9 j b 2 5 z b 2 x p Z G F 0 Z W Z h d 2 Z v c m 1 1 b G E v Q 2 h h b m d l Z C B U e X B l L n t D b 2 x 1 b W 4 0 M z Q s N D M z f S Z x d W 9 0 O y w m c X V v d D t T Z W N 0 a W 9 u M S 9 j b 2 5 z b 2 x p Z G F 0 Z W Z h d 2 Z v c m 1 1 b G E v Q 2 h h b m d l Z C B U e X B l L n t D b 2 x 1 b W 4 0 M z U s N D M 0 f S Z x d W 9 0 O y w m c X V v d D t T Z W N 0 a W 9 u M S 9 j b 2 5 z b 2 x p Z G F 0 Z W Z h d 2 Z v c m 1 1 b G E v Q 2 h h b m d l Z C B U e X B l L n t D b 2 x 1 b W 4 0 M z Y s N D M 1 f S Z x d W 9 0 O y w m c X V v d D t T Z W N 0 a W 9 u M S 9 j b 2 5 z b 2 x p Z G F 0 Z W Z h d 2 Z v c m 1 1 b G E v Q 2 h h b m d l Z C B U e X B l L n t D b 2 x 1 b W 4 0 M z c s N D M 2 f S Z x d W 9 0 O y w m c X V v d D t T Z W N 0 a W 9 u M S 9 j b 2 5 z b 2 x p Z G F 0 Z W Z h d 2 Z v c m 1 1 b G E v Q 2 h h b m d l Z C B U e X B l L n t D b 2 x 1 b W 4 0 M z g s N D M 3 f S Z x d W 9 0 O y w m c X V v d D t T Z W N 0 a W 9 u M S 9 j b 2 5 z b 2 x p Z G F 0 Z W Z h d 2 Z v c m 1 1 b G E v Q 2 h h b m d l Z C B U e X B l L n t D b 2 x 1 b W 4 0 M z k s N D M 4 f S Z x d W 9 0 O y w m c X V v d D t T Z W N 0 a W 9 u M S 9 j b 2 5 z b 2 x p Z G F 0 Z W Z h d 2 Z v c m 1 1 b G E v Q 2 h h b m d l Z C B U e X B l L n t D b 2 x 1 b W 4 0 N D A s N D M 5 f S Z x d W 9 0 O y w m c X V v d D t T Z W N 0 a W 9 u M S 9 j b 2 5 z b 2 x p Z G F 0 Z W Z h d 2 Z v c m 1 1 b G E v Q 2 h h b m d l Z C B U e X B l L n t D b 2 x 1 b W 4 0 N D E s N D Q w f S Z x d W 9 0 O y w m c X V v d D t T Z W N 0 a W 9 u M S 9 j b 2 5 z b 2 x p Z G F 0 Z W Z h d 2 Z v c m 1 1 b G E v Q 2 h h b m d l Z C B U e X B l L n t D b 2 x 1 b W 4 0 N D I s N D Q x f S Z x d W 9 0 O y w m c X V v d D t T Z W N 0 a W 9 u M S 9 j b 2 5 z b 2 x p Z G F 0 Z W Z h d 2 Z v c m 1 1 b G E v Q 2 h h b m d l Z C B U e X B l L n t D b 2 x 1 b W 4 0 N D M s N D Q y f S Z x d W 9 0 O y w m c X V v d D t T Z W N 0 a W 9 u M S 9 j b 2 5 z b 2 x p Z G F 0 Z W Z h d 2 Z v c m 1 1 b G E v Q 2 h h b m d l Z C B U e X B l L n t D b 2 x 1 b W 4 0 N D Q s N D Q z f S Z x d W 9 0 O y w m c X V v d D t T Z W N 0 a W 9 u M S 9 j b 2 5 z b 2 x p Z G F 0 Z W Z h d 2 Z v c m 1 1 b G E v Q 2 h h b m d l Z C B U e X B l L n t D b 2 x 1 b W 4 0 N D U s N D Q 0 f S Z x d W 9 0 O y w m c X V v d D t T Z W N 0 a W 9 u M S 9 j b 2 5 z b 2 x p Z G F 0 Z W Z h d 2 Z v c m 1 1 b G E v Q 2 h h b m d l Z C B U e X B l L n t D b 2 x 1 b W 4 0 N D Y s N D Q 1 f S Z x d W 9 0 O y w m c X V v d D t T Z W N 0 a W 9 u M S 9 j b 2 5 z b 2 x p Z G F 0 Z W Z h d 2 Z v c m 1 1 b G E v Q 2 h h b m d l Z C B U e X B l L n t D b 2 x 1 b W 4 0 N D c s N D Q 2 f S Z x d W 9 0 O y w m c X V v d D t T Z W N 0 a W 9 u M S 9 j b 2 5 z b 2 x p Z G F 0 Z W Z h d 2 Z v c m 1 1 b G E v Q 2 h h b m d l Z C B U e X B l L n t D b 2 x 1 b W 4 0 N D g s N D Q 3 f S Z x d W 9 0 O y w m c X V v d D t T Z W N 0 a W 9 u M S 9 j b 2 5 z b 2 x p Z G F 0 Z W Z h d 2 Z v c m 1 1 b G E v Q 2 h h b m d l Z C B U e X B l L n t D b 2 x 1 b W 4 0 N D k s N D Q 4 f S Z x d W 9 0 O y w m c X V v d D t T Z W N 0 a W 9 u M S 9 j b 2 5 z b 2 x p Z G F 0 Z W Z h d 2 Z v c m 1 1 b G E v Q 2 h h b m d l Z C B U e X B l L n t D b 2 x 1 b W 4 0 N T A s N D Q 5 f S Z x d W 9 0 O y w m c X V v d D t T Z W N 0 a W 9 u M S 9 j b 2 5 z b 2 x p Z G F 0 Z W Z h d 2 Z v c m 1 1 b G E v Q 2 h h b m d l Z C B U e X B l L n t D b 2 x 1 b W 4 0 N T E s N D U w f S Z x d W 9 0 O y w m c X V v d D t T Z W N 0 a W 9 u M S 9 j b 2 5 z b 2 x p Z G F 0 Z W Z h d 2 Z v c m 1 1 b G E v Q 2 h h b m d l Z C B U e X B l L n t D b 2 x 1 b W 4 0 N T I s N D U x f S Z x d W 9 0 O y w m c X V v d D t T Z W N 0 a W 9 u M S 9 j b 2 5 z b 2 x p Z G F 0 Z W Z h d 2 Z v c m 1 1 b G E v Q 2 h h b m d l Z C B U e X B l L n t D b 2 x 1 b W 4 0 N T M s N D U y f S Z x d W 9 0 O y w m c X V v d D t T Z W N 0 a W 9 u M S 9 j b 2 5 z b 2 x p Z G F 0 Z W Z h d 2 Z v c m 1 1 b G E v Q 2 h h b m d l Z C B U e X B l L n t D b 2 x 1 b W 4 0 N T Q s N D U z f S Z x d W 9 0 O y w m c X V v d D t T Z W N 0 a W 9 u M S 9 j b 2 5 z b 2 x p Z G F 0 Z W Z h d 2 Z v c m 1 1 b G E v Q 2 h h b m d l Z C B U e X B l L n t D b 2 x 1 b W 4 0 N T U s N D U 0 f S Z x d W 9 0 O y w m c X V v d D t T Z W N 0 a W 9 u M S 9 j b 2 5 z b 2 x p Z G F 0 Z W Z h d 2 Z v c m 1 1 b G E v Q 2 h h b m d l Z C B U e X B l L n t D b 2 x 1 b W 4 0 N T Y s N D U 1 f S Z x d W 9 0 O y w m c X V v d D t T Z W N 0 a W 9 u M S 9 j b 2 5 z b 2 x p Z G F 0 Z W Z h d 2 Z v c m 1 1 b G E v Q 2 h h b m d l Z C B U e X B l L n t D b 2 x 1 b W 4 0 N T c s N D U 2 f S Z x d W 9 0 O y w m c X V v d D t T Z W N 0 a W 9 u M S 9 j b 2 5 z b 2 x p Z G F 0 Z W Z h d 2 Z v c m 1 1 b G E v Q 2 h h b m d l Z C B U e X B l L n t D b 2 x 1 b W 4 0 N T g s N D U 3 f S Z x d W 9 0 O y w m c X V v d D t T Z W N 0 a W 9 u M S 9 j b 2 5 z b 2 x p Z G F 0 Z W Z h d 2 Z v c m 1 1 b G E v Q 2 h h b m d l Z C B U e X B l L n t D b 2 x 1 b W 4 0 N T k s N D U 4 f S Z x d W 9 0 O y w m c X V v d D t T Z W N 0 a W 9 u M S 9 j b 2 5 z b 2 x p Z G F 0 Z W Z h d 2 Z v c m 1 1 b G E v Q 2 h h b m d l Z C B U e X B l L n t D b 2 x 1 b W 4 0 N j A s N D U 5 f S Z x d W 9 0 O y w m c X V v d D t T Z W N 0 a W 9 u M S 9 j b 2 5 z b 2 x p Z G F 0 Z W Z h d 2 Z v c m 1 1 b G E v Q 2 h h b m d l Z C B U e X B l L n t D b 2 x 1 b W 4 0 N j E s N D Y w f S Z x d W 9 0 O y w m c X V v d D t T Z W N 0 a W 9 u M S 9 j b 2 5 z b 2 x p Z G F 0 Z W Z h d 2 Z v c m 1 1 b G E v Q 2 h h b m d l Z C B U e X B l L n t D b 2 x 1 b W 4 0 N j I s N D Y x f S Z x d W 9 0 O y w m c X V v d D t T Z W N 0 a W 9 u M S 9 j b 2 5 z b 2 x p Z G F 0 Z W Z h d 2 Z v c m 1 1 b G E v Q 2 h h b m d l Z C B U e X B l L n t D b 2 x 1 b W 4 0 N j M s N D Y y f S Z x d W 9 0 O y w m c X V v d D t T Z W N 0 a W 9 u M S 9 j b 2 5 z b 2 x p Z G F 0 Z W Z h d 2 Z v c m 1 1 b G E v Q 2 h h b m d l Z C B U e X B l L n t D b 2 x 1 b W 4 0 N j Q s N D Y z f S Z x d W 9 0 O y w m c X V v d D t T Z W N 0 a W 9 u M S 9 j b 2 5 z b 2 x p Z G F 0 Z W Z h d 2 Z v c m 1 1 b G E v Q 2 h h b m d l Z C B U e X B l L n t D b 2 x 1 b W 4 0 N j U s N D Y 0 f S Z x d W 9 0 O y w m c X V v d D t T Z W N 0 a W 9 u M S 9 j b 2 5 z b 2 x p Z G F 0 Z W Z h d 2 Z v c m 1 1 b G E v Q 2 h h b m d l Z C B U e X B l L n t D b 2 x 1 b W 4 0 N j Y s N D Y 1 f S Z x d W 9 0 O y w m c X V v d D t T Z W N 0 a W 9 u M S 9 j b 2 5 z b 2 x p Z G F 0 Z W Z h d 2 Z v c m 1 1 b G E v Q 2 h h b m d l Z C B U e X B l L n t D b 2 x 1 b W 4 0 N j c s N D Y 2 f S Z x d W 9 0 O y w m c X V v d D t T Z W N 0 a W 9 u M S 9 j b 2 5 z b 2 x p Z G F 0 Z W Z h d 2 Z v c m 1 1 b G E v Q 2 h h b m d l Z C B U e X B l L n t D b 2 x 1 b W 4 0 N j g s N D Y 3 f S Z x d W 9 0 O y w m c X V v d D t T Z W N 0 a W 9 u M S 9 j b 2 5 z b 2 x p Z G F 0 Z W Z h d 2 Z v c m 1 1 b G E v Q 2 h h b m d l Z C B U e X B l L n t D b 2 x 1 b W 4 0 N j k s N D Y 4 f S Z x d W 9 0 O y w m c X V v d D t T Z W N 0 a W 9 u M S 9 j b 2 5 z b 2 x p Z G F 0 Z W Z h d 2 Z v c m 1 1 b G E v Q 2 h h b m d l Z C B U e X B l L n t D b 2 x 1 b W 4 0 N z A s N D Y 5 f S Z x d W 9 0 O y w m c X V v d D t T Z W N 0 a W 9 u M S 9 j b 2 5 z b 2 x p Z G F 0 Z W Z h d 2 Z v c m 1 1 b G E v Q 2 h h b m d l Z C B U e X B l L n t D b 2 x 1 b W 4 0 N z E s N D c w f S Z x d W 9 0 O y w m c X V v d D t T Z W N 0 a W 9 u M S 9 j b 2 5 z b 2 x p Z G F 0 Z W Z h d 2 Z v c m 1 1 b G E v Q 2 h h b m d l Z C B U e X B l L n t D b 2 x 1 b W 4 0 N z I s N D c x f S Z x d W 9 0 O y w m c X V v d D t T Z W N 0 a W 9 u M S 9 j b 2 5 z b 2 x p Z G F 0 Z W Z h d 2 Z v c m 1 1 b G E v Q 2 h h b m d l Z C B U e X B l L n t D b 2 x 1 b W 4 0 N z M s N D c y f S Z x d W 9 0 O y w m c X V v d D t T Z W N 0 a W 9 u M S 9 j b 2 5 z b 2 x p Z G F 0 Z W Z h d 2 Z v c m 1 1 b G E v Q 2 h h b m d l Z C B U e X B l L n t D b 2 x 1 b W 4 0 N z Q s N D c z f S Z x d W 9 0 O y w m c X V v d D t T Z W N 0 a W 9 u M S 9 j b 2 5 z b 2 x p Z G F 0 Z W Z h d 2 Z v c m 1 1 b G E v Q 2 h h b m d l Z C B U e X B l L n t D b 2 x 1 b W 4 0 N z U s N D c 0 f S Z x d W 9 0 O y w m c X V v d D t T Z W N 0 a W 9 u M S 9 j b 2 5 z b 2 x p Z G F 0 Z W Z h d 2 Z v c m 1 1 b G E v Q 2 h h b m d l Z C B U e X B l L n t D b 2 x 1 b W 4 0 N z Y s N D c 1 f S Z x d W 9 0 O y w m c X V v d D t T Z W N 0 a W 9 u M S 9 j b 2 5 z b 2 x p Z G F 0 Z W Z h d 2 Z v c m 1 1 b G E v Q 2 h h b m d l Z C B U e X B l L n t D b 2 x 1 b W 4 0 N z c s N D c 2 f S Z x d W 9 0 O y w m c X V v d D t T Z W N 0 a W 9 u M S 9 j b 2 5 z b 2 x p Z G F 0 Z W Z h d 2 Z v c m 1 1 b G E v Q 2 h h b m d l Z C B U e X B l L n t D b 2 x 1 b W 4 0 N z g s N D c 3 f S Z x d W 9 0 O y w m c X V v d D t T Z W N 0 a W 9 u M S 9 j b 2 5 z b 2 x p Z G F 0 Z W Z h d 2 Z v c m 1 1 b G E v Q 2 h h b m d l Z C B U e X B l L n t D b 2 x 1 b W 4 0 N z k s N D c 4 f S Z x d W 9 0 O y w m c X V v d D t T Z W N 0 a W 9 u M S 9 j b 2 5 z b 2 x p Z G F 0 Z W Z h d 2 Z v c m 1 1 b G E v Q 2 h h b m d l Z C B U e X B l L n t D b 2 x 1 b W 4 0 O D A s N D c 5 f S Z x d W 9 0 O y w m c X V v d D t T Z W N 0 a W 9 u M S 9 j b 2 5 z b 2 x p Z G F 0 Z W Z h d 2 Z v c m 1 1 b G E v Q 2 h h b m d l Z C B U e X B l L n t D b 2 x 1 b W 4 0 O D E s N D g w f S Z x d W 9 0 O y w m c X V v d D t T Z W N 0 a W 9 u M S 9 j b 2 5 z b 2 x p Z G F 0 Z W Z h d 2 Z v c m 1 1 b G E v Q 2 h h b m d l Z C B U e X B l L n t D b 2 x 1 b W 4 0 O D I s N D g x f S Z x d W 9 0 O y w m c X V v d D t T Z W N 0 a W 9 u M S 9 j b 2 5 z b 2 x p Z G F 0 Z W Z h d 2 Z v c m 1 1 b G E v Q 2 h h b m d l Z C B U e X B l L n t D b 2 x 1 b W 4 0 O D M s N D g y f S Z x d W 9 0 O y w m c X V v d D t T Z W N 0 a W 9 u M S 9 j b 2 5 z b 2 x p Z G F 0 Z W Z h d 2 Z v c m 1 1 b G E v Q 2 h h b m d l Z C B U e X B l L n t D b 2 x 1 b W 4 0 O D Q s N D g z f S Z x d W 9 0 O y w m c X V v d D t T Z W N 0 a W 9 u M S 9 j b 2 5 z b 2 x p Z G F 0 Z W Z h d 2 Z v c m 1 1 b G E v Q 2 h h b m d l Z C B U e X B l L n t D b 2 x 1 b W 4 0 O D U s N D g 0 f S Z x d W 9 0 O y w m c X V v d D t T Z W N 0 a W 9 u M S 9 j b 2 5 z b 2 x p Z G F 0 Z W Z h d 2 Z v c m 1 1 b G E v Q 2 h h b m d l Z C B U e X B l L n t D b 2 x 1 b W 4 0 O D Y s N D g 1 f S Z x d W 9 0 O y w m c X V v d D t T Z W N 0 a W 9 u M S 9 j b 2 5 z b 2 x p Z G F 0 Z W Z h d 2 Z v c m 1 1 b G E v Q 2 h h b m d l Z C B U e X B l L n t D b 2 x 1 b W 4 0 O D c s N D g 2 f S Z x d W 9 0 O y w m c X V v d D t T Z W N 0 a W 9 u M S 9 j b 2 5 z b 2 x p Z G F 0 Z W Z h d 2 Z v c m 1 1 b G E v Q 2 h h b m d l Z C B U e X B l L n t D b 2 x 1 b W 4 0 O D g s N D g 3 f S Z x d W 9 0 O y w m c X V v d D t T Z W N 0 a W 9 u M S 9 j b 2 5 z b 2 x p Z G F 0 Z W Z h d 2 Z v c m 1 1 b G E v Q 2 h h b m d l Z C B U e X B l L n t D b 2 x 1 b W 4 0 O D k s N D g 4 f S Z x d W 9 0 O y w m c X V v d D t T Z W N 0 a W 9 u M S 9 j b 2 5 z b 2 x p Z G F 0 Z W Z h d 2 Z v c m 1 1 b G E v Q 2 h h b m d l Z C B U e X B l L n t D b 2 x 1 b W 4 0 O T A s N D g 5 f S Z x d W 9 0 O y w m c X V v d D t T Z W N 0 a W 9 u M S 9 j b 2 5 z b 2 x p Z G F 0 Z W Z h d 2 Z v c m 1 1 b G E v Q 2 h h b m d l Z C B U e X B l L n t D b 2 x 1 b W 4 0 O T E s N D k w f S Z x d W 9 0 O y w m c X V v d D t T Z W N 0 a W 9 u M S 9 j b 2 5 z b 2 x p Z G F 0 Z W Z h d 2 Z v c m 1 1 b G E v Q 2 h h b m d l Z C B U e X B l L n t D b 2 x 1 b W 4 0 O T I s N D k x f S Z x d W 9 0 O y w m c X V v d D t T Z W N 0 a W 9 u M S 9 j b 2 5 z b 2 x p Z G F 0 Z W Z h d 2 Z v c m 1 1 b G E v Q 2 h h b m d l Z C B U e X B l L n t D b 2 x 1 b W 4 0 O T M s N D k y f S Z x d W 9 0 O y w m c X V v d D t T Z W N 0 a W 9 u M S 9 j b 2 5 z b 2 x p Z G F 0 Z W Z h d 2 Z v c m 1 1 b G E v Q 2 h h b m d l Z C B U e X B l L n t D b 2 x 1 b W 4 0 O T Q s N D k z f S Z x d W 9 0 O y w m c X V v d D t T Z W N 0 a W 9 u M S 9 j b 2 5 z b 2 x p Z G F 0 Z W Z h d 2 Z v c m 1 1 b G E v Q 2 h h b m d l Z C B U e X B l L n t D b 2 x 1 b W 4 0 O T U s N D k 0 f S Z x d W 9 0 O y w m c X V v d D t T Z W N 0 a W 9 u M S 9 j b 2 5 z b 2 x p Z G F 0 Z W Z h d 2 Z v c m 1 1 b G E v Q 2 h h b m d l Z C B U e X B l L n t D b 2 x 1 b W 4 0 O T Y s N D k 1 f S Z x d W 9 0 O y w m c X V v d D t T Z W N 0 a W 9 u M S 9 j b 2 5 z b 2 x p Z G F 0 Z W Z h d 2 Z v c m 1 1 b G E v Q 2 h h b m d l Z C B U e X B l L n t D b 2 x 1 b W 4 0 O T c s N D k 2 f S Z x d W 9 0 O y w m c X V v d D t T Z W N 0 a W 9 u M S 9 j b 2 5 z b 2 x p Z G F 0 Z W Z h d 2 Z v c m 1 1 b G E v Q 2 h h b m d l Z C B U e X B l L n t D b 2 x 1 b W 4 0 O T g s N D k 3 f S Z x d W 9 0 O y w m c X V v d D t T Z W N 0 a W 9 u M S 9 j b 2 5 z b 2 x p Z G F 0 Z W Z h d 2 Z v c m 1 1 b G E v Q 2 h h b m d l Z C B U e X B l L n t D b 2 x 1 b W 4 0 O T k s N D k 4 f S Z x d W 9 0 O y w m c X V v d D t T Z W N 0 a W 9 u M S 9 j b 2 5 z b 2 x p Z G F 0 Z W Z h d 2 Z v c m 1 1 b G E v Q 2 h h b m d l Z C B U e X B l L n t D b 2 x 1 b W 4 1 M D A s N D k 5 f S Z x d W 9 0 O y w m c X V v d D t T Z W N 0 a W 9 u M S 9 j b 2 5 z b 2 x p Z G F 0 Z W Z h d 2 Z v c m 1 1 b G E v Q 2 h h b m d l Z C B U e X B l L n t D b 2 x 1 b W 4 1 M D E s N T A w f S Z x d W 9 0 O 1 0 s J n F 1 b 3 Q 7 U m V s Y X R p b 2 5 z a G l w S W 5 m b y Z x d W 9 0 O z p b X X 0 i I C 8 + P C 9 T d G F i b G V F b n R y a W V z P j w v S X R l b T 4 8 S X R l b T 4 8 S X R l b U x v Y 2 F 0 a W 9 u P j x J d G V t V H l w Z T 5 G b 3 J t d W x h P C 9 J d G V t V H l w Z T 4 8 S X R l b V B h d G g + U 2 V j d G l v b j E v Y 2 9 u c 2 9 s a W R h d G V m Y X d m b 3 J t d W x h L 1 N v d X J j Z T w v S X R l b V B h d G g + P C 9 J d G V t T G 9 j Y X R p b 2 4 + P F N 0 Y W J s Z U V u d H J p Z X M g L z 4 8 L 0 l 0 Z W 0 + P E l 0 Z W 0 + P E l 0 Z W 1 M b 2 N h d G l v b j 4 8 S X R l b V R 5 c G U + R m 9 y b X V s Y T w v S X R l b V R 5 c G U + P E l 0 Z W 1 Q Y X R o P l N l Y 3 R p b 2 4 x L 2 N v b n N v b G l k Y X R l Z m F 3 Z m 9 y b X V s Y S 9 D a G F u Z 2 V k J T I w V H l w Z T w v S X R l b V B h d G g + P C 9 J d G V t T G 9 j Y X R p b 2 4 + P F N 0 Y W J s Z U V u d H J p Z X M g L z 4 8 L 0 l 0 Z W 0 + P E l 0 Z W 0 + P E l 0 Z W 1 M b 2 N h d G l v b j 4 8 S X R l b V R 5 c G U + R m 9 y b X V s Y T w v S X R l b V R 5 c G U + P E l 0 Z W 1 Q Y X R o P l N l Y 3 R p b 2 4 x L 0 Z P U k 1 V T E F T 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Z P U k 1 V T E F T M i 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y L T A 4 L T A 4 V D E 0 O j I 4 O j I 2 L j Y 1 M D U 3 N j d a I i A v P j x F b n R y e S B U e X B l P S J G a W x s Q 2 9 s d W 1 u V H l w Z X M i I F Z h b H V l P S J z Q X d Z R 0 F 3 W U d B d 1 l K Q m d Z R 0 F 3 W U d C Z 0 1 H Q m d N R E J n W U d C Z 1 l H Q m d Z R 0 J n W U d C Z 1 l H Q m d Z R 0 J n W U d B d 0 1 E Q X d N R E F 3 T U R B d 0 1 E Q X d N R E F 3 T U R B d 0 1 E Q X d N R E F 3 T U R B d 0 1 E Q X d N R E F 3 V U Z C U U 1 G Q l F V R k J R V U Z B d 1 V E Q X d N R E F 3 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L C Z x d W 9 0 O 0 N v b H V t b j E x M y Z x d W 9 0 O y w m c X V v d D t D b 2 x 1 b W 4 x M T Q m c X V v d D s s J n F 1 b 3 Q 7 Q 2 9 s d W 1 u M T E 1 J n F 1 b 3 Q 7 L C Z x d W 9 0 O 0 N v b H V t b j E x N i Z x d W 9 0 O y w m c X V v d D t D b 2 x 1 b W 4 x M T c m c X V v d D s s J n F 1 b 3 Q 7 Q 2 9 s d W 1 u M T E 4 J n F 1 b 3 Q 7 L C Z x d W 9 0 O 0 N v b H V t b j E x O S Z x d W 9 0 O y w m c X V v d D t D b 2 x 1 b W 4 x M j A m c X V v d D s s J n F 1 b 3 Q 7 Q 2 9 s d W 1 u M T I x J n F 1 b 3 Q 7 L C Z x d W 9 0 O 0 N v b H V t b j E y M i Z x d W 9 0 O y w m c X V v d D t D b 2 x 1 b W 4 x M j M m c X V v d D s s J n F 1 b 3 Q 7 Q 2 9 s d W 1 u M T I 0 J n F 1 b 3 Q 7 L C Z x d W 9 0 O 0 N v b H V t b j E y N S Z x d W 9 0 O y w m c X V v d D t D b 2 x 1 b W 4 x M j Y m c X V v d D s s J n F 1 b 3 Q 7 Q 2 9 s d W 1 u M T I 3 J n F 1 b 3 Q 7 L C Z x d W 9 0 O 0 N v b H V t b j E y O C Z x d W 9 0 O y w m c X V v d D t D b 2 x 1 b W 4 x M j k m c X V v d D s s J n F 1 b 3 Q 7 Q 2 9 s d W 1 u M T M w J n F 1 b 3 Q 7 L C Z x d W 9 0 O 0 N v b H V t b j E z M S Z x d W 9 0 O y w m c X V v d D t D b 2 x 1 b W 4 x M z I m c X V v d D s s J n F 1 b 3 Q 7 Q 2 9 s d W 1 u M T M z J n F 1 b 3 Q 7 L C Z x d W 9 0 O 0 N v b H V t b j E z N C Z x d W 9 0 O y w m c X V v d D t D b 2 x 1 b W 4 x M z U m c X V v d D s s J n F 1 b 3 Q 7 Q 2 9 s d W 1 u M T M 2 J n F 1 b 3 Q 7 L C Z x d W 9 0 O 0 N v b H V t b j E z N y Z x d W 9 0 O y w m c X V v d D t D b 2 x 1 b W 4 x M z g m c X V v d D s s J n F 1 b 3 Q 7 Q 2 9 s d W 1 u M T M 5 J n F 1 b 3 Q 7 L C Z x d W 9 0 O 0 N v b H V t b j E 0 M C Z x d W 9 0 O y w m c X V v d D t D b 2 x 1 b W 4 x N D E m c X V v d D s s J n F 1 b 3 Q 7 Q 2 9 s d W 1 u M T Q y J n F 1 b 3 Q 7 L C Z x d W 9 0 O 0 N v b H V t b j E 0 M y Z x d W 9 0 O y w m c X V v d D t D b 2 x 1 b W 4 x N D Q m c X V v d D s s J n F 1 b 3 Q 7 Q 2 9 s d W 1 u M T Q 1 J n F 1 b 3 Q 7 L C Z x d W 9 0 O 0 N v b H V t b j E 0 N i Z x d W 9 0 O y w m c X V v d D t D b 2 x 1 b W 4 x N D c m c X V v d D s s J n F 1 b 3 Q 7 Q 2 9 s d W 1 u M T Q 4 J n F 1 b 3 Q 7 L C Z x d W 9 0 O 0 N v b H V t b j E 0 O S Z x d W 9 0 O y w m c X V v d D t D b 2 x 1 b W 4 x N T A m c X V v d D s s J n F 1 b 3 Q 7 Q 2 9 s d W 1 u M T U x J n F 1 b 3 Q 7 L C Z x d W 9 0 O 0 N v b H V t b j E 1 M i Z x d W 9 0 O y w m c X V v d D t D b 2 x 1 b W 4 x N T M m c X V v d D s s J n F 1 b 3 Q 7 Q 2 9 s d W 1 u M T U 0 J n F 1 b 3 Q 7 L C Z x d W 9 0 O 0 N v b H V t b j E 1 N S Z x d W 9 0 O y w m c X V v d D t D b 2 x 1 b W 4 x N T Y m c X V v d D s s J n F 1 b 3 Q 7 Q 2 9 s d W 1 u M T U 3 J n F 1 b 3 Q 7 L C Z x d W 9 0 O 0 N v b H V t b j E 1 O C Z x d W 9 0 O y w m c X V v d D t D b 2 x 1 b W 4 x N T k m c X V v d D s s J n F 1 b 3 Q 7 Q 2 9 s d W 1 u M T Y w J n F 1 b 3 Q 7 L C Z x d W 9 0 O 0 N v b H V t b j E 2 M S Z x d W 9 0 O y w m c X V v d D t D b 2 x 1 b W 4 x N j I m c X V v d D s s J n F 1 b 3 Q 7 Q 2 9 s d W 1 u M T Y z J n F 1 b 3 Q 7 L C Z x d W 9 0 O 0 N v b H V t b j E 2 N C Z x d W 9 0 O y w m c X V v d D t D b 2 x 1 b W 4 x N j U m c X V v d D s s J n F 1 b 3 Q 7 Q 2 9 s d W 1 u M T Y 2 J n F 1 b 3 Q 7 L C Z x d W 9 0 O 0 N v b H V t b j E 2 N y Z x d W 9 0 O y w m c X V v d D t D b 2 x 1 b W 4 x N j g m c X V v d D s s J n F 1 b 3 Q 7 Q 2 9 s d W 1 u M T Y 5 J n F 1 b 3 Q 7 L C Z x d W 9 0 O 0 N v b H V t b j E 3 M C Z x d W 9 0 O y w m c X V v d D t D b 2 x 1 b W 4 x N z E m c X V v d D s s J n F 1 b 3 Q 7 Q 2 9 s d W 1 u M T c y J n F 1 b 3 Q 7 L C Z x d W 9 0 O 0 N v b H V t b j E 3 M y Z x d W 9 0 O y w m c X V v d D t D b 2 x 1 b W 4 x N z Q m c X V v d D s s J n F 1 b 3 Q 7 Q 2 9 s d W 1 u M T c 1 J n F 1 b 3 Q 7 L C Z x d W 9 0 O 0 N v b H V t b j E 3 N i Z x d W 9 0 O y w m c X V v d D t D b 2 x 1 b W 4 x N z c m c X V v d D s s J n F 1 b 3 Q 7 Q 2 9 s d W 1 u M T c 4 J n F 1 b 3 Q 7 L C Z x d W 9 0 O 0 N v b H V t b j E 3 O S Z x d W 9 0 O y w m c X V v d D t D b 2 x 1 b W 4 x O D A m c X V v d D s s J n F 1 b 3 Q 7 Q 2 9 s d W 1 u M T g x J n F 1 b 3 Q 7 L C Z x d W 9 0 O 0 N v b H V t b j E 4 M i Z x d W 9 0 O y w m c X V v d D t D b 2 x 1 b W 4 x O D M m c X V v d D s s J n F 1 b 3 Q 7 Q 2 9 s d W 1 u M T g 0 J n F 1 b 3 Q 7 L C Z x d W 9 0 O 0 N v b H V t b j E 4 N S Z x d W 9 0 O y w m c X V v d D t D b 2 x 1 b W 4 x O D Y m c X V v d D s s J n F 1 b 3 Q 7 Q 2 9 s d W 1 u M T g 3 J n F 1 b 3 Q 7 L C Z x d W 9 0 O 0 N v b H V t b j E 4 O C Z x d W 9 0 O y w m c X V v d D t D b 2 x 1 b W 4 x O D k m c X V v d D s s J n F 1 b 3 Q 7 Q 2 9 s d W 1 u M T k w J n F 1 b 3 Q 7 L C Z x d W 9 0 O 0 N v b H V t b j E 5 M S Z x d W 9 0 O y w m c X V v d D t D b 2 x 1 b W 4 x O T I m c X V v d D s s J n F 1 b 3 Q 7 Q 2 9 s d W 1 u M T k z J n F 1 b 3 Q 7 L C Z x d W 9 0 O 0 N v b H V t b j E 5 N C Z x d W 9 0 O y w m c X V v d D t D b 2 x 1 b W 4 x O T U m c X V v d D s s J n F 1 b 3 Q 7 Q 2 9 s d W 1 u M T k 2 J n F 1 b 3 Q 7 L C Z x d W 9 0 O 0 N v b H V t b j E 5 N y Z x d W 9 0 O y w m c X V v d D t D b 2 x 1 b W 4 x O T g m c X V v d D s s J n F 1 b 3 Q 7 Q 2 9 s d W 1 u M T k 5 J n F 1 b 3 Q 7 L C Z x d W 9 0 O 0 N v b H V t b j I w M C Z x d W 9 0 O y w m c X V v d D t D b 2 x 1 b W 4 y M D E m c X V v d D s s J n F 1 b 3 Q 7 Q 2 9 s d W 1 u M j A y J n F 1 b 3 Q 7 L C Z x d W 9 0 O 0 N v b H V t b j I w M y Z x d W 9 0 O y w m c X V v d D t D b 2 x 1 b W 4 y M D Q m c X V v d D s s J n F 1 b 3 Q 7 Q 2 9 s d W 1 u M j A 1 J n F 1 b 3 Q 7 L C Z x d W 9 0 O 0 N v b H V t b j I w N i Z x d W 9 0 O y w m c X V v d D t D b 2 x 1 b W 4 y M D c m c X V v d D s s J n F 1 b 3 Q 7 Q 2 9 s d W 1 u M j A 4 J n F 1 b 3 Q 7 L C Z x d W 9 0 O 0 N v b H V t b j I w O S Z x d W 9 0 O y w m c X V v d D t D b 2 x 1 b W 4 y M T A m c X V v d D s s J n F 1 b 3 Q 7 Q 2 9 s d W 1 u M j E x J n F 1 b 3 Q 7 L C Z x d W 9 0 O 0 N v b H V t b j I x M i Z x d W 9 0 O y w m c X V v d D t D b 2 x 1 b W 4 y M T M m c X V v d D s s J n F 1 b 3 Q 7 Q 2 9 s d W 1 u M j E 0 J n F 1 b 3 Q 7 L C Z x d W 9 0 O 0 N v b H V t b j I x N S Z x d W 9 0 O y w m c X V v d D t D b 2 x 1 b W 4 y M T Y m c X V v d D s s J n F 1 b 3 Q 7 Q 2 9 s d W 1 u M j E 3 J n F 1 b 3 Q 7 L C Z x d W 9 0 O 0 N v b H V t b j I x O C Z x d W 9 0 O y w m c X V v d D t D b 2 x 1 b W 4 y M T k m c X V v d D s s J n F 1 b 3 Q 7 Q 2 9 s d W 1 u M j I w J n F 1 b 3 Q 7 L C Z x d W 9 0 O 0 N v b H V t b j I y M S Z x d W 9 0 O y w m c X V v d D t D b 2 x 1 b W 4 y M j I m c X V v d D s s J n F 1 b 3 Q 7 Q 2 9 s d W 1 u M j I z J n F 1 b 3 Q 7 L C Z x d W 9 0 O 0 N v b H V t b j I y N C Z x d W 9 0 O y w m c X V v d D t D b 2 x 1 b W 4 y M j U m c X V v d D s s J n F 1 b 3 Q 7 Q 2 9 s d W 1 u M j I 2 J n F 1 b 3 Q 7 L C Z x d W 9 0 O 0 N v b H V t b j I y N y Z x d W 9 0 O y w m c X V v d D t D b 2 x 1 b W 4 y M j g m c X V v d D s s J n F 1 b 3 Q 7 Q 2 9 s d W 1 u M j I 5 J n F 1 b 3 Q 7 L C Z x d W 9 0 O 0 N v b H V t b j I z M C Z x d W 9 0 O y w m c X V v d D t D b 2 x 1 b W 4 y M z E m c X V v d D s s J n F 1 b 3 Q 7 Q 2 9 s d W 1 u M j M y J n F 1 b 3 Q 7 L C Z x d W 9 0 O 0 N v b H V t b j I z M y Z x d W 9 0 O y w m c X V v d D t D b 2 x 1 b W 4 y M z Q m c X V v d D s s J n F 1 b 3 Q 7 Q 2 9 s d W 1 u M j M 1 J n F 1 b 3 Q 7 L C Z x d W 9 0 O 0 N v b H V t b j I z N i Z x d W 9 0 O y w m c X V v d D t D b 2 x 1 b W 4 y M z c m c X V v d D s s J n F 1 b 3 Q 7 Q 2 9 s d W 1 u M j M 4 J n F 1 b 3 Q 7 L C Z x d W 9 0 O 0 N v b H V t b j I z O S Z x d W 9 0 O y w m c X V v d D t D b 2 x 1 b W 4 y N D A m c X V v d D s s J n F 1 b 3 Q 7 Q 2 9 s d W 1 u M j Q x J n F 1 b 3 Q 7 L C Z x d W 9 0 O 0 N v b H V t b j I 0 M i Z x d W 9 0 O y w m c X V v d D t D b 2 x 1 b W 4 y N D M m c X V v d D s s J n F 1 b 3 Q 7 Q 2 9 s d W 1 u M j Q 0 J n F 1 b 3 Q 7 L C Z x d W 9 0 O 0 N v b H V t b j I 0 N S Z x d W 9 0 O y w m c X V v d D t D b 2 x 1 b W 4 y N D Y m c X V v d D s s J n F 1 b 3 Q 7 Q 2 9 s d W 1 u M j Q 3 J n F 1 b 3 Q 7 L C Z x d W 9 0 O 0 N v b H V t b j I 0 O C Z x d W 9 0 O y w m c X V v d D t D b 2 x 1 b W 4 y N D k m c X V v d D s s J n F 1 b 3 Q 7 Q 2 9 s d W 1 u M j U w J n F 1 b 3 Q 7 L C Z x d W 9 0 O 0 N v b H V t b j I 1 M S Z x d W 9 0 O y w m c X V v d D t D b 2 x 1 b W 4 y N T I m c X V v d D s s J n F 1 b 3 Q 7 Q 2 9 s d W 1 u M j U z J n F 1 b 3 Q 7 L C Z x d W 9 0 O 0 N v b H V t b j I 1 N C Z x d W 9 0 O y w m c X V v d D t D b 2 x 1 b W 4 y N T U m c X V v d D s s J n F 1 b 3 Q 7 Q 2 9 s d W 1 u M j U 2 J n F 1 b 3 Q 7 L C Z x d W 9 0 O 0 N v b H V t b j I 1 N y Z x d W 9 0 O y w m c X V v d D t D b 2 x 1 b W 4 y N T g m c X V v d D s s J n F 1 b 3 Q 7 Q 2 9 s d W 1 u M j U 5 J n F 1 b 3 Q 7 L C Z x d W 9 0 O 0 N v b H V t b j I 2 M C Z x d W 9 0 O y w m c X V v d D t D b 2 x 1 b W 4 y N j E m c X V v d D s s J n F 1 b 3 Q 7 Q 2 9 s d W 1 u M j Y y J n F 1 b 3 Q 7 L C Z x d W 9 0 O 0 N v b H V t b j I 2 M y Z x d W 9 0 O y w m c X V v d D t D b 2 x 1 b W 4 y N j Q m c X V v d D s s J n F 1 b 3 Q 7 Q 2 9 s d W 1 u M j Y 1 J n F 1 b 3 Q 7 L C Z x d W 9 0 O 0 N v b H V t b j I 2 N i Z x d W 9 0 O y w m c X V v d D t D b 2 x 1 b W 4 y N j c m c X V v d D s s J n F 1 b 3 Q 7 Q 2 9 s d W 1 u M j Y 4 J n F 1 b 3 Q 7 L C Z x d W 9 0 O 0 N v b H V t b j I 2 O S Z x d W 9 0 O y w m c X V v d D t D b 2 x 1 b W 4 y N z A m c X V v d D s s J n F 1 b 3 Q 7 Q 2 9 s d W 1 u M j c x J n F 1 b 3 Q 7 L C Z x d W 9 0 O 0 N v b H V t b j I 3 M i Z x d W 9 0 O y w m c X V v d D t D b 2 x 1 b W 4 y N z M m c X V v d D s s J n F 1 b 3 Q 7 Q 2 9 s d W 1 u M j c 0 J n F 1 b 3 Q 7 L C Z x d W 9 0 O 0 N v b H V t b j I 3 N S Z x d W 9 0 O y w m c X V v d D t D b 2 x 1 b W 4 y N z Y m c X V v d D s s J n F 1 b 3 Q 7 Q 2 9 s d W 1 u M j c 3 J n F 1 b 3 Q 7 L C Z x d W 9 0 O 0 N v b H V t b j I 3 O C Z x d W 9 0 O y w m c X V v d D t D b 2 x 1 b W 4 y N z k m c X V v d D s s J n F 1 b 3 Q 7 Q 2 9 s d W 1 u M j g w J n F 1 b 3 Q 7 L C Z x d W 9 0 O 0 N v b H V t b j I 4 M S Z x d W 9 0 O y w m c X V v d D t D b 2 x 1 b W 4 y O D I m c X V v d D s s J n F 1 b 3 Q 7 Q 2 9 s d W 1 u M j g z J n F 1 b 3 Q 7 L C Z x d W 9 0 O 0 N v b H V t b j I 4 N C Z x d W 9 0 O y w m c X V v d D t D b 2 x 1 b W 4 y O D U m c X V v d D t d I i A v P j x F b n R y e S B U e X B l P S J G a W x s U 3 R h d H V z I i B W Y W x 1 Z T 0 i c 0 N v b X B s Z X R l I i A v P j x F b n R y e S B U e X B l P S J S Z W x h d G l v b n N o a X B J b m Z v Q 2 9 u d G F p b m V y I i B W Y W x 1 Z T 0 i c 3 s m c X V v d D t j b 2 x 1 b W 5 D b 3 V u d C Z x d W 9 0 O z o y O D U s J n F 1 b 3 Q 7 a 2 V 5 Q 2 9 s d W 1 u T m F t Z X M m c X V v d D s 6 W 1 0 s J n F 1 b 3 Q 7 c X V l c n l S Z W x h d G l v b n N o a X B z J n F 1 b 3 Q 7 O l t d L C Z x d W 9 0 O 2 N v b H V t b k l k Z W 5 0 a X R p Z X M m c X V v d D s 6 W y Z x d W 9 0 O 1 N l Y 3 R p b 2 4 x L 0 Z P U k 1 V T E F T M i 9 D a G F u Z 2 V k I F R 5 c G U u e 0 N v b H V t b j E s M H 0 m c X V v d D s s J n F 1 b 3 Q 7 U 2 V j d G l v b j E v R k 9 S T V V M Q V M y L 0 N o Y W 5 n Z W Q g V H l w Z S 5 7 Q 2 9 s d W 1 u M i w x f S Z x d W 9 0 O y w m c X V v d D t T Z W N 0 a W 9 u M S 9 G T 1 J N V U x B U z I v Q 2 h h b m d l Z C B U e X B l L n t D b 2 x 1 b W 4 z L D J 9 J n F 1 b 3 Q 7 L C Z x d W 9 0 O 1 N l Y 3 R p b 2 4 x L 0 Z P U k 1 V T E F T M i 9 D a G F u Z 2 V k I F R 5 c G U u e 0 N v b H V t b j Q s M 3 0 m c X V v d D s s J n F 1 b 3 Q 7 U 2 V j d G l v b j E v R k 9 S T V V M Q V M y L 0 N o Y W 5 n Z W Q g V H l w Z S 5 7 Q 2 9 s d W 1 u N S w 0 f S Z x d W 9 0 O y w m c X V v d D t T Z W N 0 a W 9 u M S 9 G T 1 J N V U x B U z I v Q 2 h h b m d l Z C B U e X B l L n t D b 2 x 1 b W 4 2 L D V 9 J n F 1 b 3 Q 7 L C Z x d W 9 0 O 1 N l Y 3 R p b 2 4 x L 0 Z P U k 1 V T E F T M i 9 D a G F u Z 2 V k I F R 5 c G U u e 0 N v b H V t b j c s N n 0 m c X V v d D s s J n F 1 b 3 Q 7 U 2 V j d G l v b j E v R k 9 S T V V M Q V M y L 0 N o Y W 5 n Z W Q g V H l w Z S 5 7 Q 2 9 s d W 1 u O C w 3 f S Z x d W 9 0 O y w m c X V v d D t T Z W N 0 a W 9 u M S 9 G T 1 J N V U x B U z I v Q 2 h h b m d l Z C B U e X B l L n t D b 2 x 1 b W 4 5 L D h 9 J n F 1 b 3 Q 7 L C Z x d W 9 0 O 1 N l Y 3 R p b 2 4 x L 0 Z P U k 1 V T E F T M i 9 D a G F u Z 2 V k I F R 5 c G U u e 0 N v b H V t b j E w L D l 9 J n F 1 b 3 Q 7 L C Z x d W 9 0 O 1 N l Y 3 R p b 2 4 x L 0 Z P U k 1 V T E F T M i 9 D a G F u Z 2 V k I F R 5 c G U u e 0 N v b H V t b j E x L D E w f S Z x d W 9 0 O y w m c X V v d D t T Z W N 0 a W 9 u M S 9 G T 1 J N V U x B U z I v Q 2 h h b m d l Z C B U e X B l L n t D b 2 x 1 b W 4 x M i w x M X 0 m c X V v d D s s J n F 1 b 3 Q 7 U 2 V j d G l v b j E v R k 9 S T V V M Q V M y L 0 N o Y W 5 n Z W Q g V H l w Z S 5 7 Q 2 9 s d W 1 u M T M s M T J 9 J n F 1 b 3 Q 7 L C Z x d W 9 0 O 1 N l Y 3 R p b 2 4 x L 0 Z P U k 1 V T E F T M i 9 D a G F u Z 2 V k I F R 5 c G U u e 0 N v b H V t b j E 0 L D E z f S Z x d W 9 0 O y w m c X V v d D t T Z W N 0 a W 9 u M S 9 G T 1 J N V U x B U z I v Q 2 h h b m d l Z C B U e X B l L n t D b 2 x 1 b W 4 x N S w x N H 0 m c X V v d D s s J n F 1 b 3 Q 7 U 2 V j d G l v b j E v R k 9 S T V V M Q V M y L 0 N o Y W 5 n Z W Q g V H l w Z S 5 7 Q 2 9 s d W 1 u M T Y s M T V 9 J n F 1 b 3 Q 7 L C Z x d W 9 0 O 1 N l Y 3 R p b 2 4 x L 0 Z P U k 1 V T E F T M i 9 D a G F u Z 2 V k I F R 5 c G U u e 0 N v b H V t b j E 3 L D E 2 f S Z x d W 9 0 O y w m c X V v d D t T Z W N 0 a W 9 u M S 9 G T 1 J N V U x B U z I v Q 2 h h b m d l Z C B U e X B l L n t D b 2 x 1 b W 4 x O C w x N 3 0 m c X V v d D s s J n F 1 b 3 Q 7 U 2 V j d G l v b j E v R k 9 S T V V M Q V M y L 0 N o Y W 5 n Z W Q g V H l w Z S 5 7 Q 2 9 s d W 1 u M T k s M T h 9 J n F 1 b 3 Q 7 L C Z x d W 9 0 O 1 N l Y 3 R p b 2 4 x L 0 Z P U k 1 V T E F T M i 9 D a G F u Z 2 V k I F R 5 c G U u e 0 N v b H V t b j I w L D E 5 f S Z x d W 9 0 O y w m c X V v d D t T Z W N 0 a W 9 u M S 9 G T 1 J N V U x B U z I v Q 2 h h b m d l Z C B U e X B l L n t D b 2 x 1 b W 4 y M S w y M H 0 m c X V v d D s s J n F 1 b 3 Q 7 U 2 V j d G l v b j E v R k 9 S T V V M Q V M y L 0 N o Y W 5 n Z W Q g V H l w Z S 5 7 Q 2 9 s d W 1 u M j I s M j F 9 J n F 1 b 3 Q 7 L C Z x d W 9 0 O 1 N l Y 3 R p b 2 4 x L 0 Z P U k 1 V T E F T M i 9 D a G F u Z 2 V k I F R 5 c G U u e 0 N v b H V t b j I z L D I y f S Z x d W 9 0 O y w m c X V v d D t T Z W N 0 a W 9 u M S 9 G T 1 J N V U x B U z I v Q 2 h h b m d l Z C B U e X B l L n t D b 2 x 1 b W 4 y N C w y M 3 0 m c X V v d D s s J n F 1 b 3 Q 7 U 2 V j d G l v b j E v R k 9 S T V V M Q V M y L 0 N o Y W 5 n Z W Q g V H l w Z S 5 7 Q 2 9 s d W 1 u M j U s M j R 9 J n F 1 b 3 Q 7 L C Z x d W 9 0 O 1 N l Y 3 R p b 2 4 x L 0 Z P U k 1 V T E F T M i 9 D a G F u Z 2 V k I F R 5 c G U u e 0 N v b H V t b j I 2 L D I 1 f S Z x d W 9 0 O y w m c X V v d D t T Z W N 0 a W 9 u M S 9 G T 1 J N V U x B U z I v Q 2 h h b m d l Z C B U e X B l L n t D b 2 x 1 b W 4 y N y w y N n 0 m c X V v d D s s J n F 1 b 3 Q 7 U 2 V j d G l v b j E v R k 9 S T V V M Q V M y L 0 N o Y W 5 n Z W Q g V H l w Z S 5 7 Q 2 9 s d W 1 u M j g s M j d 9 J n F 1 b 3 Q 7 L C Z x d W 9 0 O 1 N l Y 3 R p b 2 4 x L 0 Z P U k 1 V T E F T M i 9 D a G F u Z 2 V k I F R 5 c G U u e 0 N v b H V t b j I 5 L D I 4 f S Z x d W 9 0 O y w m c X V v d D t T Z W N 0 a W 9 u M S 9 G T 1 J N V U x B U z I v Q 2 h h b m d l Z C B U e X B l L n t D b 2 x 1 b W 4 z M C w y O X 0 m c X V v d D s s J n F 1 b 3 Q 7 U 2 V j d G l v b j E v R k 9 S T V V M Q V M y L 0 N o Y W 5 n Z W Q g V H l w Z S 5 7 Q 2 9 s d W 1 u M z E s M z B 9 J n F 1 b 3 Q 7 L C Z x d W 9 0 O 1 N l Y 3 R p b 2 4 x L 0 Z P U k 1 V T E F T M i 9 D a G F u Z 2 V k I F R 5 c G U u e 0 N v b H V t b j M y L D M x f S Z x d W 9 0 O y w m c X V v d D t T Z W N 0 a W 9 u M S 9 G T 1 J N V U x B U z I v Q 2 h h b m d l Z C B U e X B l L n t D b 2 x 1 b W 4 z M y w z M n 0 m c X V v d D s s J n F 1 b 3 Q 7 U 2 V j d G l v b j E v R k 9 S T V V M Q V M y L 0 N o Y W 5 n Z W Q g V H l w Z S 5 7 Q 2 9 s d W 1 u M z Q s M z N 9 J n F 1 b 3 Q 7 L C Z x d W 9 0 O 1 N l Y 3 R p b 2 4 x L 0 Z P U k 1 V T E F T M i 9 D a G F u Z 2 V k I F R 5 c G U u e 0 N v b H V t b j M 1 L D M 0 f S Z x d W 9 0 O y w m c X V v d D t T Z W N 0 a W 9 u M S 9 G T 1 J N V U x B U z I v Q 2 h h b m d l Z C B U e X B l L n t D b 2 x 1 b W 4 z N i w z N X 0 m c X V v d D s s J n F 1 b 3 Q 7 U 2 V j d G l v b j E v R k 9 S T V V M Q V M y L 0 N o Y W 5 n Z W Q g V H l w Z S 5 7 Q 2 9 s d W 1 u M z c s M z Z 9 J n F 1 b 3 Q 7 L C Z x d W 9 0 O 1 N l Y 3 R p b 2 4 x L 0 Z P U k 1 V T E F T M i 9 D a G F u Z 2 V k I F R 5 c G U u e 0 N v b H V t b j M 4 L D M 3 f S Z x d W 9 0 O y w m c X V v d D t T Z W N 0 a W 9 u M S 9 G T 1 J N V U x B U z I v Q 2 h h b m d l Z C B U e X B l L n t D b 2 x 1 b W 4 z O S w z O H 0 m c X V v d D s s J n F 1 b 3 Q 7 U 2 V j d G l v b j E v R k 9 S T V V M Q V M y L 0 N o Y W 5 n Z W Q g V H l w Z S 5 7 Q 2 9 s d W 1 u N D A s M z l 9 J n F 1 b 3 Q 7 L C Z x d W 9 0 O 1 N l Y 3 R p b 2 4 x L 0 Z P U k 1 V T E F T M i 9 D a G F u Z 2 V k I F R 5 c G U u e 0 N v b H V t b j Q x L D Q w f S Z x d W 9 0 O y w m c X V v d D t T Z W N 0 a W 9 u M S 9 G T 1 J N V U x B U z I v Q 2 h h b m d l Z C B U e X B l L n t D b 2 x 1 b W 4 0 M i w 0 M X 0 m c X V v d D s s J n F 1 b 3 Q 7 U 2 V j d G l v b j E v R k 9 S T V V M Q V M y L 0 N o Y W 5 n Z W Q g V H l w Z S 5 7 Q 2 9 s d W 1 u N D M s N D J 9 J n F 1 b 3 Q 7 L C Z x d W 9 0 O 1 N l Y 3 R p b 2 4 x L 0 Z P U k 1 V T E F T M i 9 D a G F u Z 2 V k I F R 5 c G U u e 0 N v b H V t b j Q 0 L D Q z f S Z x d W 9 0 O y w m c X V v d D t T Z W N 0 a W 9 u M S 9 G T 1 J N V U x B U z I v Q 2 h h b m d l Z C B U e X B l L n t D b 2 x 1 b W 4 0 N S w 0 N H 0 m c X V v d D s s J n F 1 b 3 Q 7 U 2 V j d G l v b j E v R k 9 S T V V M Q V M y L 0 N o Y W 5 n Z W Q g V H l w Z S 5 7 Q 2 9 s d W 1 u N D Y s N D V 9 J n F 1 b 3 Q 7 L C Z x d W 9 0 O 1 N l Y 3 R p b 2 4 x L 0 Z P U k 1 V T E F T M i 9 D a G F u Z 2 V k I F R 5 c G U u e 0 N v b H V t b j Q 3 L D Q 2 f S Z x d W 9 0 O y w m c X V v d D t T Z W N 0 a W 9 u M S 9 G T 1 J N V U x B U z I v Q 2 h h b m d l Z C B U e X B l L n t D b 2 x 1 b W 4 0 O C w 0 N 3 0 m c X V v d D s s J n F 1 b 3 Q 7 U 2 V j d G l v b j E v R k 9 S T V V M Q V M y L 0 N o Y W 5 n Z W Q g V H l w Z S 5 7 Q 2 9 s d W 1 u N D k s N D h 9 J n F 1 b 3 Q 7 L C Z x d W 9 0 O 1 N l Y 3 R p b 2 4 x L 0 Z P U k 1 V T E F T M i 9 D a G F u Z 2 V k I F R 5 c G U u e 0 N v b H V t b j U w L D Q 5 f S Z x d W 9 0 O y w m c X V v d D t T Z W N 0 a W 9 u M S 9 G T 1 J N V U x B U z I v Q 2 h h b m d l Z C B U e X B l L n t D b 2 x 1 b W 4 1 M S w 1 M H 0 m c X V v d D s s J n F 1 b 3 Q 7 U 2 V j d G l v b j E v R k 9 S T V V M Q V M y L 0 N o Y W 5 n Z W Q g V H l w Z S 5 7 Q 2 9 s d W 1 u N T I s N T F 9 J n F 1 b 3 Q 7 L C Z x d W 9 0 O 1 N l Y 3 R p b 2 4 x L 0 Z P U k 1 V T E F T M i 9 D a G F u Z 2 V k I F R 5 c G U u e 0 N v b H V t b j U z L D U y f S Z x d W 9 0 O y w m c X V v d D t T Z W N 0 a W 9 u M S 9 G T 1 J N V U x B U z I v Q 2 h h b m d l Z C B U e X B l L n t D b 2 x 1 b W 4 1 N C w 1 M 3 0 m c X V v d D s s J n F 1 b 3 Q 7 U 2 V j d G l v b j E v R k 9 S T V V M Q V M y L 0 N o Y W 5 n Z W Q g V H l w Z S 5 7 Q 2 9 s d W 1 u N T U s N T R 9 J n F 1 b 3 Q 7 L C Z x d W 9 0 O 1 N l Y 3 R p b 2 4 x L 0 Z P U k 1 V T E F T M i 9 D a G F u Z 2 V k I F R 5 c G U u e 0 N v b H V t b j U 2 L D U 1 f S Z x d W 9 0 O y w m c X V v d D t T Z W N 0 a W 9 u M S 9 G T 1 J N V U x B U z I v Q 2 h h b m d l Z C B U e X B l L n t D b 2 x 1 b W 4 1 N y w 1 N n 0 m c X V v d D s s J n F 1 b 3 Q 7 U 2 V j d G l v b j E v R k 9 S T V V M Q V M y L 0 N o Y W 5 n Z W Q g V H l w Z S 5 7 Q 2 9 s d W 1 u N T g s N T d 9 J n F 1 b 3 Q 7 L C Z x d W 9 0 O 1 N l Y 3 R p b 2 4 x L 0 Z P U k 1 V T E F T M i 9 D a G F u Z 2 V k I F R 5 c G U u e 0 N v b H V t b j U 5 L D U 4 f S Z x d W 9 0 O y w m c X V v d D t T Z W N 0 a W 9 u M S 9 G T 1 J N V U x B U z I v Q 2 h h b m d l Z C B U e X B l L n t D b 2 x 1 b W 4 2 M C w 1 O X 0 m c X V v d D s s J n F 1 b 3 Q 7 U 2 V j d G l v b j E v R k 9 S T V V M Q V M y L 0 N o Y W 5 n Z W Q g V H l w Z S 5 7 Q 2 9 s d W 1 u N j E s N j B 9 J n F 1 b 3 Q 7 L C Z x d W 9 0 O 1 N l Y 3 R p b 2 4 x L 0 Z P U k 1 V T E F T M i 9 D a G F u Z 2 V k I F R 5 c G U u e 0 N v b H V t b j Y y L D Y x f S Z x d W 9 0 O y w m c X V v d D t T Z W N 0 a W 9 u M S 9 G T 1 J N V U x B U z I v Q 2 h h b m d l Z C B U e X B l L n t D b 2 x 1 b W 4 2 M y w 2 M n 0 m c X V v d D s s J n F 1 b 3 Q 7 U 2 V j d G l v b j E v R k 9 S T V V M Q V M y L 0 N o Y W 5 n Z W Q g V H l w Z S 5 7 Q 2 9 s d W 1 u N j Q s N j N 9 J n F 1 b 3 Q 7 L C Z x d W 9 0 O 1 N l Y 3 R p b 2 4 x L 0 Z P U k 1 V T E F T M i 9 D a G F u Z 2 V k I F R 5 c G U u e 0 N v b H V t b j Y 1 L D Y 0 f S Z x d W 9 0 O y w m c X V v d D t T Z W N 0 a W 9 u M S 9 G T 1 J N V U x B U z I v Q 2 h h b m d l Z C B U e X B l L n t D b 2 x 1 b W 4 2 N i w 2 N X 0 m c X V v d D s s J n F 1 b 3 Q 7 U 2 V j d G l v b j E v R k 9 S T V V M Q V M y L 0 N o Y W 5 n Z W Q g V H l w Z S 5 7 Q 2 9 s d W 1 u N j c s N j Z 9 J n F 1 b 3 Q 7 L C Z x d W 9 0 O 1 N l Y 3 R p b 2 4 x L 0 Z P U k 1 V T E F T M i 9 D a G F u Z 2 V k I F R 5 c G U u e 0 N v b H V t b j Y 4 L D Y 3 f S Z x d W 9 0 O y w m c X V v d D t T Z W N 0 a W 9 u M S 9 G T 1 J N V U x B U z I v Q 2 h h b m d l Z C B U e X B l L n t D b 2 x 1 b W 4 2 O S w 2 O H 0 m c X V v d D s s J n F 1 b 3 Q 7 U 2 V j d G l v b j E v R k 9 S T V V M Q V M y L 0 N o Y W 5 n Z W Q g V H l w Z S 5 7 Q 2 9 s d W 1 u N z A s N j l 9 J n F 1 b 3 Q 7 L C Z x d W 9 0 O 1 N l Y 3 R p b 2 4 x L 0 Z P U k 1 V T E F T M i 9 D a G F u Z 2 V k I F R 5 c G U u e 0 N v b H V t b j c x L D c w f S Z x d W 9 0 O y w m c X V v d D t T Z W N 0 a W 9 u M S 9 G T 1 J N V U x B U z I v Q 2 h h b m d l Z C B U e X B l L n t D b 2 x 1 b W 4 3 M i w 3 M X 0 m c X V v d D s s J n F 1 b 3 Q 7 U 2 V j d G l v b j E v R k 9 S T V V M Q V M y L 0 N o Y W 5 n Z W Q g V H l w Z S 5 7 Q 2 9 s d W 1 u N z M s N z J 9 J n F 1 b 3 Q 7 L C Z x d W 9 0 O 1 N l Y 3 R p b 2 4 x L 0 Z P U k 1 V T E F T M i 9 D a G F u Z 2 V k I F R 5 c G U u e 0 N v b H V t b j c 0 L D c z f S Z x d W 9 0 O y w m c X V v d D t T Z W N 0 a W 9 u M S 9 G T 1 J N V U x B U z I v Q 2 h h b m d l Z C B U e X B l L n t D b 2 x 1 b W 4 3 N S w 3 N H 0 m c X V v d D s s J n F 1 b 3 Q 7 U 2 V j d G l v b j E v R k 9 S T V V M Q V M y L 0 N o Y W 5 n Z W Q g V H l w Z S 5 7 Q 2 9 s d W 1 u N z Y s N z V 9 J n F 1 b 3 Q 7 L C Z x d W 9 0 O 1 N l Y 3 R p b 2 4 x L 0 Z P U k 1 V T E F T M i 9 D a G F u Z 2 V k I F R 5 c G U u e 0 N v b H V t b j c 3 L D c 2 f S Z x d W 9 0 O y w m c X V v d D t T Z W N 0 a W 9 u M S 9 G T 1 J N V U x B U z I v Q 2 h h b m d l Z C B U e X B l L n t D b 2 x 1 b W 4 3 O C w 3 N 3 0 m c X V v d D s s J n F 1 b 3 Q 7 U 2 V j d G l v b j E v R k 9 S T V V M Q V M y L 0 N o Y W 5 n Z W Q g V H l w Z S 5 7 Q 2 9 s d W 1 u N z k s N z h 9 J n F 1 b 3 Q 7 L C Z x d W 9 0 O 1 N l Y 3 R p b 2 4 x L 0 Z P U k 1 V T E F T M i 9 D a G F u Z 2 V k I F R 5 c G U u e 0 N v b H V t b j g w L D c 5 f S Z x d W 9 0 O y w m c X V v d D t T Z W N 0 a W 9 u M S 9 G T 1 J N V U x B U z I v Q 2 h h b m d l Z C B U e X B l L n t D b 2 x 1 b W 4 4 M S w 4 M H 0 m c X V v d D s s J n F 1 b 3 Q 7 U 2 V j d G l v b j E v R k 9 S T V V M Q V M y L 0 N o Y W 5 n Z W Q g V H l w Z S 5 7 Q 2 9 s d W 1 u O D I s O D F 9 J n F 1 b 3 Q 7 L C Z x d W 9 0 O 1 N l Y 3 R p b 2 4 x L 0 Z P U k 1 V T E F T M i 9 D a G F u Z 2 V k I F R 5 c G U u e 0 N v b H V t b j g z L D g y f S Z x d W 9 0 O y w m c X V v d D t T Z W N 0 a W 9 u M S 9 G T 1 J N V U x B U z I v Q 2 h h b m d l Z C B U e X B l L n t D b 2 x 1 b W 4 4 N C w 4 M 3 0 m c X V v d D s s J n F 1 b 3 Q 7 U 2 V j d G l v b j E v R k 9 S T V V M Q V M y L 0 N o Y W 5 n Z W Q g V H l w Z S 5 7 Q 2 9 s d W 1 u O D U s O D R 9 J n F 1 b 3 Q 7 L C Z x d W 9 0 O 1 N l Y 3 R p b 2 4 x L 0 Z P U k 1 V T E F T M i 9 D a G F u Z 2 V k I F R 5 c G U u e 0 N v b H V t b j g 2 L D g 1 f S Z x d W 9 0 O y w m c X V v d D t T Z W N 0 a W 9 u M S 9 G T 1 J N V U x B U z I v Q 2 h h b m d l Z C B U e X B l L n t D b 2 x 1 b W 4 4 N y w 4 N n 0 m c X V v d D s s J n F 1 b 3 Q 7 U 2 V j d G l v b j E v R k 9 S T V V M Q V M y L 0 N o Y W 5 n Z W Q g V H l w Z S 5 7 Q 2 9 s d W 1 u O D g s O D d 9 J n F 1 b 3 Q 7 L C Z x d W 9 0 O 1 N l Y 3 R p b 2 4 x L 0 Z P U k 1 V T E F T M i 9 D a G F u Z 2 V k I F R 5 c G U u e 0 N v b H V t b j g 5 L D g 4 f S Z x d W 9 0 O y w m c X V v d D t T Z W N 0 a W 9 u M S 9 G T 1 J N V U x B U z I v Q 2 h h b m d l Z C B U e X B l L n t D b 2 x 1 b W 4 5 M C w 4 O X 0 m c X V v d D s s J n F 1 b 3 Q 7 U 2 V j d G l v b j E v R k 9 S T V V M Q V M y L 0 N o Y W 5 n Z W Q g V H l w Z S 5 7 Q 2 9 s d W 1 u O T E s O T B 9 J n F 1 b 3 Q 7 L C Z x d W 9 0 O 1 N l Y 3 R p b 2 4 x L 0 Z P U k 1 V T E F T M i 9 D a G F u Z 2 V k I F R 5 c G U u e 0 N v b H V t b j k y L D k x f S Z x d W 9 0 O y w m c X V v d D t T Z W N 0 a W 9 u M S 9 G T 1 J N V U x B U z I v Q 2 h h b m d l Z C B U e X B l L n t D b 2 x 1 b W 4 5 M y w 5 M n 0 m c X V v d D s s J n F 1 b 3 Q 7 U 2 V j d G l v b j E v R k 9 S T V V M Q V M y L 0 N o Y W 5 n Z W Q g V H l w Z S 5 7 Q 2 9 s d W 1 u O T Q s O T N 9 J n F 1 b 3 Q 7 L C Z x d W 9 0 O 1 N l Y 3 R p b 2 4 x L 0 Z P U k 1 V T E F T M i 9 D a G F u Z 2 V k I F R 5 c G U u e 0 N v b H V t b j k 1 L D k 0 f S Z x d W 9 0 O y w m c X V v d D t T Z W N 0 a W 9 u M S 9 G T 1 J N V U x B U z I v Q 2 h h b m d l Z C B U e X B l L n t D b 2 x 1 b W 4 5 N i w 5 N X 0 m c X V v d D s s J n F 1 b 3 Q 7 U 2 V j d G l v b j E v R k 9 S T V V M Q V M y L 0 N o Y W 5 n Z W Q g V H l w Z S 5 7 Q 2 9 s d W 1 u O T c s O T Z 9 J n F 1 b 3 Q 7 L C Z x d W 9 0 O 1 N l Y 3 R p b 2 4 x L 0 Z P U k 1 V T E F T M i 9 D a G F u Z 2 V k I F R 5 c G U u e 0 N v b H V t b j k 4 L D k 3 f S Z x d W 9 0 O y w m c X V v d D t T Z W N 0 a W 9 u M S 9 G T 1 J N V U x B U z I v Q 2 h h b m d l Z C B U e X B l L n t D b 2 x 1 b W 4 5 O S w 5 O H 0 m c X V v d D s s J n F 1 b 3 Q 7 U 2 V j d G l v b j E v R k 9 S T V V M Q V M y L 0 N o Y W 5 n Z W Q g V H l w Z S 5 7 Q 2 9 s d W 1 u M T A w L D k 5 f S Z x d W 9 0 O y w m c X V v d D t T Z W N 0 a W 9 u M S 9 G T 1 J N V U x B U z I v Q 2 h h b m d l Z C B U e X B l L n t D b 2 x 1 b W 4 x M D E s M T A w f S Z x d W 9 0 O y w m c X V v d D t T Z W N 0 a W 9 u M S 9 G T 1 J N V U x B U z I v Q 2 h h b m d l Z C B U e X B l L n t D b 2 x 1 b W 4 x M D I s M T A x f S Z x d W 9 0 O y w m c X V v d D t T Z W N 0 a W 9 u M S 9 G T 1 J N V U x B U z I v Q 2 h h b m d l Z C B U e X B l L n t D b 2 x 1 b W 4 x M D M s M T A y f S Z x d W 9 0 O y w m c X V v d D t T Z W N 0 a W 9 u M S 9 G T 1 J N V U x B U z I v Q 2 h h b m d l Z C B U e X B l L n t D b 2 x 1 b W 4 x M D Q s M T A z f S Z x d W 9 0 O y w m c X V v d D t T Z W N 0 a W 9 u M S 9 G T 1 J N V U x B U z I v Q 2 h h b m d l Z C B U e X B l L n t D b 2 x 1 b W 4 x M D U s M T A 0 f S Z x d W 9 0 O y w m c X V v d D t T Z W N 0 a W 9 u M S 9 G T 1 J N V U x B U z I v Q 2 h h b m d l Z C B U e X B l L n t D b 2 x 1 b W 4 x M D Y s M T A 1 f S Z x d W 9 0 O y w m c X V v d D t T Z W N 0 a W 9 u M S 9 G T 1 J N V U x B U z I v Q 2 h h b m d l Z C B U e X B l L n t D b 2 x 1 b W 4 x M D c s M T A 2 f S Z x d W 9 0 O y w m c X V v d D t T Z W N 0 a W 9 u M S 9 G T 1 J N V U x B U z I v Q 2 h h b m d l Z C B U e X B l L n t D b 2 x 1 b W 4 x M D g s M T A 3 f S Z x d W 9 0 O y w m c X V v d D t T Z W N 0 a W 9 u M S 9 G T 1 J N V U x B U z I v Q 2 h h b m d l Z C B U e X B l L n t D b 2 x 1 b W 4 x M D k s M T A 4 f S Z x d W 9 0 O y w m c X V v d D t T Z W N 0 a W 9 u M S 9 G T 1 J N V U x B U z I v Q 2 h h b m d l Z C B U e X B l L n t D b 2 x 1 b W 4 x M T A s M T A 5 f S Z x d W 9 0 O y w m c X V v d D t T Z W N 0 a W 9 u M S 9 G T 1 J N V U x B U z I v Q 2 h h b m d l Z C B U e X B l L n t D b 2 x 1 b W 4 x M T E s M T E w f S Z x d W 9 0 O y w m c X V v d D t T Z W N 0 a W 9 u M S 9 G T 1 J N V U x B U z I v Q 2 h h b m d l Z C B U e X B l L n t D b 2 x 1 b W 4 x M T I s M T E x f S Z x d W 9 0 O y w m c X V v d D t T Z W N 0 a W 9 u M S 9 G T 1 J N V U x B U z I v Q 2 h h b m d l Z C B U e X B l L n t D b 2 x 1 b W 4 x M T M s M T E y f S Z x d W 9 0 O y w m c X V v d D t T Z W N 0 a W 9 u M S 9 G T 1 J N V U x B U z I v Q 2 h h b m d l Z C B U e X B l L n t D b 2 x 1 b W 4 x M T Q s M T E z f S Z x d W 9 0 O y w m c X V v d D t T Z W N 0 a W 9 u M S 9 G T 1 J N V U x B U z I v Q 2 h h b m d l Z C B U e X B l L n t D b 2 x 1 b W 4 x M T U s M T E 0 f S Z x d W 9 0 O y w m c X V v d D t T Z W N 0 a W 9 u M S 9 G T 1 J N V U x B U z I v Q 2 h h b m d l Z C B U e X B l L n t D b 2 x 1 b W 4 x M T Y s M T E 1 f S Z x d W 9 0 O y w m c X V v d D t T Z W N 0 a W 9 u M S 9 G T 1 J N V U x B U z I v Q 2 h h b m d l Z C B U e X B l L n t D b 2 x 1 b W 4 x M T c s M T E 2 f S Z x d W 9 0 O y w m c X V v d D t T Z W N 0 a W 9 u M S 9 G T 1 J N V U x B U z I v Q 2 h h b m d l Z C B U e X B l L n t D b 2 x 1 b W 4 x M T g s M T E 3 f S Z x d W 9 0 O y w m c X V v d D t T Z W N 0 a W 9 u M S 9 G T 1 J N V U x B U z I v Q 2 h h b m d l Z C B U e X B l L n t D b 2 x 1 b W 4 x M T k s M T E 4 f S Z x d W 9 0 O y w m c X V v d D t T Z W N 0 a W 9 u M S 9 G T 1 J N V U x B U z I v Q 2 h h b m d l Z C B U e X B l L n t D b 2 x 1 b W 4 x M j A s M T E 5 f S Z x d W 9 0 O y w m c X V v d D t T Z W N 0 a W 9 u M S 9 G T 1 J N V U x B U z I v Q 2 h h b m d l Z C B U e X B l L n t D b 2 x 1 b W 4 x M j E s M T I w f S Z x d W 9 0 O y w m c X V v d D t T Z W N 0 a W 9 u M S 9 G T 1 J N V U x B U z I v Q 2 h h b m d l Z C B U e X B l L n t D b 2 x 1 b W 4 x M j I s M T I x f S Z x d W 9 0 O y w m c X V v d D t T Z W N 0 a W 9 u M S 9 G T 1 J N V U x B U z I v Q 2 h h b m d l Z C B U e X B l L n t D b 2 x 1 b W 4 x M j M s M T I y f S Z x d W 9 0 O y w m c X V v d D t T Z W N 0 a W 9 u M S 9 G T 1 J N V U x B U z I v Q 2 h h b m d l Z C B U e X B l L n t D b 2 x 1 b W 4 x M j Q s M T I z f S Z x d W 9 0 O y w m c X V v d D t T Z W N 0 a W 9 u M S 9 G T 1 J N V U x B U z I v Q 2 h h b m d l Z C B U e X B l L n t D b 2 x 1 b W 4 x M j U s M T I 0 f S Z x d W 9 0 O y w m c X V v d D t T Z W N 0 a W 9 u M S 9 G T 1 J N V U x B U z I v Q 2 h h b m d l Z C B U e X B l L n t D b 2 x 1 b W 4 x M j Y s M T I 1 f S Z x d W 9 0 O y w m c X V v d D t T Z W N 0 a W 9 u M S 9 G T 1 J N V U x B U z I v Q 2 h h b m d l Z C B U e X B l L n t D b 2 x 1 b W 4 x M j c s M T I 2 f S Z x d W 9 0 O y w m c X V v d D t T Z W N 0 a W 9 u M S 9 G T 1 J N V U x B U z I v Q 2 h h b m d l Z C B U e X B l L n t D b 2 x 1 b W 4 x M j g s M T I 3 f S Z x d W 9 0 O y w m c X V v d D t T Z W N 0 a W 9 u M S 9 G T 1 J N V U x B U z I v Q 2 h h b m d l Z C B U e X B l L n t D b 2 x 1 b W 4 x M j k s M T I 4 f S Z x d W 9 0 O y w m c X V v d D t T Z W N 0 a W 9 u M S 9 G T 1 J N V U x B U z I v Q 2 h h b m d l Z C B U e X B l L n t D b 2 x 1 b W 4 x M z A s M T I 5 f S Z x d W 9 0 O y w m c X V v d D t T Z W N 0 a W 9 u M S 9 G T 1 J N V U x B U z I v Q 2 h h b m d l Z C B U e X B l L n t D b 2 x 1 b W 4 x M z E s M T M w f S Z x d W 9 0 O y w m c X V v d D t T Z W N 0 a W 9 u M S 9 G T 1 J N V U x B U z I v Q 2 h h b m d l Z C B U e X B l L n t D b 2 x 1 b W 4 x M z I s M T M x f S Z x d W 9 0 O y w m c X V v d D t T Z W N 0 a W 9 u M S 9 G T 1 J N V U x B U z I v Q 2 h h b m d l Z C B U e X B l L n t D b 2 x 1 b W 4 x M z M s M T M y f S Z x d W 9 0 O y w m c X V v d D t T Z W N 0 a W 9 u M S 9 G T 1 J N V U x B U z I v Q 2 h h b m d l Z C B U e X B l L n t D b 2 x 1 b W 4 x M z Q s M T M z f S Z x d W 9 0 O y w m c X V v d D t T Z W N 0 a W 9 u M S 9 G T 1 J N V U x B U z I v Q 2 h h b m d l Z C B U e X B l L n t D b 2 x 1 b W 4 x M z U s M T M 0 f S Z x d W 9 0 O y w m c X V v d D t T Z W N 0 a W 9 u M S 9 G T 1 J N V U x B U z I v Q 2 h h b m d l Z C B U e X B l L n t D b 2 x 1 b W 4 x M z Y s M T M 1 f S Z x d W 9 0 O y w m c X V v d D t T Z W N 0 a W 9 u M S 9 G T 1 J N V U x B U z I v Q 2 h h b m d l Z C B U e X B l L n t D b 2 x 1 b W 4 x M z c s M T M 2 f S Z x d W 9 0 O y w m c X V v d D t T Z W N 0 a W 9 u M S 9 G T 1 J N V U x B U z I v Q 2 h h b m d l Z C B U e X B l L n t D b 2 x 1 b W 4 x M z g s M T M 3 f S Z x d W 9 0 O y w m c X V v d D t T Z W N 0 a W 9 u M S 9 G T 1 J N V U x B U z I v Q 2 h h b m d l Z C B U e X B l L n t D b 2 x 1 b W 4 x M z k s M T M 4 f S Z x d W 9 0 O y w m c X V v d D t T Z W N 0 a W 9 u M S 9 G T 1 J N V U x B U z I v Q 2 h h b m d l Z C B U e X B l L n t D b 2 x 1 b W 4 x N D A s M T M 5 f S Z x d W 9 0 O y w m c X V v d D t T Z W N 0 a W 9 u M S 9 G T 1 J N V U x B U z I v Q 2 h h b m d l Z C B U e X B l L n t D b 2 x 1 b W 4 x N D E s M T Q w f S Z x d W 9 0 O y w m c X V v d D t T Z W N 0 a W 9 u M S 9 G T 1 J N V U x B U z I v Q 2 h h b m d l Z C B U e X B l L n t D b 2 x 1 b W 4 x N D I s M T Q x f S Z x d W 9 0 O y w m c X V v d D t T Z W N 0 a W 9 u M S 9 G T 1 J N V U x B U z I v Q 2 h h b m d l Z C B U e X B l L n t D b 2 x 1 b W 4 x N D M s M T Q y f S Z x d W 9 0 O y w m c X V v d D t T Z W N 0 a W 9 u M S 9 G T 1 J N V U x B U z I v Q 2 h h b m d l Z C B U e X B l L n t D b 2 x 1 b W 4 x N D Q s M T Q z f S Z x d W 9 0 O y w m c X V v d D t T Z W N 0 a W 9 u M S 9 G T 1 J N V U x B U z I v Q 2 h h b m d l Z C B U e X B l L n t D b 2 x 1 b W 4 x N D U s M T Q 0 f S Z x d W 9 0 O y w m c X V v d D t T Z W N 0 a W 9 u M S 9 G T 1 J N V U x B U z I v Q 2 h h b m d l Z C B U e X B l L n t D b 2 x 1 b W 4 x N D Y s M T Q 1 f S Z x d W 9 0 O y w m c X V v d D t T Z W N 0 a W 9 u M S 9 G T 1 J N V U x B U z I v Q 2 h h b m d l Z C B U e X B l L n t D b 2 x 1 b W 4 x N D c s M T Q 2 f S Z x d W 9 0 O y w m c X V v d D t T Z W N 0 a W 9 u M S 9 G T 1 J N V U x B U z I v Q 2 h h b m d l Z C B U e X B l L n t D b 2 x 1 b W 4 x N D g s M T Q 3 f S Z x d W 9 0 O y w m c X V v d D t T Z W N 0 a W 9 u M S 9 G T 1 J N V U x B U z I v Q 2 h h b m d l Z C B U e X B l L n t D b 2 x 1 b W 4 x N D k s M T Q 4 f S Z x d W 9 0 O y w m c X V v d D t T Z W N 0 a W 9 u M S 9 G T 1 J N V U x B U z I v Q 2 h h b m d l Z C B U e X B l L n t D b 2 x 1 b W 4 x N T A s M T Q 5 f S Z x d W 9 0 O y w m c X V v d D t T Z W N 0 a W 9 u M S 9 G T 1 J N V U x B U z I v Q 2 h h b m d l Z C B U e X B l L n t D b 2 x 1 b W 4 x N T E s M T U w f S Z x d W 9 0 O y w m c X V v d D t T Z W N 0 a W 9 u M S 9 G T 1 J N V U x B U z I v Q 2 h h b m d l Z C B U e X B l L n t D b 2 x 1 b W 4 x N T I s M T U x f S Z x d W 9 0 O y w m c X V v d D t T Z W N 0 a W 9 u M S 9 G T 1 J N V U x B U z I v Q 2 h h b m d l Z C B U e X B l L n t D b 2 x 1 b W 4 x N T M s M T U y f S Z x d W 9 0 O y w m c X V v d D t T Z W N 0 a W 9 u M S 9 G T 1 J N V U x B U z I v Q 2 h h b m d l Z C B U e X B l L n t D b 2 x 1 b W 4 x N T Q s M T U z f S Z x d W 9 0 O y w m c X V v d D t T Z W N 0 a W 9 u M S 9 G T 1 J N V U x B U z I v Q 2 h h b m d l Z C B U e X B l L n t D b 2 x 1 b W 4 x N T U s M T U 0 f S Z x d W 9 0 O y w m c X V v d D t T Z W N 0 a W 9 u M S 9 G T 1 J N V U x B U z I v Q 2 h h b m d l Z C B U e X B l L n t D b 2 x 1 b W 4 x N T Y s M T U 1 f S Z x d W 9 0 O y w m c X V v d D t T Z W N 0 a W 9 u M S 9 G T 1 J N V U x B U z I v Q 2 h h b m d l Z C B U e X B l L n t D b 2 x 1 b W 4 x N T c s M T U 2 f S Z x d W 9 0 O y w m c X V v d D t T Z W N 0 a W 9 u M S 9 G T 1 J N V U x B U z I v Q 2 h h b m d l Z C B U e X B l L n t D b 2 x 1 b W 4 x N T g s M T U 3 f S Z x d W 9 0 O y w m c X V v d D t T Z W N 0 a W 9 u M S 9 G T 1 J N V U x B U z I v Q 2 h h b m d l Z C B U e X B l L n t D b 2 x 1 b W 4 x N T k s M T U 4 f S Z x d W 9 0 O y w m c X V v d D t T Z W N 0 a W 9 u M S 9 G T 1 J N V U x B U z I v Q 2 h h b m d l Z C B U e X B l L n t D b 2 x 1 b W 4 x N j A s M T U 5 f S Z x d W 9 0 O y w m c X V v d D t T Z W N 0 a W 9 u M S 9 G T 1 J N V U x B U z I v Q 2 h h b m d l Z C B U e X B l L n t D b 2 x 1 b W 4 x N j E s M T Y w f S Z x d W 9 0 O y w m c X V v d D t T Z W N 0 a W 9 u M S 9 G T 1 J N V U x B U z I v Q 2 h h b m d l Z C B U e X B l L n t D b 2 x 1 b W 4 x N j I s M T Y x f S Z x d W 9 0 O y w m c X V v d D t T Z W N 0 a W 9 u M S 9 G T 1 J N V U x B U z I v Q 2 h h b m d l Z C B U e X B l L n t D b 2 x 1 b W 4 x N j M s M T Y y f S Z x d W 9 0 O y w m c X V v d D t T Z W N 0 a W 9 u M S 9 G T 1 J N V U x B U z I v Q 2 h h b m d l Z C B U e X B l L n t D b 2 x 1 b W 4 x N j Q s M T Y z f S Z x d W 9 0 O y w m c X V v d D t T Z W N 0 a W 9 u M S 9 G T 1 J N V U x B U z I v Q 2 h h b m d l Z C B U e X B l L n t D b 2 x 1 b W 4 x N j U s M T Y 0 f S Z x d W 9 0 O y w m c X V v d D t T Z W N 0 a W 9 u M S 9 G T 1 J N V U x B U z I v Q 2 h h b m d l Z C B U e X B l L n t D b 2 x 1 b W 4 x N j Y s M T Y 1 f S Z x d W 9 0 O y w m c X V v d D t T Z W N 0 a W 9 u M S 9 G T 1 J N V U x B U z I v Q 2 h h b m d l Z C B U e X B l L n t D b 2 x 1 b W 4 x N j c s M T Y 2 f S Z x d W 9 0 O y w m c X V v d D t T Z W N 0 a W 9 u M S 9 G T 1 J N V U x B U z I v Q 2 h h b m d l Z C B U e X B l L n t D b 2 x 1 b W 4 x N j g s M T Y 3 f S Z x d W 9 0 O y w m c X V v d D t T Z W N 0 a W 9 u M S 9 G T 1 J N V U x B U z I v Q 2 h h b m d l Z C B U e X B l L n t D b 2 x 1 b W 4 x N j k s M T Y 4 f S Z x d W 9 0 O y w m c X V v d D t T Z W N 0 a W 9 u M S 9 G T 1 J N V U x B U z I v Q 2 h h b m d l Z C B U e X B l L n t D b 2 x 1 b W 4 x N z A s M T Y 5 f S Z x d W 9 0 O y w m c X V v d D t T Z W N 0 a W 9 u M S 9 G T 1 J N V U x B U z I v Q 2 h h b m d l Z C B U e X B l L n t D b 2 x 1 b W 4 x N z E s M T c w f S Z x d W 9 0 O y w m c X V v d D t T Z W N 0 a W 9 u M S 9 G T 1 J N V U x B U z I v Q 2 h h b m d l Z C B U e X B l L n t D b 2 x 1 b W 4 x N z I s M T c x f S Z x d W 9 0 O y w m c X V v d D t T Z W N 0 a W 9 u M S 9 G T 1 J N V U x B U z I v Q 2 h h b m d l Z C B U e X B l L n t D b 2 x 1 b W 4 x N z M s M T c y f S Z x d W 9 0 O y w m c X V v d D t T Z W N 0 a W 9 u M S 9 G T 1 J N V U x B U z I v Q 2 h h b m d l Z C B U e X B l L n t D b 2 x 1 b W 4 x N z Q s M T c z f S Z x d W 9 0 O y w m c X V v d D t T Z W N 0 a W 9 u M S 9 G T 1 J N V U x B U z I v Q 2 h h b m d l Z C B U e X B l L n t D b 2 x 1 b W 4 x N z U s M T c 0 f S Z x d W 9 0 O y w m c X V v d D t T Z W N 0 a W 9 u M S 9 G T 1 J N V U x B U z I v Q 2 h h b m d l Z C B U e X B l L n t D b 2 x 1 b W 4 x N z Y s M T c 1 f S Z x d W 9 0 O y w m c X V v d D t T Z W N 0 a W 9 u M S 9 G T 1 J N V U x B U z I v Q 2 h h b m d l Z C B U e X B l L n t D b 2 x 1 b W 4 x N z c s M T c 2 f S Z x d W 9 0 O y w m c X V v d D t T Z W N 0 a W 9 u M S 9 G T 1 J N V U x B U z I v Q 2 h h b m d l Z C B U e X B l L n t D b 2 x 1 b W 4 x N z g s M T c 3 f S Z x d W 9 0 O y w m c X V v d D t T Z W N 0 a W 9 u M S 9 G T 1 J N V U x B U z I v Q 2 h h b m d l Z C B U e X B l L n t D b 2 x 1 b W 4 x N z k s M T c 4 f S Z x d W 9 0 O y w m c X V v d D t T Z W N 0 a W 9 u M S 9 G T 1 J N V U x B U z I v Q 2 h h b m d l Z C B U e X B l L n t D b 2 x 1 b W 4 x O D A s M T c 5 f S Z x d W 9 0 O y w m c X V v d D t T Z W N 0 a W 9 u M S 9 G T 1 J N V U x B U z I v Q 2 h h b m d l Z C B U e X B l L n t D b 2 x 1 b W 4 x O D E s M T g w f S Z x d W 9 0 O y w m c X V v d D t T Z W N 0 a W 9 u M S 9 G T 1 J N V U x B U z I v Q 2 h h b m d l Z C B U e X B l L n t D b 2 x 1 b W 4 x O D I s M T g x f S Z x d W 9 0 O y w m c X V v d D t T Z W N 0 a W 9 u M S 9 G T 1 J N V U x B U z I v Q 2 h h b m d l Z C B U e X B l L n t D b 2 x 1 b W 4 x O D M s M T g y f S Z x d W 9 0 O y w m c X V v d D t T Z W N 0 a W 9 u M S 9 G T 1 J N V U x B U z I v Q 2 h h b m d l Z C B U e X B l L n t D b 2 x 1 b W 4 x O D Q s M T g z f S Z x d W 9 0 O y w m c X V v d D t T Z W N 0 a W 9 u M S 9 G T 1 J N V U x B U z I v Q 2 h h b m d l Z C B U e X B l L n t D b 2 x 1 b W 4 x O D U s M T g 0 f S Z x d W 9 0 O y w m c X V v d D t T Z W N 0 a W 9 u M S 9 G T 1 J N V U x B U z I v Q 2 h h b m d l Z C B U e X B l L n t D b 2 x 1 b W 4 x O D Y s M T g 1 f S Z x d W 9 0 O y w m c X V v d D t T Z W N 0 a W 9 u M S 9 G T 1 J N V U x B U z I v Q 2 h h b m d l Z C B U e X B l L n t D b 2 x 1 b W 4 x O D c s M T g 2 f S Z x d W 9 0 O y w m c X V v d D t T Z W N 0 a W 9 u M S 9 G T 1 J N V U x B U z I v Q 2 h h b m d l Z C B U e X B l L n t D b 2 x 1 b W 4 x O D g s M T g 3 f S Z x d W 9 0 O y w m c X V v d D t T Z W N 0 a W 9 u M S 9 G T 1 J N V U x B U z I v Q 2 h h b m d l Z C B U e X B l L n t D b 2 x 1 b W 4 x O D k s M T g 4 f S Z x d W 9 0 O y w m c X V v d D t T Z W N 0 a W 9 u M S 9 G T 1 J N V U x B U z I v Q 2 h h b m d l Z C B U e X B l L n t D b 2 x 1 b W 4 x O T A s M T g 5 f S Z x d W 9 0 O y w m c X V v d D t T Z W N 0 a W 9 u M S 9 G T 1 J N V U x B U z I v Q 2 h h b m d l Z C B U e X B l L n t D b 2 x 1 b W 4 x O T E s M T k w f S Z x d W 9 0 O y w m c X V v d D t T Z W N 0 a W 9 u M S 9 G T 1 J N V U x B U z I v Q 2 h h b m d l Z C B U e X B l L n t D b 2 x 1 b W 4 x O T I s M T k x f S Z x d W 9 0 O y w m c X V v d D t T Z W N 0 a W 9 u M S 9 G T 1 J N V U x B U z I v Q 2 h h b m d l Z C B U e X B l L n t D b 2 x 1 b W 4 x O T M s M T k y f S Z x d W 9 0 O y w m c X V v d D t T Z W N 0 a W 9 u M S 9 G T 1 J N V U x B U z I v Q 2 h h b m d l Z C B U e X B l L n t D b 2 x 1 b W 4 x O T Q s M T k z f S Z x d W 9 0 O y w m c X V v d D t T Z W N 0 a W 9 u M S 9 G T 1 J N V U x B U z I v Q 2 h h b m d l Z C B U e X B l L n t D b 2 x 1 b W 4 x O T U s M T k 0 f S Z x d W 9 0 O y w m c X V v d D t T Z W N 0 a W 9 u M S 9 G T 1 J N V U x B U z I v Q 2 h h b m d l Z C B U e X B l L n t D b 2 x 1 b W 4 x O T Y s M T k 1 f S Z x d W 9 0 O y w m c X V v d D t T Z W N 0 a W 9 u M S 9 G T 1 J N V U x B U z I v Q 2 h h b m d l Z C B U e X B l L n t D b 2 x 1 b W 4 x O T c s M T k 2 f S Z x d W 9 0 O y w m c X V v d D t T Z W N 0 a W 9 u M S 9 G T 1 J N V U x B U z I v Q 2 h h b m d l Z C B U e X B l L n t D b 2 x 1 b W 4 x O T g s M T k 3 f S Z x d W 9 0 O y w m c X V v d D t T Z W N 0 a W 9 u M S 9 G T 1 J N V U x B U z I v Q 2 h h b m d l Z C B U e X B l L n t D b 2 x 1 b W 4 x O T k s M T k 4 f S Z x d W 9 0 O y w m c X V v d D t T Z W N 0 a W 9 u M S 9 G T 1 J N V U x B U z I v Q 2 h h b m d l Z C B U e X B l L n t D b 2 x 1 b W 4 y M D A s M T k 5 f S Z x d W 9 0 O y w m c X V v d D t T Z W N 0 a W 9 u M S 9 G T 1 J N V U x B U z I v Q 2 h h b m d l Z C B U e X B l L n t D b 2 x 1 b W 4 y M D E s M j A w f S Z x d W 9 0 O y w m c X V v d D t T Z W N 0 a W 9 u M S 9 G T 1 J N V U x B U z I v Q 2 h h b m d l Z C B U e X B l L n t D b 2 x 1 b W 4 y M D I s M j A x f S Z x d W 9 0 O y w m c X V v d D t T Z W N 0 a W 9 u M S 9 G T 1 J N V U x B U z I v Q 2 h h b m d l Z C B U e X B l L n t D b 2 x 1 b W 4 y M D M s M j A y f S Z x d W 9 0 O y w m c X V v d D t T Z W N 0 a W 9 u M S 9 G T 1 J N V U x B U z I v Q 2 h h b m d l Z C B U e X B l L n t D b 2 x 1 b W 4 y M D Q s M j A z f S Z x d W 9 0 O y w m c X V v d D t T Z W N 0 a W 9 u M S 9 G T 1 J N V U x B U z I v Q 2 h h b m d l Z C B U e X B l L n t D b 2 x 1 b W 4 y M D U s M j A 0 f S Z x d W 9 0 O y w m c X V v d D t T Z W N 0 a W 9 u M S 9 G T 1 J N V U x B U z I v Q 2 h h b m d l Z C B U e X B l L n t D b 2 x 1 b W 4 y M D Y s M j A 1 f S Z x d W 9 0 O y w m c X V v d D t T Z W N 0 a W 9 u M S 9 G T 1 J N V U x B U z I v Q 2 h h b m d l Z C B U e X B l L n t D b 2 x 1 b W 4 y M D c s M j A 2 f S Z x d W 9 0 O y w m c X V v d D t T Z W N 0 a W 9 u M S 9 G T 1 J N V U x B U z I v Q 2 h h b m d l Z C B U e X B l L n t D b 2 x 1 b W 4 y M D g s M j A 3 f S Z x d W 9 0 O y w m c X V v d D t T Z W N 0 a W 9 u M S 9 G T 1 J N V U x B U z I v Q 2 h h b m d l Z C B U e X B l L n t D b 2 x 1 b W 4 y M D k s M j A 4 f S Z x d W 9 0 O y w m c X V v d D t T Z W N 0 a W 9 u M S 9 G T 1 J N V U x B U z I v Q 2 h h b m d l Z C B U e X B l L n t D b 2 x 1 b W 4 y M T A s M j A 5 f S Z x d W 9 0 O y w m c X V v d D t T Z W N 0 a W 9 u M S 9 G T 1 J N V U x B U z I v Q 2 h h b m d l Z C B U e X B l L n t D b 2 x 1 b W 4 y M T E s M j E w f S Z x d W 9 0 O y w m c X V v d D t T Z W N 0 a W 9 u M S 9 G T 1 J N V U x B U z I v Q 2 h h b m d l Z C B U e X B l L n t D b 2 x 1 b W 4 y M T I s M j E x f S Z x d W 9 0 O y w m c X V v d D t T Z W N 0 a W 9 u M S 9 G T 1 J N V U x B U z I v Q 2 h h b m d l Z C B U e X B l L n t D b 2 x 1 b W 4 y M T M s M j E y f S Z x d W 9 0 O y w m c X V v d D t T Z W N 0 a W 9 u M S 9 G T 1 J N V U x B U z I v Q 2 h h b m d l Z C B U e X B l L n t D b 2 x 1 b W 4 y M T Q s M j E z f S Z x d W 9 0 O y w m c X V v d D t T Z W N 0 a W 9 u M S 9 G T 1 J N V U x B U z I v Q 2 h h b m d l Z C B U e X B l L n t D b 2 x 1 b W 4 y M T U s M j E 0 f S Z x d W 9 0 O y w m c X V v d D t T Z W N 0 a W 9 u M S 9 G T 1 J N V U x B U z I v Q 2 h h b m d l Z C B U e X B l L n t D b 2 x 1 b W 4 y M T Y s M j E 1 f S Z x d W 9 0 O y w m c X V v d D t T Z W N 0 a W 9 u M S 9 G T 1 J N V U x B U z I v Q 2 h h b m d l Z C B U e X B l L n t D b 2 x 1 b W 4 y M T c s M j E 2 f S Z x d W 9 0 O y w m c X V v d D t T Z W N 0 a W 9 u M S 9 G T 1 J N V U x B U z I v Q 2 h h b m d l Z C B U e X B l L n t D b 2 x 1 b W 4 y M T g s M j E 3 f S Z x d W 9 0 O y w m c X V v d D t T Z W N 0 a W 9 u M S 9 G T 1 J N V U x B U z I v Q 2 h h b m d l Z C B U e X B l L n t D b 2 x 1 b W 4 y M T k s M j E 4 f S Z x d W 9 0 O y w m c X V v d D t T Z W N 0 a W 9 u M S 9 G T 1 J N V U x B U z I v Q 2 h h b m d l Z C B U e X B l L n t D b 2 x 1 b W 4 y M j A s M j E 5 f S Z x d W 9 0 O y w m c X V v d D t T Z W N 0 a W 9 u M S 9 G T 1 J N V U x B U z I v Q 2 h h b m d l Z C B U e X B l L n t D b 2 x 1 b W 4 y M j E s M j I w f S Z x d W 9 0 O y w m c X V v d D t T Z W N 0 a W 9 u M S 9 G T 1 J N V U x B U z I v Q 2 h h b m d l Z C B U e X B l L n t D b 2 x 1 b W 4 y M j I s M j I x f S Z x d W 9 0 O y w m c X V v d D t T Z W N 0 a W 9 u M S 9 G T 1 J N V U x B U z I v Q 2 h h b m d l Z C B U e X B l L n t D b 2 x 1 b W 4 y M j M s M j I y f S Z x d W 9 0 O y w m c X V v d D t T Z W N 0 a W 9 u M S 9 G T 1 J N V U x B U z I v Q 2 h h b m d l Z C B U e X B l L n t D b 2 x 1 b W 4 y M j Q s M j I z f S Z x d W 9 0 O y w m c X V v d D t T Z W N 0 a W 9 u M S 9 G T 1 J N V U x B U z I v Q 2 h h b m d l Z C B U e X B l L n t D b 2 x 1 b W 4 y M j U s M j I 0 f S Z x d W 9 0 O y w m c X V v d D t T Z W N 0 a W 9 u M S 9 G T 1 J N V U x B U z I v Q 2 h h b m d l Z C B U e X B l L n t D b 2 x 1 b W 4 y M j Y s M j I 1 f S Z x d W 9 0 O y w m c X V v d D t T Z W N 0 a W 9 u M S 9 G T 1 J N V U x B U z I v Q 2 h h b m d l Z C B U e X B l L n t D b 2 x 1 b W 4 y M j c s M j I 2 f S Z x d W 9 0 O y w m c X V v d D t T Z W N 0 a W 9 u M S 9 G T 1 J N V U x B U z I v Q 2 h h b m d l Z C B U e X B l L n t D b 2 x 1 b W 4 y M j g s M j I 3 f S Z x d W 9 0 O y w m c X V v d D t T Z W N 0 a W 9 u M S 9 G T 1 J N V U x B U z I v Q 2 h h b m d l Z C B U e X B l L n t D b 2 x 1 b W 4 y M j k s M j I 4 f S Z x d W 9 0 O y w m c X V v d D t T Z W N 0 a W 9 u M S 9 G T 1 J N V U x B U z I v Q 2 h h b m d l Z C B U e X B l L n t D b 2 x 1 b W 4 y M z A s M j I 5 f S Z x d W 9 0 O y w m c X V v d D t T Z W N 0 a W 9 u M S 9 G T 1 J N V U x B U z I v Q 2 h h b m d l Z C B U e X B l L n t D b 2 x 1 b W 4 y M z E s M j M w f S Z x d W 9 0 O y w m c X V v d D t T Z W N 0 a W 9 u M S 9 G T 1 J N V U x B U z I v Q 2 h h b m d l Z C B U e X B l L n t D b 2 x 1 b W 4 y M z I s M j M x f S Z x d W 9 0 O y w m c X V v d D t T Z W N 0 a W 9 u M S 9 G T 1 J N V U x B U z I v Q 2 h h b m d l Z C B U e X B l L n t D b 2 x 1 b W 4 y M z M s M j M y f S Z x d W 9 0 O y w m c X V v d D t T Z W N 0 a W 9 u M S 9 G T 1 J N V U x B U z I v Q 2 h h b m d l Z C B U e X B l L n t D b 2 x 1 b W 4 y M z Q s M j M z f S Z x d W 9 0 O y w m c X V v d D t T Z W N 0 a W 9 u M S 9 G T 1 J N V U x B U z I v Q 2 h h b m d l Z C B U e X B l L n t D b 2 x 1 b W 4 y M z U s M j M 0 f S Z x d W 9 0 O y w m c X V v d D t T Z W N 0 a W 9 u M S 9 G T 1 J N V U x B U z I v Q 2 h h b m d l Z C B U e X B l L n t D b 2 x 1 b W 4 y M z Y s M j M 1 f S Z x d W 9 0 O y w m c X V v d D t T Z W N 0 a W 9 u M S 9 G T 1 J N V U x B U z I v Q 2 h h b m d l Z C B U e X B l L n t D b 2 x 1 b W 4 y M z c s M j M 2 f S Z x d W 9 0 O y w m c X V v d D t T Z W N 0 a W 9 u M S 9 G T 1 J N V U x B U z I v Q 2 h h b m d l Z C B U e X B l L n t D b 2 x 1 b W 4 y M z g s M j M 3 f S Z x d W 9 0 O y w m c X V v d D t T Z W N 0 a W 9 u M S 9 G T 1 J N V U x B U z I v Q 2 h h b m d l Z C B U e X B l L n t D b 2 x 1 b W 4 y M z k s M j M 4 f S Z x d W 9 0 O y w m c X V v d D t T Z W N 0 a W 9 u M S 9 G T 1 J N V U x B U z I v Q 2 h h b m d l Z C B U e X B l L n t D b 2 x 1 b W 4 y N D A s M j M 5 f S Z x d W 9 0 O y w m c X V v d D t T Z W N 0 a W 9 u M S 9 G T 1 J N V U x B U z I v Q 2 h h b m d l Z C B U e X B l L n t D b 2 x 1 b W 4 y N D E s M j Q w f S Z x d W 9 0 O y w m c X V v d D t T Z W N 0 a W 9 u M S 9 G T 1 J N V U x B U z I v Q 2 h h b m d l Z C B U e X B l L n t D b 2 x 1 b W 4 y N D I s M j Q x f S Z x d W 9 0 O y w m c X V v d D t T Z W N 0 a W 9 u M S 9 G T 1 J N V U x B U z I v Q 2 h h b m d l Z C B U e X B l L n t D b 2 x 1 b W 4 y N D M s M j Q y f S Z x d W 9 0 O y w m c X V v d D t T Z W N 0 a W 9 u M S 9 G T 1 J N V U x B U z I v Q 2 h h b m d l Z C B U e X B l L n t D b 2 x 1 b W 4 y N D Q s M j Q z f S Z x d W 9 0 O y w m c X V v d D t T Z W N 0 a W 9 u M S 9 G T 1 J N V U x B U z I v Q 2 h h b m d l Z C B U e X B l L n t D b 2 x 1 b W 4 y N D U s M j Q 0 f S Z x d W 9 0 O y w m c X V v d D t T Z W N 0 a W 9 u M S 9 G T 1 J N V U x B U z I v Q 2 h h b m d l Z C B U e X B l L n t D b 2 x 1 b W 4 y N D Y s M j Q 1 f S Z x d W 9 0 O y w m c X V v d D t T Z W N 0 a W 9 u M S 9 G T 1 J N V U x B U z I v Q 2 h h b m d l Z C B U e X B l L n t D b 2 x 1 b W 4 y N D c s M j Q 2 f S Z x d W 9 0 O y w m c X V v d D t T Z W N 0 a W 9 u M S 9 G T 1 J N V U x B U z I v Q 2 h h b m d l Z C B U e X B l L n t D b 2 x 1 b W 4 y N D g s M j Q 3 f S Z x d W 9 0 O y w m c X V v d D t T Z W N 0 a W 9 u M S 9 G T 1 J N V U x B U z I v Q 2 h h b m d l Z C B U e X B l L n t D b 2 x 1 b W 4 y N D k s M j Q 4 f S Z x d W 9 0 O y w m c X V v d D t T Z W N 0 a W 9 u M S 9 G T 1 J N V U x B U z I v Q 2 h h b m d l Z C B U e X B l L n t D b 2 x 1 b W 4 y N T A s M j Q 5 f S Z x d W 9 0 O y w m c X V v d D t T Z W N 0 a W 9 u M S 9 G T 1 J N V U x B U z I v Q 2 h h b m d l Z C B U e X B l L n t D b 2 x 1 b W 4 y N T E s M j U w f S Z x d W 9 0 O y w m c X V v d D t T Z W N 0 a W 9 u M S 9 G T 1 J N V U x B U z I v Q 2 h h b m d l Z C B U e X B l L n t D b 2 x 1 b W 4 y N T I s M j U x f S Z x d W 9 0 O y w m c X V v d D t T Z W N 0 a W 9 u M S 9 G T 1 J N V U x B U z I v Q 2 h h b m d l Z C B U e X B l L n t D b 2 x 1 b W 4 y N T M s M j U y f S Z x d W 9 0 O y w m c X V v d D t T Z W N 0 a W 9 u M S 9 G T 1 J N V U x B U z I v Q 2 h h b m d l Z C B U e X B l L n t D b 2 x 1 b W 4 y N T Q s M j U z f S Z x d W 9 0 O y w m c X V v d D t T Z W N 0 a W 9 u M S 9 G T 1 J N V U x B U z I v Q 2 h h b m d l Z C B U e X B l L n t D b 2 x 1 b W 4 y N T U s M j U 0 f S Z x d W 9 0 O y w m c X V v d D t T Z W N 0 a W 9 u M S 9 G T 1 J N V U x B U z I v Q 2 h h b m d l Z C B U e X B l L n t D b 2 x 1 b W 4 y N T Y s M j U 1 f S Z x d W 9 0 O y w m c X V v d D t T Z W N 0 a W 9 u M S 9 G T 1 J N V U x B U z I v Q 2 h h b m d l Z C B U e X B l L n t D b 2 x 1 b W 4 y N T c s M j U 2 f S Z x d W 9 0 O y w m c X V v d D t T Z W N 0 a W 9 u M S 9 G T 1 J N V U x B U z I v Q 2 h h b m d l Z C B U e X B l L n t D b 2 x 1 b W 4 y N T g s M j U 3 f S Z x d W 9 0 O y w m c X V v d D t T Z W N 0 a W 9 u M S 9 G T 1 J N V U x B U z I v Q 2 h h b m d l Z C B U e X B l L n t D b 2 x 1 b W 4 y N T k s M j U 4 f S Z x d W 9 0 O y w m c X V v d D t T Z W N 0 a W 9 u M S 9 G T 1 J N V U x B U z I v Q 2 h h b m d l Z C B U e X B l L n t D b 2 x 1 b W 4 y N j A s M j U 5 f S Z x d W 9 0 O y w m c X V v d D t T Z W N 0 a W 9 u M S 9 G T 1 J N V U x B U z I v Q 2 h h b m d l Z C B U e X B l L n t D b 2 x 1 b W 4 y N j E s M j Y w f S Z x d W 9 0 O y w m c X V v d D t T Z W N 0 a W 9 u M S 9 G T 1 J N V U x B U z I v Q 2 h h b m d l Z C B U e X B l L n t D b 2 x 1 b W 4 y N j I s M j Y x f S Z x d W 9 0 O y w m c X V v d D t T Z W N 0 a W 9 u M S 9 G T 1 J N V U x B U z I v Q 2 h h b m d l Z C B U e X B l L n t D b 2 x 1 b W 4 y N j M s M j Y y f S Z x d W 9 0 O y w m c X V v d D t T Z W N 0 a W 9 u M S 9 G T 1 J N V U x B U z I v Q 2 h h b m d l Z C B U e X B l L n t D b 2 x 1 b W 4 y N j Q s M j Y z f S Z x d W 9 0 O y w m c X V v d D t T Z W N 0 a W 9 u M S 9 G T 1 J N V U x B U z I v Q 2 h h b m d l Z C B U e X B l L n t D b 2 x 1 b W 4 y N j U s M j Y 0 f S Z x d W 9 0 O y w m c X V v d D t T Z W N 0 a W 9 u M S 9 G T 1 J N V U x B U z I v Q 2 h h b m d l Z C B U e X B l L n t D b 2 x 1 b W 4 y N j Y s M j Y 1 f S Z x d W 9 0 O y w m c X V v d D t T Z W N 0 a W 9 u M S 9 G T 1 J N V U x B U z I v Q 2 h h b m d l Z C B U e X B l L n t D b 2 x 1 b W 4 y N j c s M j Y 2 f S Z x d W 9 0 O y w m c X V v d D t T Z W N 0 a W 9 u M S 9 G T 1 J N V U x B U z I v Q 2 h h b m d l Z C B U e X B l L n t D b 2 x 1 b W 4 y N j g s M j Y 3 f S Z x d W 9 0 O y w m c X V v d D t T Z W N 0 a W 9 u M S 9 G T 1 J N V U x B U z I v Q 2 h h b m d l Z C B U e X B l L n t D b 2 x 1 b W 4 y N j k s M j Y 4 f S Z x d W 9 0 O y w m c X V v d D t T Z W N 0 a W 9 u M S 9 G T 1 J N V U x B U z I v Q 2 h h b m d l Z C B U e X B l L n t D b 2 x 1 b W 4 y N z A s M j Y 5 f S Z x d W 9 0 O y w m c X V v d D t T Z W N 0 a W 9 u M S 9 G T 1 J N V U x B U z I v Q 2 h h b m d l Z C B U e X B l L n t D b 2 x 1 b W 4 y N z E s M j c w f S Z x d W 9 0 O y w m c X V v d D t T Z W N 0 a W 9 u M S 9 G T 1 J N V U x B U z I v Q 2 h h b m d l Z C B U e X B l L n t D b 2 x 1 b W 4 y N z I s M j c x f S Z x d W 9 0 O y w m c X V v d D t T Z W N 0 a W 9 u M S 9 G T 1 J N V U x B U z I v Q 2 h h b m d l Z C B U e X B l L n t D b 2 x 1 b W 4 y N z M s M j c y f S Z x d W 9 0 O y w m c X V v d D t T Z W N 0 a W 9 u M S 9 G T 1 J N V U x B U z I v Q 2 h h b m d l Z C B U e X B l L n t D b 2 x 1 b W 4 y N z Q s M j c z f S Z x d W 9 0 O y w m c X V v d D t T Z W N 0 a W 9 u M S 9 G T 1 J N V U x B U z I v Q 2 h h b m d l Z C B U e X B l L n t D b 2 x 1 b W 4 y N z U s M j c 0 f S Z x d W 9 0 O y w m c X V v d D t T Z W N 0 a W 9 u M S 9 G T 1 J N V U x B U z I v Q 2 h h b m d l Z C B U e X B l L n t D b 2 x 1 b W 4 y N z Y s M j c 1 f S Z x d W 9 0 O y w m c X V v d D t T Z W N 0 a W 9 u M S 9 G T 1 J N V U x B U z I v Q 2 h h b m d l Z C B U e X B l L n t D b 2 x 1 b W 4 y N z c s M j c 2 f S Z x d W 9 0 O y w m c X V v d D t T Z W N 0 a W 9 u M S 9 G T 1 J N V U x B U z I v Q 2 h h b m d l Z C B U e X B l L n t D b 2 x 1 b W 4 y N z g s M j c 3 f S Z x d W 9 0 O y w m c X V v d D t T Z W N 0 a W 9 u M S 9 G T 1 J N V U x B U z I v Q 2 h h b m d l Z C B U e X B l L n t D b 2 x 1 b W 4 y N z k s M j c 4 f S Z x d W 9 0 O y w m c X V v d D t T Z W N 0 a W 9 u M S 9 G T 1 J N V U x B U z I v Q 2 h h b m d l Z C B U e X B l L n t D b 2 x 1 b W 4 y O D A s M j c 5 f S Z x d W 9 0 O y w m c X V v d D t T Z W N 0 a W 9 u M S 9 G T 1 J N V U x B U z I v Q 2 h h b m d l Z C B U e X B l L n t D b 2 x 1 b W 4 y O D E s M j g w f S Z x d W 9 0 O y w m c X V v d D t T Z W N 0 a W 9 u M S 9 G T 1 J N V U x B U z I v Q 2 h h b m d l Z C B U e X B l L n t D b 2 x 1 b W 4 y O D I s M j g x f S Z x d W 9 0 O y w m c X V v d D t T Z W N 0 a W 9 u M S 9 G T 1 J N V U x B U z I v Q 2 h h b m d l Z C B U e X B l L n t D b 2 x 1 b W 4 y O D M s M j g y f S Z x d W 9 0 O y w m c X V v d D t T Z W N 0 a W 9 u M S 9 G T 1 J N V U x B U z I v Q 2 h h b m d l Z C B U e X B l L n t D b 2 x 1 b W 4 y O D Q s M j g z f S Z x d W 9 0 O y w m c X V v d D t T Z W N 0 a W 9 u M S 9 G T 1 J N V U x B U z I v Q 2 h h b m d l Z C B U e X B l L n t D b 2 x 1 b W 4 y O D U s M j g 0 f S Z x d W 9 0 O 1 0 s J n F 1 b 3 Q 7 Q 2 9 s d W 1 u Q 2 9 1 b n Q m c X V v d D s 6 M j g 1 L C Z x d W 9 0 O 0 t l e U N v b H V t b k 5 h b W V z J n F 1 b 3 Q 7 O l t d L C Z x d W 9 0 O 0 N v b H V t b k l k Z W 5 0 a X R p Z X M m c X V v d D s 6 W y Z x d W 9 0 O 1 N l Y 3 R p b 2 4 x L 0 Z P U k 1 V T E F T M i 9 D a G F u Z 2 V k I F R 5 c G U u e 0 N v b H V t b j E s M H 0 m c X V v d D s s J n F 1 b 3 Q 7 U 2 V j d G l v b j E v R k 9 S T V V M Q V M y L 0 N o Y W 5 n Z W Q g V H l w Z S 5 7 Q 2 9 s d W 1 u M i w x f S Z x d W 9 0 O y w m c X V v d D t T Z W N 0 a W 9 u M S 9 G T 1 J N V U x B U z I v Q 2 h h b m d l Z C B U e X B l L n t D b 2 x 1 b W 4 z L D J 9 J n F 1 b 3 Q 7 L C Z x d W 9 0 O 1 N l Y 3 R p b 2 4 x L 0 Z P U k 1 V T E F T M i 9 D a G F u Z 2 V k I F R 5 c G U u e 0 N v b H V t b j Q s M 3 0 m c X V v d D s s J n F 1 b 3 Q 7 U 2 V j d G l v b j E v R k 9 S T V V M Q V M y L 0 N o Y W 5 n Z W Q g V H l w Z S 5 7 Q 2 9 s d W 1 u N S w 0 f S Z x d W 9 0 O y w m c X V v d D t T Z W N 0 a W 9 u M S 9 G T 1 J N V U x B U z I v Q 2 h h b m d l Z C B U e X B l L n t D b 2 x 1 b W 4 2 L D V 9 J n F 1 b 3 Q 7 L C Z x d W 9 0 O 1 N l Y 3 R p b 2 4 x L 0 Z P U k 1 V T E F T M i 9 D a G F u Z 2 V k I F R 5 c G U u e 0 N v b H V t b j c s N n 0 m c X V v d D s s J n F 1 b 3 Q 7 U 2 V j d G l v b j E v R k 9 S T V V M Q V M y L 0 N o Y W 5 n Z W Q g V H l w Z S 5 7 Q 2 9 s d W 1 u O C w 3 f S Z x d W 9 0 O y w m c X V v d D t T Z W N 0 a W 9 u M S 9 G T 1 J N V U x B U z I v Q 2 h h b m d l Z C B U e X B l L n t D b 2 x 1 b W 4 5 L D h 9 J n F 1 b 3 Q 7 L C Z x d W 9 0 O 1 N l Y 3 R p b 2 4 x L 0 Z P U k 1 V T E F T M i 9 D a G F u Z 2 V k I F R 5 c G U u e 0 N v b H V t b j E w L D l 9 J n F 1 b 3 Q 7 L C Z x d W 9 0 O 1 N l Y 3 R p b 2 4 x L 0 Z P U k 1 V T E F T M i 9 D a G F u Z 2 V k I F R 5 c G U u e 0 N v b H V t b j E x L D E w f S Z x d W 9 0 O y w m c X V v d D t T Z W N 0 a W 9 u M S 9 G T 1 J N V U x B U z I v Q 2 h h b m d l Z C B U e X B l L n t D b 2 x 1 b W 4 x M i w x M X 0 m c X V v d D s s J n F 1 b 3 Q 7 U 2 V j d G l v b j E v R k 9 S T V V M Q V M y L 0 N o Y W 5 n Z W Q g V H l w Z S 5 7 Q 2 9 s d W 1 u M T M s M T J 9 J n F 1 b 3 Q 7 L C Z x d W 9 0 O 1 N l Y 3 R p b 2 4 x L 0 Z P U k 1 V T E F T M i 9 D a G F u Z 2 V k I F R 5 c G U u e 0 N v b H V t b j E 0 L D E z f S Z x d W 9 0 O y w m c X V v d D t T Z W N 0 a W 9 u M S 9 G T 1 J N V U x B U z I v Q 2 h h b m d l Z C B U e X B l L n t D b 2 x 1 b W 4 x N S w x N H 0 m c X V v d D s s J n F 1 b 3 Q 7 U 2 V j d G l v b j E v R k 9 S T V V M Q V M y L 0 N o Y W 5 n Z W Q g V H l w Z S 5 7 Q 2 9 s d W 1 u M T Y s M T V 9 J n F 1 b 3 Q 7 L C Z x d W 9 0 O 1 N l Y 3 R p b 2 4 x L 0 Z P U k 1 V T E F T M i 9 D a G F u Z 2 V k I F R 5 c G U u e 0 N v b H V t b j E 3 L D E 2 f S Z x d W 9 0 O y w m c X V v d D t T Z W N 0 a W 9 u M S 9 G T 1 J N V U x B U z I v Q 2 h h b m d l Z C B U e X B l L n t D b 2 x 1 b W 4 x O C w x N 3 0 m c X V v d D s s J n F 1 b 3 Q 7 U 2 V j d G l v b j E v R k 9 S T V V M Q V M y L 0 N o Y W 5 n Z W Q g V H l w Z S 5 7 Q 2 9 s d W 1 u M T k s M T h 9 J n F 1 b 3 Q 7 L C Z x d W 9 0 O 1 N l Y 3 R p b 2 4 x L 0 Z P U k 1 V T E F T M i 9 D a G F u Z 2 V k I F R 5 c G U u e 0 N v b H V t b j I w L D E 5 f S Z x d W 9 0 O y w m c X V v d D t T Z W N 0 a W 9 u M S 9 G T 1 J N V U x B U z I v Q 2 h h b m d l Z C B U e X B l L n t D b 2 x 1 b W 4 y M S w y M H 0 m c X V v d D s s J n F 1 b 3 Q 7 U 2 V j d G l v b j E v R k 9 S T V V M Q V M y L 0 N o Y W 5 n Z W Q g V H l w Z S 5 7 Q 2 9 s d W 1 u M j I s M j F 9 J n F 1 b 3 Q 7 L C Z x d W 9 0 O 1 N l Y 3 R p b 2 4 x L 0 Z P U k 1 V T E F T M i 9 D a G F u Z 2 V k I F R 5 c G U u e 0 N v b H V t b j I z L D I y f S Z x d W 9 0 O y w m c X V v d D t T Z W N 0 a W 9 u M S 9 G T 1 J N V U x B U z I v Q 2 h h b m d l Z C B U e X B l L n t D b 2 x 1 b W 4 y N C w y M 3 0 m c X V v d D s s J n F 1 b 3 Q 7 U 2 V j d G l v b j E v R k 9 S T V V M Q V M y L 0 N o Y W 5 n Z W Q g V H l w Z S 5 7 Q 2 9 s d W 1 u M j U s M j R 9 J n F 1 b 3 Q 7 L C Z x d W 9 0 O 1 N l Y 3 R p b 2 4 x L 0 Z P U k 1 V T E F T M i 9 D a G F u Z 2 V k I F R 5 c G U u e 0 N v b H V t b j I 2 L D I 1 f S Z x d W 9 0 O y w m c X V v d D t T Z W N 0 a W 9 u M S 9 G T 1 J N V U x B U z I v Q 2 h h b m d l Z C B U e X B l L n t D b 2 x 1 b W 4 y N y w y N n 0 m c X V v d D s s J n F 1 b 3 Q 7 U 2 V j d G l v b j E v R k 9 S T V V M Q V M y L 0 N o Y W 5 n Z W Q g V H l w Z S 5 7 Q 2 9 s d W 1 u M j g s M j d 9 J n F 1 b 3 Q 7 L C Z x d W 9 0 O 1 N l Y 3 R p b 2 4 x L 0 Z P U k 1 V T E F T M i 9 D a G F u Z 2 V k I F R 5 c G U u e 0 N v b H V t b j I 5 L D I 4 f S Z x d W 9 0 O y w m c X V v d D t T Z W N 0 a W 9 u M S 9 G T 1 J N V U x B U z I v Q 2 h h b m d l Z C B U e X B l L n t D b 2 x 1 b W 4 z M C w y O X 0 m c X V v d D s s J n F 1 b 3 Q 7 U 2 V j d G l v b j E v R k 9 S T V V M Q V M y L 0 N o Y W 5 n Z W Q g V H l w Z S 5 7 Q 2 9 s d W 1 u M z E s M z B 9 J n F 1 b 3 Q 7 L C Z x d W 9 0 O 1 N l Y 3 R p b 2 4 x L 0 Z P U k 1 V T E F T M i 9 D a G F u Z 2 V k I F R 5 c G U u e 0 N v b H V t b j M y L D M x f S Z x d W 9 0 O y w m c X V v d D t T Z W N 0 a W 9 u M S 9 G T 1 J N V U x B U z I v Q 2 h h b m d l Z C B U e X B l L n t D b 2 x 1 b W 4 z M y w z M n 0 m c X V v d D s s J n F 1 b 3 Q 7 U 2 V j d G l v b j E v R k 9 S T V V M Q V M y L 0 N o Y W 5 n Z W Q g V H l w Z S 5 7 Q 2 9 s d W 1 u M z Q s M z N 9 J n F 1 b 3 Q 7 L C Z x d W 9 0 O 1 N l Y 3 R p b 2 4 x L 0 Z P U k 1 V T E F T M i 9 D a G F u Z 2 V k I F R 5 c G U u e 0 N v b H V t b j M 1 L D M 0 f S Z x d W 9 0 O y w m c X V v d D t T Z W N 0 a W 9 u M S 9 G T 1 J N V U x B U z I v Q 2 h h b m d l Z C B U e X B l L n t D b 2 x 1 b W 4 z N i w z N X 0 m c X V v d D s s J n F 1 b 3 Q 7 U 2 V j d G l v b j E v R k 9 S T V V M Q V M y L 0 N o Y W 5 n Z W Q g V H l w Z S 5 7 Q 2 9 s d W 1 u M z c s M z Z 9 J n F 1 b 3 Q 7 L C Z x d W 9 0 O 1 N l Y 3 R p b 2 4 x L 0 Z P U k 1 V T E F T M i 9 D a G F u Z 2 V k I F R 5 c G U u e 0 N v b H V t b j M 4 L D M 3 f S Z x d W 9 0 O y w m c X V v d D t T Z W N 0 a W 9 u M S 9 G T 1 J N V U x B U z I v Q 2 h h b m d l Z C B U e X B l L n t D b 2 x 1 b W 4 z O S w z O H 0 m c X V v d D s s J n F 1 b 3 Q 7 U 2 V j d G l v b j E v R k 9 S T V V M Q V M y L 0 N o Y W 5 n Z W Q g V H l w Z S 5 7 Q 2 9 s d W 1 u N D A s M z l 9 J n F 1 b 3 Q 7 L C Z x d W 9 0 O 1 N l Y 3 R p b 2 4 x L 0 Z P U k 1 V T E F T M i 9 D a G F u Z 2 V k I F R 5 c G U u e 0 N v b H V t b j Q x L D Q w f S Z x d W 9 0 O y w m c X V v d D t T Z W N 0 a W 9 u M S 9 G T 1 J N V U x B U z I v Q 2 h h b m d l Z C B U e X B l L n t D b 2 x 1 b W 4 0 M i w 0 M X 0 m c X V v d D s s J n F 1 b 3 Q 7 U 2 V j d G l v b j E v R k 9 S T V V M Q V M y L 0 N o Y W 5 n Z W Q g V H l w Z S 5 7 Q 2 9 s d W 1 u N D M s N D J 9 J n F 1 b 3 Q 7 L C Z x d W 9 0 O 1 N l Y 3 R p b 2 4 x L 0 Z P U k 1 V T E F T M i 9 D a G F u Z 2 V k I F R 5 c G U u e 0 N v b H V t b j Q 0 L D Q z f S Z x d W 9 0 O y w m c X V v d D t T Z W N 0 a W 9 u M S 9 G T 1 J N V U x B U z I v Q 2 h h b m d l Z C B U e X B l L n t D b 2 x 1 b W 4 0 N S w 0 N H 0 m c X V v d D s s J n F 1 b 3 Q 7 U 2 V j d G l v b j E v R k 9 S T V V M Q V M y L 0 N o Y W 5 n Z W Q g V H l w Z S 5 7 Q 2 9 s d W 1 u N D Y s N D V 9 J n F 1 b 3 Q 7 L C Z x d W 9 0 O 1 N l Y 3 R p b 2 4 x L 0 Z P U k 1 V T E F T M i 9 D a G F u Z 2 V k I F R 5 c G U u e 0 N v b H V t b j Q 3 L D Q 2 f S Z x d W 9 0 O y w m c X V v d D t T Z W N 0 a W 9 u M S 9 G T 1 J N V U x B U z I v Q 2 h h b m d l Z C B U e X B l L n t D b 2 x 1 b W 4 0 O C w 0 N 3 0 m c X V v d D s s J n F 1 b 3 Q 7 U 2 V j d G l v b j E v R k 9 S T V V M Q V M y L 0 N o Y W 5 n Z W Q g V H l w Z S 5 7 Q 2 9 s d W 1 u N D k s N D h 9 J n F 1 b 3 Q 7 L C Z x d W 9 0 O 1 N l Y 3 R p b 2 4 x L 0 Z P U k 1 V T E F T M i 9 D a G F u Z 2 V k I F R 5 c G U u e 0 N v b H V t b j U w L D Q 5 f S Z x d W 9 0 O y w m c X V v d D t T Z W N 0 a W 9 u M S 9 G T 1 J N V U x B U z I v Q 2 h h b m d l Z C B U e X B l L n t D b 2 x 1 b W 4 1 M S w 1 M H 0 m c X V v d D s s J n F 1 b 3 Q 7 U 2 V j d G l v b j E v R k 9 S T V V M Q V M y L 0 N o Y W 5 n Z W Q g V H l w Z S 5 7 Q 2 9 s d W 1 u N T I s N T F 9 J n F 1 b 3 Q 7 L C Z x d W 9 0 O 1 N l Y 3 R p b 2 4 x L 0 Z P U k 1 V T E F T M i 9 D a G F u Z 2 V k I F R 5 c G U u e 0 N v b H V t b j U z L D U y f S Z x d W 9 0 O y w m c X V v d D t T Z W N 0 a W 9 u M S 9 G T 1 J N V U x B U z I v Q 2 h h b m d l Z C B U e X B l L n t D b 2 x 1 b W 4 1 N C w 1 M 3 0 m c X V v d D s s J n F 1 b 3 Q 7 U 2 V j d G l v b j E v R k 9 S T V V M Q V M y L 0 N o Y W 5 n Z W Q g V H l w Z S 5 7 Q 2 9 s d W 1 u N T U s N T R 9 J n F 1 b 3 Q 7 L C Z x d W 9 0 O 1 N l Y 3 R p b 2 4 x L 0 Z P U k 1 V T E F T M i 9 D a G F u Z 2 V k I F R 5 c G U u e 0 N v b H V t b j U 2 L D U 1 f S Z x d W 9 0 O y w m c X V v d D t T Z W N 0 a W 9 u M S 9 G T 1 J N V U x B U z I v Q 2 h h b m d l Z C B U e X B l L n t D b 2 x 1 b W 4 1 N y w 1 N n 0 m c X V v d D s s J n F 1 b 3 Q 7 U 2 V j d G l v b j E v R k 9 S T V V M Q V M y L 0 N o Y W 5 n Z W Q g V H l w Z S 5 7 Q 2 9 s d W 1 u N T g s N T d 9 J n F 1 b 3 Q 7 L C Z x d W 9 0 O 1 N l Y 3 R p b 2 4 x L 0 Z P U k 1 V T E F T M i 9 D a G F u Z 2 V k I F R 5 c G U u e 0 N v b H V t b j U 5 L D U 4 f S Z x d W 9 0 O y w m c X V v d D t T Z W N 0 a W 9 u M S 9 G T 1 J N V U x B U z I v Q 2 h h b m d l Z C B U e X B l L n t D b 2 x 1 b W 4 2 M C w 1 O X 0 m c X V v d D s s J n F 1 b 3 Q 7 U 2 V j d G l v b j E v R k 9 S T V V M Q V M y L 0 N o Y W 5 n Z W Q g V H l w Z S 5 7 Q 2 9 s d W 1 u N j E s N j B 9 J n F 1 b 3 Q 7 L C Z x d W 9 0 O 1 N l Y 3 R p b 2 4 x L 0 Z P U k 1 V T E F T M i 9 D a G F u Z 2 V k I F R 5 c G U u e 0 N v b H V t b j Y y L D Y x f S Z x d W 9 0 O y w m c X V v d D t T Z W N 0 a W 9 u M S 9 G T 1 J N V U x B U z I v Q 2 h h b m d l Z C B U e X B l L n t D b 2 x 1 b W 4 2 M y w 2 M n 0 m c X V v d D s s J n F 1 b 3 Q 7 U 2 V j d G l v b j E v R k 9 S T V V M Q V M y L 0 N o Y W 5 n Z W Q g V H l w Z S 5 7 Q 2 9 s d W 1 u N j Q s N j N 9 J n F 1 b 3 Q 7 L C Z x d W 9 0 O 1 N l Y 3 R p b 2 4 x L 0 Z P U k 1 V T E F T M i 9 D a G F u Z 2 V k I F R 5 c G U u e 0 N v b H V t b j Y 1 L D Y 0 f S Z x d W 9 0 O y w m c X V v d D t T Z W N 0 a W 9 u M S 9 G T 1 J N V U x B U z I v Q 2 h h b m d l Z C B U e X B l L n t D b 2 x 1 b W 4 2 N i w 2 N X 0 m c X V v d D s s J n F 1 b 3 Q 7 U 2 V j d G l v b j E v R k 9 S T V V M Q V M y L 0 N o Y W 5 n Z W Q g V H l w Z S 5 7 Q 2 9 s d W 1 u N j c s N j Z 9 J n F 1 b 3 Q 7 L C Z x d W 9 0 O 1 N l Y 3 R p b 2 4 x L 0 Z P U k 1 V T E F T M i 9 D a G F u Z 2 V k I F R 5 c G U u e 0 N v b H V t b j Y 4 L D Y 3 f S Z x d W 9 0 O y w m c X V v d D t T Z W N 0 a W 9 u M S 9 G T 1 J N V U x B U z I v Q 2 h h b m d l Z C B U e X B l L n t D b 2 x 1 b W 4 2 O S w 2 O H 0 m c X V v d D s s J n F 1 b 3 Q 7 U 2 V j d G l v b j E v R k 9 S T V V M Q V M y L 0 N o Y W 5 n Z W Q g V H l w Z S 5 7 Q 2 9 s d W 1 u N z A s N j l 9 J n F 1 b 3 Q 7 L C Z x d W 9 0 O 1 N l Y 3 R p b 2 4 x L 0 Z P U k 1 V T E F T M i 9 D a G F u Z 2 V k I F R 5 c G U u e 0 N v b H V t b j c x L D c w f S Z x d W 9 0 O y w m c X V v d D t T Z W N 0 a W 9 u M S 9 G T 1 J N V U x B U z I v Q 2 h h b m d l Z C B U e X B l L n t D b 2 x 1 b W 4 3 M i w 3 M X 0 m c X V v d D s s J n F 1 b 3 Q 7 U 2 V j d G l v b j E v R k 9 S T V V M Q V M y L 0 N o Y W 5 n Z W Q g V H l w Z S 5 7 Q 2 9 s d W 1 u N z M s N z J 9 J n F 1 b 3 Q 7 L C Z x d W 9 0 O 1 N l Y 3 R p b 2 4 x L 0 Z P U k 1 V T E F T M i 9 D a G F u Z 2 V k I F R 5 c G U u e 0 N v b H V t b j c 0 L D c z f S Z x d W 9 0 O y w m c X V v d D t T Z W N 0 a W 9 u M S 9 G T 1 J N V U x B U z I v Q 2 h h b m d l Z C B U e X B l L n t D b 2 x 1 b W 4 3 N S w 3 N H 0 m c X V v d D s s J n F 1 b 3 Q 7 U 2 V j d G l v b j E v R k 9 S T V V M Q V M y L 0 N o Y W 5 n Z W Q g V H l w Z S 5 7 Q 2 9 s d W 1 u N z Y s N z V 9 J n F 1 b 3 Q 7 L C Z x d W 9 0 O 1 N l Y 3 R p b 2 4 x L 0 Z P U k 1 V T E F T M i 9 D a G F u Z 2 V k I F R 5 c G U u e 0 N v b H V t b j c 3 L D c 2 f S Z x d W 9 0 O y w m c X V v d D t T Z W N 0 a W 9 u M S 9 G T 1 J N V U x B U z I v Q 2 h h b m d l Z C B U e X B l L n t D b 2 x 1 b W 4 3 O C w 3 N 3 0 m c X V v d D s s J n F 1 b 3 Q 7 U 2 V j d G l v b j E v R k 9 S T V V M Q V M y L 0 N o Y W 5 n Z W Q g V H l w Z S 5 7 Q 2 9 s d W 1 u N z k s N z h 9 J n F 1 b 3 Q 7 L C Z x d W 9 0 O 1 N l Y 3 R p b 2 4 x L 0 Z P U k 1 V T E F T M i 9 D a G F u Z 2 V k I F R 5 c G U u e 0 N v b H V t b j g w L D c 5 f S Z x d W 9 0 O y w m c X V v d D t T Z W N 0 a W 9 u M S 9 G T 1 J N V U x B U z I v Q 2 h h b m d l Z C B U e X B l L n t D b 2 x 1 b W 4 4 M S w 4 M H 0 m c X V v d D s s J n F 1 b 3 Q 7 U 2 V j d G l v b j E v R k 9 S T V V M Q V M y L 0 N o Y W 5 n Z W Q g V H l w Z S 5 7 Q 2 9 s d W 1 u O D I s O D F 9 J n F 1 b 3 Q 7 L C Z x d W 9 0 O 1 N l Y 3 R p b 2 4 x L 0 Z P U k 1 V T E F T M i 9 D a G F u Z 2 V k I F R 5 c G U u e 0 N v b H V t b j g z L D g y f S Z x d W 9 0 O y w m c X V v d D t T Z W N 0 a W 9 u M S 9 G T 1 J N V U x B U z I v Q 2 h h b m d l Z C B U e X B l L n t D b 2 x 1 b W 4 4 N C w 4 M 3 0 m c X V v d D s s J n F 1 b 3 Q 7 U 2 V j d G l v b j E v R k 9 S T V V M Q V M y L 0 N o Y W 5 n Z W Q g V H l w Z S 5 7 Q 2 9 s d W 1 u O D U s O D R 9 J n F 1 b 3 Q 7 L C Z x d W 9 0 O 1 N l Y 3 R p b 2 4 x L 0 Z P U k 1 V T E F T M i 9 D a G F u Z 2 V k I F R 5 c G U u e 0 N v b H V t b j g 2 L D g 1 f S Z x d W 9 0 O y w m c X V v d D t T Z W N 0 a W 9 u M S 9 G T 1 J N V U x B U z I v Q 2 h h b m d l Z C B U e X B l L n t D b 2 x 1 b W 4 4 N y w 4 N n 0 m c X V v d D s s J n F 1 b 3 Q 7 U 2 V j d G l v b j E v R k 9 S T V V M Q V M y L 0 N o Y W 5 n Z W Q g V H l w Z S 5 7 Q 2 9 s d W 1 u O D g s O D d 9 J n F 1 b 3 Q 7 L C Z x d W 9 0 O 1 N l Y 3 R p b 2 4 x L 0 Z P U k 1 V T E F T M i 9 D a G F u Z 2 V k I F R 5 c G U u e 0 N v b H V t b j g 5 L D g 4 f S Z x d W 9 0 O y w m c X V v d D t T Z W N 0 a W 9 u M S 9 G T 1 J N V U x B U z I v Q 2 h h b m d l Z C B U e X B l L n t D b 2 x 1 b W 4 5 M C w 4 O X 0 m c X V v d D s s J n F 1 b 3 Q 7 U 2 V j d G l v b j E v R k 9 S T V V M Q V M y L 0 N o Y W 5 n Z W Q g V H l w Z S 5 7 Q 2 9 s d W 1 u O T E s O T B 9 J n F 1 b 3 Q 7 L C Z x d W 9 0 O 1 N l Y 3 R p b 2 4 x L 0 Z P U k 1 V T E F T M i 9 D a G F u Z 2 V k I F R 5 c G U u e 0 N v b H V t b j k y L D k x f S Z x d W 9 0 O y w m c X V v d D t T Z W N 0 a W 9 u M S 9 G T 1 J N V U x B U z I v Q 2 h h b m d l Z C B U e X B l L n t D b 2 x 1 b W 4 5 M y w 5 M n 0 m c X V v d D s s J n F 1 b 3 Q 7 U 2 V j d G l v b j E v R k 9 S T V V M Q V M y L 0 N o Y W 5 n Z W Q g V H l w Z S 5 7 Q 2 9 s d W 1 u O T Q s O T N 9 J n F 1 b 3 Q 7 L C Z x d W 9 0 O 1 N l Y 3 R p b 2 4 x L 0 Z P U k 1 V T E F T M i 9 D a G F u Z 2 V k I F R 5 c G U u e 0 N v b H V t b j k 1 L D k 0 f S Z x d W 9 0 O y w m c X V v d D t T Z W N 0 a W 9 u M S 9 G T 1 J N V U x B U z I v Q 2 h h b m d l Z C B U e X B l L n t D b 2 x 1 b W 4 5 N i w 5 N X 0 m c X V v d D s s J n F 1 b 3 Q 7 U 2 V j d G l v b j E v R k 9 S T V V M Q V M y L 0 N o Y W 5 n Z W Q g V H l w Z S 5 7 Q 2 9 s d W 1 u O T c s O T Z 9 J n F 1 b 3 Q 7 L C Z x d W 9 0 O 1 N l Y 3 R p b 2 4 x L 0 Z P U k 1 V T E F T M i 9 D a G F u Z 2 V k I F R 5 c G U u e 0 N v b H V t b j k 4 L D k 3 f S Z x d W 9 0 O y w m c X V v d D t T Z W N 0 a W 9 u M S 9 G T 1 J N V U x B U z I v Q 2 h h b m d l Z C B U e X B l L n t D b 2 x 1 b W 4 5 O S w 5 O H 0 m c X V v d D s s J n F 1 b 3 Q 7 U 2 V j d G l v b j E v R k 9 S T V V M Q V M y L 0 N o Y W 5 n Z W Q g V H l w Z S 5 7 Q 2 9 s d W 1 u M T A w L D k 5 f S Z x d W 9 0 O y w m c X V v d D t T Z W N 0 a W 9 u M S 9 G T 1 J N V U x B U z I v Q 2 h h b m d l Z C B U e X B l L n t D b 2 x 1 b W 4 x M D E s M T A w f S Z x d W 9 0 O y w m c X V v d D t T Z W N 0 a W 9 u M S 9 G T 1 J N V U x B U z I v Q 2 h h b m d l Z C B U e X B l L n t D b 2 x 1 b W 4 x M D I s M T A x f S Z x d W 9 0 O y w m c X V v d D t T Z W N 0 a W 9 u M S 9 G T 1 J N V U x B U z I v Q 2 h h b m d l Z C B U e X B l L n t D b 2 x 1 b W 4 x M D M s M T A y f S Z x d W 9 0 O y w m c X V v d D t T Z W N 0 a W 9 u M S 9 G T 1 J N V U x B U z I v Q 2 h h b m d l Z C B U e X B l L n t D b 2 x 1 b W 4 x M D Q s M T A z f S Z x d W 9 0 O y w m c X V v d D t T Z W N 0 a W 9 u M S 9 G T 1 J N V U x B U z I v Q 2 h h b m d l Z C B U e X B l L n t D b 2 x 1 b W 4 x M D U s M T A 0 f S Z x d W 9 0 O y w m c X V v d D t T Z W N 0 a W 9 u M S 9 G T 1 J N V U x B U z I v Q 2 h h b m d l Z C B U e X B l L n t D b 2 x 1 b W 4 x M D Y s M T A 1 f S Z x d W 9 0 O y w m c X V v d D t T Z W N 0 a W 9 u M S 9 G T 1 J N V U x B U z I v Q 2 h h b m d l Z C B U e X B l L n t D b 2 x 1 b W 4 x M D c s M T A 2 f S Z x d W 9 0 O y w m c X V v d D t T Z W N 0 a W 9 u M S 9 G T 1 J N V U x B U z I v Q 2 h h b m d l Z C B U e X B l L n t D b 2 x 1 b W 4 x M D g s M T A 3 f S Z x d W 9 0 O y w m c X V v d D t T Z W N 0 a W 9 u M S 9 G T 1 J N V U x B U z I v Q 2 h h b m d l Z C B U e X B l L n t D b 2 x 1 b W 4 x M D k s M T A 4 f S Z x d W 9 0 O y w m c X V v d D t T Z W N 0 a W 9 u M S 9 G T 1 J N V U x B U z I v Q 2 h h b m d l Z C B U e X B l L n t D b 2 x 1 b W 4 x M T A s M T A 5 f S Z x d W 9 0 O y w m c X V v d D t T Z W N 0 a W 9 u M S 9 G T 1 J N V U x B U z I v Q 2 h h b m d l Z C B U e X B l L n t D b 2 x 1 b W 4 x M T E s M T E w f S Z x d W 9 0 O y w m c X V v d D t T Z W N 0 a W 9 u M S 9 G T 1 J N V U x B U z I v Q 2 h h b m d l Z C B U e X B l L n t D b 2 x 1 b W 4 x M T I s M T E x f S Z x d W 9 0 O y w m c X V v d D t T Z W N 0 a W 9 u M S 9 G T 1 J N V U x B U z I v Q 2 h h b m d l Z C B U e X B l L n t D b 2 x 1 b W 4 x M T M s M T E y f S Z x d W 9 0 O y w m c X V v d D t T Z W N 0 a W 9 u M S 9 G T 1 J N V U x B U z I v Q 2 h h b m d l Z C B U e X B l L n t D b 2 x 1 b W 4 x M T Q s M T E z f S Z x d W 9 0 O y w m c X V v d D t T Z W N 0 a W 9 u M S 9 G T 1 J N V U x B U z I v Q 2 h h b m d l Z C B U e X B l L n t D b 2 x 1 b W 4 x M T U s M T E 0 f S Z x d W 9 0 O y w m c X V v d D t T Z W N 0 a W 9 u M S 9 G T 1 J N V U x B U z I v Q 2 h h b m d l Z C B U e X B l L n t D b 2 x 1 b W 4 x M T Y s M T E 1 f S Z x d W 9 0 O y w m c X V v d D t T Z W N 0 a W 9 u M S 9 G T 1 J N V U x B U z I v Q 2 h h b m d l Z C B U e X B l L n t D b 2 x 1 b W 4 x M T c s M T E 2 f S Z x d W 9 0 O y w m c X V v d D t T Z W N 0 a W 9 u M S 9 G T 1 J N V U x B U z I v Q 2 h h b m d l Z C B U e X B l L n t D b 2 x 1 b W 4 x M T g s M T E 3 f S Z x d W 9 0 O y w m c X V v d D t T Z W N 0 a W 9 u M S 9 G T 1 J N V U x B U z I v Q 2 h h b m d l Z C B U e X B l L n t D b 2 x 1 b W 4 x M T k s M T E 4 f S Z x d W 9 0 O y w m c X V v d D t T Z W N 0 a W 9 u M S 9 G T 1 J N V U x B U z I v Q 2 h h b m d l Z C B U e X B l L n t D b 2 x 1 b W 4 x M j A s M T E 5 f S Z x d W 9 0 O y w m c X V v d D t T Z W N 0 a W 9 u M S 9 G T 1 J N V U x B U z I v Q 2 h h b m d l Z C B U e X B l L n t D b 2 x 1 b W 4 x M j E s M T I w f S Z x d W 9 0 O y w m c X V v d D t T Z W N 0 a W 9 u M S 9 G T 1 J N V U x B U z I v Q 2 h h b m d l Z C B U e X B l L n t D b 2 x 1 b W 4 x M j I s M T I x f S Z x d W 9 0 O y w m c X V v d D t T Z W N 0 a W 9 u M S 9 G T 1 J N V U x B U z I v Q 2 h h b m d l Z C B U e X B l L n t D b 2 x 1 b W 4 x M j M s M T I y f S Z x d W 9 0 O y w m c X V v d D t T Z W N 0 a W 9 u M S 9 G T 1 J N V U x B U z I v Q 2 h h b m d l Z C B U e X B l L n t D b 2 x 1 b W 4 x M j Q s M T I z f S Z x d W 9 0 O y w m c X V v d D t T Z W N 0 a W 9 u M S 9 G T 1 J N V U x B U z I v Q 2 h h b m d l Z C B U e X B l L n t D b 2 x 1 b W 4 x M j U s M T I 0 f S Z x d W 9 0 O y w m c X V v d D t T Z W N 0 a W 9 u M S 9 G T 1 J N V U x B U z I v Q 2 h h b m d l Z C B U e X B l L n t D b 2 x 1 b W 4 x M j Y s M T I 1 f S Z x d W 9 0 O y w m c X V v d D t T Z W N 0 a W 9 u M S 9 G T 1 J N V U x B U z I v Q 2 h h b m d l Z C B U e X B l L n t D b 2 x 1 b W 4 x M j c s M T I 2 f S Z x d W 9 0 O y w m c X V v d D t T Z W N 0 a W 9 u M S 9 G T 1 J N V U x B U z I v Q 2 h h b m d l Z C B U e X B l L n t D b 2 x 1 b W 4 x M j g s M T I 3 f S Z x d W 9 0 O y w m c X V v d D t T Z W N 0 a W 9 u M S 9 G T 1 J N V U x B U z I v Q 2 h h b m d l Z C B U e X B l L n t D b 2 x 1 b W 4 x M j k s M T I 4 f S Z x d W 9 0 O y w m c X V v d D t T Z W N 0 a W 9 u M S 9 G T 1 J N V U x B U z I v Q 2 h h b m d l Z C B U e X B l L n t D b 2 x 1 b W 4 x M z A s M T I 5 f S Z x d W 9 0 O y w m c X V v d D t T Z W N 0 a W 9 u M S 9 G T 1 J N V U x B U z I v Q 2 h h b m d l Z C B U e X B l L n t D b 2 x 1 b W 4 x M z E s M T M w f S Z x d W 9 0 O y w m c X V v d D t T Z W N 0 a W 9 u M S 9 G T 1 J N V U x B U z I v Q 2 h h b m d l Z C B U e X B l L n t D b 2 x 1 b W 4 x M z I s M T M x f S Z x d W 9 0 O y w m c X V v d D t T Z W N 0 a W 9 u M S 9 G T 1 J N V U x B U z I v Q 2 h h b m d l Z C B U e X B l L n t D b 2 x 1 b W 4 x M z M s M T M y f S Z x d W 9 0 O y w m c X V v d D t T Z W N 0 a W 9 u M S 9 G T 1 J N V U x B U z I v Q 2 h h b m d l Z C B U e X B l L n t D b 2 x 1 b W 4 x M z Q s M T M z f S Z x d W 9 0 O y w m c X V v d D t T Z W N 0 a W 9 u M S 9 G T 1 J N V U x B U z I v Q 2 h h b m d l Z C B U e X B l L n t D b 2 x 1 b W 4 x M z U s M T M 0 f S Z x d W 9 0 O y w m c X V v d D t T Z W N 0 a W 9 u M S 9 G T 1 J N V U x B U z I v Q 2 h h b m d l Z C B U e X B l L n t D b 2 x 1 b W 4 x M z Y s M T M 1 f S Z x d W 9 0 O y w m c X V v d D t T Z W N 0 a W 9 u M S 9 G T 1 J N V U x B U z I v Q 2 h h b m d l Z C B U e X B l L n t D b 2 x 1 b W 4 x M z c s M T M 2 f S Z x d W 9 0 O y w m c X V v d D t T Z W N 0 a W 9 u M S 9 G T 1 J N V U x B U z I v Q 2 h h b m d l Z C B U e X B l L n t D b 2 x 1 b W 4 x M z g s M T M 3 f S Z x d W 9 0 O y w m c X V v d D t T Z W N 0 a W 9 u M S 9 G T 1 J N V U x B U z I v Q 2 h h b m d l Z C B U e X B l L n t D b 2 x 1 b W 4 x M z k s M T M 4 f S Z x d W 9 0 O y w m c X V v d D t T Z W N 0 a W 9 u M S 9 G T 1 J N V U x B U z I v Q 2 h h b m d l Z C B U e X B l L n t D b 2 x 1 b W 4 x N D A s M T M 5 f S Z x d W 9 0 O y w m c X V v d D t T Z W N 0 a W 9 u M S 9 G T 1 J N V U x B U z I v Q 2 h h b m d l Z C B U e X B l L n t D b 2 x 1 b W 4 x N D E s M T Q w f S Z x d W 9 0 O y w m c X V v d D t T Z W N 0 a W 9 u M S 9 G T 1 J N V U x B U z I v Q 2 h h b m d l Z C B U e X B l L n t D b 2 x 1 b W 4 x N D I s M T Q x f S Z x d W 9 0 O y w m c X V v d D t T Z W N 0 a W 9 u M S 9 G T 1 J N V U x B U z I v Q 2 h h b m d l Z C B U e X B l L n t D b 2 x 1 b W 4 x N D M s M T Q y f S Z x d W 9 0 O y w m c X V v d D t T Z W N 0 a W 9 u M S 9 G T 1 J N V U x B U z I v Q 2 h h b m d l Z C B U e X B l L n t D b 2 x 1 b W 4 x N D Q s M T Q z f S Z x d W 9 0 O y w m c X V v d D t T Z W N 0 a W 9 u M S 9 G T 1 J N V U x B U z I v Q 2 h h b m d l Z C B U e X B l L n t D b 2 x 1 b W 4 x N D U s M T Q 0 f S Z x d W 9 0 O y w m c X V v d D t T Z W N 0 a W 9 u M S 9 G T 1 J N V U x B U z I v Q 2 h h b m d l Z C B U e X B l L n t D b 2 x 1 b W 4 x N D Y s M T Q 1 f S Z x d W 9 0 O y w m c X V v d D t T Z W N 0 a W 9 u M S 9 G T 1 J N V U x B U z I v Q 2 h h b m d l Z C B U e X B l L n t D b 2 x 1 b W 4 x N D c s M T Q 2 f S Z x d W 9 0 O y w m c X V v d D t T Z W N 0 a W 9 u M S 9 G T 1 J N V U x B U z I v Q 2 h h b m d l Z C B U e X B l L n t D b 2 x 1 b W 4 x N D g s M T Q 3 f S Z x d W 9 0 O y w m c X V v d D t T Z W N 0 a W 9 u M S 9 G T 1 J N V U x B U z I v Q 2 h h b m d l Z C B U e X B l L n t D b 2 x 1 b W 4 x N D k s M T Q 4 f S Z x d W 9 0 O y w m c X V v d D t T Z W N 0 a W 9 u M S 9 G T 1 J N V U x B U z I v Q 2 h h b m d l Z C B U e X B l L n t D b 2 x 1 b W 4 x N T A s M T Q 5 f S Z x d W 9 0 O y w m c X V v d D t T Z W N 0 a W 9 u M S 9 G T 1 J N V U x B U z I v Q 2 h h b m d l Z C B U e X B l L n t D b 2 x 1 b W 4 x N T E s M T U w f S Z x d W 9 0 O y w m c X V v d D t T Z W N 0 a W 9 u M S 9 G T 1 J N V U x B U z I v Q 2 h h b m d l Z C B U e X B l L n t D b 2 x 1 b W 4 x N T I s M T U x f S Z x d W 9 0 O y w m c X V v d D t T Z W N 0 a W 9 u M S 9 G T 1 J N V U x B U z I v Q 2 h h b m d l Z C B U e X B l L n t D b 2 x 1 b W 4 x N T M s M T U y f S Z x d W 9 0 O y w m c X V v d D t T Z W N 0 a W 9 u M S 9 G T 1 J N V U x B U z I v Q 2 h h b m d l Z C B U e X B l L n t D b 2 x 1 b W 4 x N T Q s M T U z f S Z x d W 9 0 O y w m c X V v d D t T Z W N 0 a W 9 u M S 9 G T 1 J N V U x B U z I v Q 2 h h b m d l Z C B U e X B l L n t D b 2 x 1 b W 4 x N T U s M T U 0 f S Z x d W 9 0 O y w m c X V v d D t T Z W N 0 a W 9 u M S 9 G T 1 J N V U x B U z I v Q 2 h h b m d l Z C B U e X B l L n t D b 2 x 1 b W 4 x N T Y s M T U 1 f S Z x d W 9 0 O y w m c X V v d D t T Z W N 0 a W 9 u M S 9 G T 1 J N V U x B U z I v Q 2 h h b m d l Z C B U e X B l L n t D b 2 x 1 b W 4 x N T c s M T U 2 f S Z x d W 9 0 O y w m c X V v d D t T Z W N 0 a W 9 u M S 9 G T 1 J N V U x B U z I v Q 2 h h b m d l Z C B U e X B l L n t D b 2 x 1 b W 4 x N T g s M T U 3 f S Z x d W 9 0 O y w m c X V v d D t T Z W N 0 a W 9 u M S 9 G T 1 J N V U x B U z I v Q 2 h h b m d l Z C B U e X B l L n t D b 2 x 1 b W 4 x N T k s M T U 4 f S Z x d W 9 0 O y w m c X V v d D t T Z W N 0 a W 9 u M S 9 G T 1 J N V U x B U z I v Q 2 h h b m d l Z C B U e X B l L n t D b 2 x 1 b W 4 x N j A s M T U 5 f S Z x d W 9 0 O y w m c X V v d D t T Z W N 0 a W 9 u M S 9 G T 1 J N V U x B U z I v Q 2 h h b m d l Z C B U e X B l L n t D b 2 x 1 b W 4 x N j E s M T Y w f S Z x d W 9 0 O y w m c X V v d D t T Z W N 0 a W 9 u M S 9 G T 1 J N V U x B U z I v Q 2 h h b m d l Z C B U e X B l L n t D b 2 x 1 b W 4 x N j I s M T Y x f S Z x d W 9 0 O y w m c X V v d D t T Z W N 0 a W 9 u M S 9 G T 1 J N V U x B U z I v Q 2 h h b m d l Z C B U e X B l L n t D b 2 x 1 b W 4 x N j M s M T Y y f S Z x d W 9 0 O y w m c X V v d D t T Z W N 0 a W 9 u M S 9 G T 1 J N V U x B U z I v Q 2 h h b m d l Z C B U e X B l L n t D b 2 x 1 b W 4 x N j Q s M T Y z f S Z x d W 9 0 O y w m c X V v d D t T Z W N 0 a W 9 u M S 9 G T 1 J N V U x B U z I v Q 2 h h b m d l Z C B U e X B l L n t D b 2 x 1 b W 4 x N j U s M T Y 0 f S Z x d W 9 0 O y w m c X V v d D t T Z W N 0 a W 9 u M S 9 G T 1 J N V U x B U z I v Q 2 h h b m d l Z C B U e X B l L n t D b 2 x 1 b W 4 x N j Y s M T Y 1 f S Z x d W 9 0 O y w m c X V v d D t T Z W N 0 a W 9 u M S 9 G T 1 J N V U x B U z I v Q 2 h h b m d l Z C B U e X B l L n t D b 2 x 1 b W 4 x N j c s M T Y 2 f S Z x d W 9 0 O y w m c X V v d D t T Z W N 0 a W 9 u M S 9 G T 1 J N V U x B U z I v Q 2 h h b m d l Z C B U e X B l L n t D b 2 x 1 b W 4 x N j g s M T Y 3 f S Z x d W 9 0 O y w m c X V v d D t T Z W N 0 a W 9 u M S 9 G T 1 J N V U x B U z I v Q 2 h h b m d l Z C B U e X B l L n t D b 2 x 1 b W 4 x N j k s M T Y 4 f S Z x d W 9 0 O y w m c X V v d D t T Z W N 0 a W 9 u M S 9 G T 1 J N V U x B U z I v Q 2 h h b m d l Z C B U e X B l L n t D b 2 x 1 b W 4 x N z A s M T Y 5 f S Z x d W 9 0 O y w m c X V v d D t T Z W N 0 a W 9 u M S 9 G T 1 J N V U x B U z I v Q 2 h h b m d l Z C B U e X B l L n t D b 2 x 1 b W 4 x N z E s M T c w f S Z x d W 9 0 O y w m c X V v d D t T Z W N 0 a W 9 u M S 9 G T 1 J N V U x B U z I v Q 2 h h b m d l Z C B U e X B l L n t D b 2 x 1 b W 4 x N z I s M T c x f S Z x d W 9 0 O y w m c X V v d D t T Z W N 0 a W 9 u M S 9 G T 1 J N V U x B U z I v Q 2 h h b m d l Z C B U e X B l L n t D b 2 x 1 b W 4 x N z M s M T c y f S Z x d W 9 0 O y w m c X V v d D t T Z W N 0 a W 9 u M S 9 G T 1 J N V U x B U z I v Q 2 h h b m d l Z C B U e X B l L n t D b 2 x 1 b W 4 x N z Q s M T c z f S Z x d W 9 0 O y w m c X V v d D t T Z W N 0 a W 9 u M S 9 G T 1 J N V U x B U z I v Q 2 h h b m d l Z C B U e X B l L n t D b 2 x 1 b W 4 x N z U s M T c 0 f S Z x d W 9 0 O y w m c X V v d D t T Z W N 0 a W 9 u M S 9 G T 1 J N V U x B U z I v Q 2 h h b m d l Z C B U e X B l L n t D b 2 x 1 b W 4 x N z Y s M T c 1 f S Z x d W 9 0 O y w m c X V v d D t T Z W N 0 a W 9 u M S 9 G T 1 J N V U x B U z I v Q 2 h h b m d l Z C B U e X B l L n t D b 2 x 1 b W 4 x N z c s M T c 2 f S Z x d W 9 0 O y w m c X V v d D t T Z W N 0 a W 9 u M S 9 G T 1 J N V U x B U z I v Q 2 h h b m d l Z C B U e X B l L n t D b 2 x 1 b W 4 x N z g s M T c 3 f S Z x d W 9 0 O y w m c X V v d D t T Z W N 0 a W 9 u M S 9 G T 1 J N V U x B U z I v Q 2 h h b m d l Z C B U e X B l L n t D b 2 x 1 b W 4 x N z k s M T c 4 f S Z x d W 9 0 O y w m c X V v d D t T Z W N 0 a W 9 u M S 9 G T 1 J N V U x B U z I v Q 2 h h b m d l Z C B U e X B l L n t D b 2 x 1 b W 4 x O D A s M T c 5 f S Z x d W 9 0 O y w m c X V v d D t T Z W N 0 a W 9 u M S 9 G T 1 J N V U x B U z I v Q 2 h h b m d l Z C B U e X B l L n t D b 2 x 1 b W 4 x O D E s M T g w f S Z x d W 9 0 O y w m c X V v d D t T Z W N 0 a W 9 u M S 9 G T 1 J N V U x B U z I v Q 2 h h b m d l Z C B U e X B l L n t D b 2 x 1 b W 4 x O D I s M T g x f S Z x d W 9 0 O y w m c X V v d D t T Z W N 0 a W 9 u M S 9 G T 1 J N V U x B U z I v Q 2 h h b m d l Z C B U e X B l L n t D b 2 x 1 b W 4 x O D M s M T g y f S Z x d W 9 0 O y w m c X V v d D t T Z W N 0 a W 9 u M S 9 G T 1 J N V U x B U z I v Q 2 h h b m d l Z C B U e X B l L n t D b 2 x 1 b W 4 x O D Q s M T g z f S Z x d W 9 0 O y w m c X V v d D t T Z W N 0 a W 9 u M S 9 G T 1 J N V U x B U z I v Q 2 h h b m d l Z C B U e X B l L n t D b 2 x 1 b W 4 x O D U s M T g 0 f S Z x d W 9 0 O y w m c X V v d D t T Z W N 0 a W 9 u M S 9 G T 1 J N V U x B U z I v Q 2 h h b m d l Z C B U e X B l L n t D b 2 x 1 b W 4 x O D Y s M T g 1 f S Z x d W 9 0 O y w m c X V v d D t T Z W N 0 a W 9 u M S 9 G T 1 J N V U x B U z I v Q 2 h h b m d l Z C B U e X B l L n t D b 2 x 1 b W 4 x O D c s M T g 2 f S Z x d W 9 0 O y w m c X V v d D t T Z W N 0 a W 9 u M S 9 G T 1 J N V U x B U z I v Q 2 h h b m d l Z C B U e X B l L n t D b 2 x 1 b W 4 x O D g s M T g 3 f S Z x d W 9 0 O y w m c X V v d D t T Z W N 0 a W 9 u M S 9 G T 1 J N V U x B U z I v Q 2 h h b m d l Z C B U e X B l L n t D b 2 x 1 b W 4 x O D k s M T g 4 f S Z x d W 9 0 O y w m c X V v d D t T Z W N 0 a W 9 u M S 9 G T 1 J N V U x B U z I v Q 2 h h b m d l Z C B U e X B l L n t D b 2 x 1 b W 4 x O T A s M T g 5 f S Z x d W 9 0 O y w m c X V v d D t T Z W N 0 a W 9 u M S 9 G T 1 J N V U x B U z I v Q 2 h h b m d l Z C B U e X B l L n t D b 2 x 1 b W 4 x O T E s M T k w f S Z x d W 9 0 O y w m c X V v d D t T Z W N 0 a W 9 u M S 9 G T 1 J N V U x B U z I v Q 2 h h b m d l Z C B U e X B l L n t D b 2 x 1 b W 4 x O T I s M T k x f S Z x d W 9 0 O y w m c X V v d D t T Z W N 0 a W 9 u M S 9 G T 1 J N V U x B U z I v Q 2 h h b m d l Z C B U e X B l L n t D b 2 x 1 b W 4 x O T M s M T k y f S Z x d W 9 0 O y w m c X V v d D t T Z W N 0 a W 9 u M S 9 G T 1 J N V U x B U z I v Q 2 h h b m d l Z C B U e X B l L n t D b 2 x 1 b W 4 x O T Q s M T k z f S Z x d W 9 0 O y w m c X V v d D t T Z W N 0 a W 9 u M S 9 G T 1 J N V U x B U z I v Q 2 h h b m d l Z C B U e X B l L n t D b 2 x 1 b W 4 x O T U s M T k 0 f S Z x d W 9 0 O y w m c X V v d D t T Z W N 0 a W 9 u M S 9 G T 1 J N V U x B U z I v Q 2 h h b m d l Z C B U e X B l L n t D b 2 x 1 b W 4 x O T Y s M T k 1 f S Z x d W 9 0 O y w m c X V v d D t T Z W N 0 a W 9 u M S 9 G T 1 J N V U x B U z I v Q 2 h h b m d l Z C B U e X B l L n t D b 2 x 1 b W 4 x O T c s M T k 2 f S Z x d W 9 0 O y w m c X V v d D t T Z W N 0 a W 9 u M S 9 G T 1 J N V U x B U z I v Q 2 h h b m d l Z C B U e X B l L n t D b 2 x 1 b W 4 x O T g s M T k 3 f S Z x d W 9 0 O y w m c X V v d D t T Z W N 0 a W 9 u M S 9 G T 1 J N V U x B U z I v Q 2 h h b m d l Z C B U e X B l L n t D b 2 x 1 b W 4 x O T k s M T k 4 f S Z x d W 9 0 O y w m c X V v d D t T Z W N 0 a W 9 u M S 9 G T 1 J N V U x B U z I v Q 2 h h b m d l Z C B U e X B l L n t D b 2 x 1 b W 4 y M D A s M T k 5 f S Z x d W 9 0 O y w m c X V v d D t T Z W N 0 a W 9 u M S 9 G T 1 J N V U x B U z I v Q 2 h h b m d l Z C B U e X B l L n t D b 2 x 1 b W 4 y M D E s M j A w f S Z x d W 9 0 O y w m c X V v d D t T Z W N 0 a W 9 u M S 9 G T 1 J N V U x B U z I v Q 2 h h b m d l Z C B U e X B l L n t D b 2 x 1 b W 4 y M D I s M j A x f S Z x d W 9 0 O y w m c X V v d D t T Z W N 0 a W 9 u M S 9 G T 1 J N V U x B U z I v Q 2 h h b m d l Z C B U e X B l L n t D b 2 x 1 b W 4 y M D M s M j A y f S Z x d W 9 0 O y w m c X V v d D t T Z W N 0 a W 9 u M S 9 G T 1 J N V U x B U z I v Q 2 h h b m d l Z C B U e X B l L n t D b 2 x 1 b W 4 y M D Q s M j A z f S Z x d W 9 0 O y w m c X V v d D t T Z W N 0 a W 9 u M S 9 G T 1 J N V U x B U z I v Q 2 h h b m d l Z C B U e X B l L n t D b 2 x 1 b W 4 y M D U s M j A 0 f S Z x d W 9 0 O y w m c X V v d D t T Z W N 0 a W 9 u M S 9 G T 1 J N V U x B U z I v Q 2 h h b m d l Z C B U e X B l L n t D b 2 x 1 b W 4 y M D Y s M j A 1 f S Z x d W 9 0 O y w m c X V v d D t T Z W N 0 a W 9 u M S 9 G T 1 J N V U x B U z I v Q 2 h h b m d l Z C B U e X B l L n t D b 2 x 1 b W 4 y M D c s M j A 2 f S Z x d W 9 0 O y w m c X V v d D t T Z W N 0 a W 9 u M S 9 G T 1 J N V U x B U z I v Q 2 h h b m d l Z C B U e X B l L n t D b 2 x 1 b W 4 y M D g s M j A 3 f S Z x d W 9 0 O y w m c X V v d D t T Z W N 0 a W 9 u M S 9 G T 1 J N V U x B U z I v Q 2 h h b m d l Z C B U e X B l L n t D b 2 x 1 b W 4 y M D k s M j A 4 f S Z x d W 9 0 O y w m c X V v d D t T Z W N 0 a W 9 u M S 9 G T 1 J N V U x B U z I v Q 2 h h b m d l Z C B U e X B l L n t D b 2 x 1 b W 4 y M T A s M j A 5 f S Z x d W 9 0 O y w m c X V v d D t T Z W N 0 a W 9 u M S 9 G T 1 J N V U x B U z I v Q 2 h h b m d l Z C B U e X B l L n t D b 2 x 1 b W 4 y M T E s M j E w f S Z x d W 9 0 O y w m c X V v d D t T Z W N 0 a W 9 u M S 9 G T 1 J N V U x B U z I v Q 2 h h b m d l Z C B U e X B l L n t D b 2 x 1 b W 4 y M T I s M j E x f S Z x d W 9 0 O y w m c X V v d D t T Z W N 0 a W 9 u M S 9 G T 1 J N V U x B U z I v Q 2 h h b m d l Z C B U e X B l L n t D b 2 x 1 b W 4 y M T M s M j E y f S Z x d W 9 0 O y w m c X V v d D t T Z W N 0 a W 9 u M S 9 G T 1 J N V U x B U z I v Q 2 h h b m d l Z C B U e X B l L n t D b 2 x 1 b W 4 y M T Q s M j E z f S Z x d W 9 0 O y w m c X V v d D t T Z W N 0 a W 9 u M S 9 G T 1 J N V U x B U z I v Q 2 h h b m d l Z C B U e X B l L n t D b 2 x 1 b W 4 y M T U s M j E 0 f S Z x d W 9 0 O y w m c X V v d D t T Z W N 0 a W 9 u M S 9 G T 1 J N V U x B U z I v Q 2 h h b m d l Z C B U e X B l L n t D b 2 x 1 b W 4 y M T Y s M j E 1 f S Z x d W 9 0 O y w m c X V v d D t T Z W N 0 a W 9 u M S 9 G T 1 J N V U x B U z I v Q 2 h h b m d l Z C B U e X B l L n t D b 2 x 1 b W 4 y M T c s M j E 2 f S Z x d W 9 0 O y w m c X V v d D t T Z W N 0 a W 9 u M S 9 G T 1 J N V U x B U z I v Q 2 h h b m d l Z C B U e X B l L n t D b 2 x 1 b W 4 y M T g s M j E 3 f S Z x d W 9 0 O y w m c X V v d D t T Z W N 0 a W 9 u M S 9 G T 1 J N V U x B U z I v Q 2 h h b m d l Z C B U e X B l L n t D b 2 x 1 b W 4 y M T k s M j E 4 f S Z x d W 9 0 O y w m c X V v d D t T Z W N 0 a W 9 u M S 9 G T 1 J N V U x B U z I v Q 2 h h b m d l Z C B U e X B l L n t D b 2 x 1 b W 4 y M j A s M j E 5 f S Z x d W 9 0 O y w m c X V v d D t T Z W N 0 a W 9 u M S 9 G T 1 J N V U x B U z I v Q 2 h h b m d l Z C B U e X B l L n t D b 2 x 1 b W 4 y M j E s M j I w f S Z x d W 9 0 O y w m c X V v d D t T Z W N 0 a W 9 u M S 9 G T 1 J N V U x B U z I v Q 2 h h b m d l Z C B U e X B l L n t D b 2 x 1 b W 4 y M j I s M j I x f S Z x d W 9 0 O y w m c X V v d D t T Z W N 0 a W 9 u M S 9 G T 1 J N V U x B U z I v Q 2 h h b m d l Z C B U e X B l L n t D b 2 x 1 b W 4 y M j M s M j I y f S Z x d W 9 0 O y w m c X V v d D t T Z W N 0 a W 9 u M S 9 G T 1 J N V U x B U z I v Q 2 h h b m d l Z C B U e X B l L n t D b 2 x 1 b W 4 y M j Q s M j I z f S Z x d W 9 0 O y w m c X V v d D t T Z W N 0 a W 9 u M S 9 G T 1 J N V U x B U z I v Q 2 h h b m d l Z C B U e X B l L n t D b 2 x 1 b W 4 y M j U s M j I 0 f S Z x d W 9 0 O y w m c X V v d D t T Z W N 0 a W 9 u M S 9 G T 1 J N V U x B U z I v Q 2 h h b m d l Z C B U e X B l L n t D b 2 x 1 b W 4 y M j Y s M j I 1 f S Z x d W 9 0 O y w m c X V v d D t T Z W N 0 a W 9 u M S 9 G T 1 J N V U x B U z I v Q 2 h h b m d l Z C B U e X B l L n t D b 2 x 1 b W 4 y M j c s M j I 2 f S Z x d W 9 0 O y w m c X V v d D t T Z W N 0 a W 9 u M S 9 G T 1 J N V U x B U z I v Q 2 h h b m d l Z C B U e X B l L n t D b 2 x 1 b W 4 y M j g s M j I 3 f S Z x d W 9 0 O y w m c X V v d D t T Z W N 0 a W 9 u M S 9 G T 1 J N V U x B U z I v Q 2 h h b m d l Z C B U e X B l L n t D b 2 x 1 b W 4 y M j k s M j I 4 f S Z x d W 9 0 O y w m c X V v d D t T Z W N 0 a W 9 u M S 9 G T 1 J N V U x B U z I v Q 2 h h b m d l Z C B U e X B l L n t D b 2 x 1 b W 4 y M z A s M j I 5 f S Z x d W 9 0 O y w m c X V v d D t T Z W N 0 a W 9 u M S 9 G T 1 J N V U x B U z I v Q 2 h h b m d l Z C B U e X B l L n t D b 2 x 1 b W 4 y M z E s M j M w f S Z x d W 9 0 O y w m c X V v d D t T Z W N 0 a W 9 u M S 9 G T 1 J N V U x B U z I v Q 2 h h b m d l Z C B U e X B l L n t D b 2 x 1 b W 4 y M z I s M j M x f S Z x d W 9 0 O y w m c X V v d D t T Z W N 0 a W 9 u M S 9 G T 1 J N V U x B U z I v Q 2 h h b m d l Z C B U e X B l L n t D b 2 x 1 b W 4 y M z M s M j M y f S Z x d W 9 0 O y w m c X V v d D t T Z W N 0 a W 9 u M S 9 G T 1 J N V U x B U z I v Q 2 h h b m d l Z C B U e X B l L n t D b 2 x 1 b W 4 y M z Q s M j M z f S Z x d W 9 0 O y w m c X V v d D t T Z W N 0 a W 9 u M S 9 G T 1 J N V U x B U z I v Q 2 h h b m d l Z C B U e X B l L n t D b 2 x 1 b W 4 y M z U s M j M 0 f S Z x d W 9 0 O y w m c X V v d D t T Z W N 0 a W 9 u M S 9 G T 1 J N V U x B U z I v Q 2 h h b m d l Z C B U e X B l L n t D b 2 x 1 b W 4 y M z Y s M j M 1 f S Z x d W 9 0 O y w m c X V v d D t T Z W N 0 a W 9 u M S 9 G T 1 J N V U x B U z I v Q 2 h h b m d l Z C B U e X B l L n t D b 2 x 1 b W 4 y M z c s M j M 2 f S Z x d W 9 0 O y w m c X V v d D t T Z W N 0 a W 9 u M S 9 G T 1 J N V U x B U z I v Q 2 h h b m d l Z C B U e X B l L n t D b 2 x 1 b W 4 y M z g s M j M 3 f S Z x d W 9 0 O y w m c X V v d D t T Z W N 0 a W 9 u M S 9 G T 1 J N V U x B U z I v Q 2 h h b m d l Z C B U e X B l L n t D b 2 x 1 b W 4 y M z k s M j M 4 f S Z x d W 9 0 O y w m c X V v d D t T Z W N 0 a W 9 u M S 9 G T 1 J N V U x B U z I v Q 2 h h b m d l Z C B U e X B l L n t D b 2 x 1 b W 4 y N D A s M j M 5 f S Z x d W 9 0 O y w m c X V v d D t T Z W N 0 a W 9 u M S 9 G T 1 J N V U x B U z I v Q 2 h h b m d l Z C B U e X B l L n t D b 2 x 1 b W 4 y N D E s M j Q w f S Z x d W 9 0 O y w m c X V v d D t T Z W N 0 a W 9 u M S 9 G T 1 J N V U x B U z I v Q 2 h h b m d l Z C B U e X B l L n t D b 2 x 1 b W 4 y N D I s M j Q x f S Z x d W 9 0 O y w m c X V v d D t T Z W N 0 a W 9 u M S 9 G T 1 J N V U x B U z I v Q 2 h h b m d l Z C B U e X B l L n t D b 2 x 1 b W 4 y N D M s M j Q y f S Z x d W 9 0 O y w m c X V v d D t T Z W N 0 a W 9 u M S 9 G T 1 J N V U x B U z I v Q 2 h h b m d l Z C B U e X B l L n t D b 2 x 1 b W 4 y N D Q s M j Q z f S Z x d W 9 0 O y w m c X V v d D t T Z W N 0 a W 9 u M S 9 G T 1 J N V U x B U z I v Q 2 h h b m d l Z C B U e X B l L n t D b 2 x 1 b W 4 y N D U s M j Q 0 f S Z x d W 9 0 O y w m c X V v d D t T Z W N 0 a W 9 u M S 9 G T 1 J N V U x B U z I v Q 2 h h b m d l Z C B U e X B l L n t D b 2 x 1 b W 4 y N D Y s M j Q 1 f S Z x d W 9 0 O y w m c X V v d D t T Z W N 0 a W 9 u M S 9 G T 1 J N V U x B U z I v Q 2 h h b m d l Z C B U e X B l L n t D b 2 x 1 b W 4 y N D c s M j Q 2 f S Z x d W 9 0 O y w m c X V v d D t T Z W N 0 a W 9 u M S 9 G T 1 J N V U x B U z I v Q 2 h h b m d l Z C B U e X B l L n t D b 2 x 1 b W 4 y N D g s M j Q 3 f S Z x d W 9 0 O y w m c X V v d D t T Z W N 0 a W 9 u M S 9 G T 1 J N V U x B U z I v Q 2 h h b m d l Z C B U e X B l L n t D b 2 x 1 b W 4 y N D k s M j Q 4 f S Z x d W 9 0 O y w m c X V v d D t T Z W N 0 a W 9 u M S 9 G T 1 J N V U x B U z I v Q 2 h h b m d l Z C B U e X B l L n t D b 2 x 1 b W 4 y N T A s M j Q 5 f S Z x d W 9 0 O y w m c X V v d D t T Z W N 0 a W 9 u M S 9 G T 1 J N V U x B U z I v Q 2 h h b m d l Z C B U e X B l L n t D b 2 x 1 b W 4 y N T E s M j U w f S Z x d W 9 0 O y w m c X V v d D t T Z W N 0 a W 9 u M S 9 G T 1 J N V U x B U z I v Q 2 h h b m d l Z C B U e X B l L n t D b 2 x 1 b W 4 y N T I s M j U x f S Z x d W 9 0 O y w m c X V v d D t T Z W N 0 a W 9 u M S 9 G T 1 J N V U x B U z I v Q 2 h h b m d l Z C B U e X B l L n t D b 2 x 1 b W 4 y N T M s M j U y f S Z x d W 9 0 O y w m c X V v d D t T Z W N 0 a W 9 u M S 9 G T 1 J N V U x B U z I v Q 2 h h b m d l Z C B U e X B l L n t D b 2 x 1 b W 4 y N T Q s M j U z f S Z x d W 9 0 O y w m c X V v d D t T Z W N 0 a W 9 u M S 9 G T 1 J N V U x B U z I v Q 2 h h b m d l Z C B U e X B l L n t D b 2 x 1 b W 4 y N T U s M j U 0 f S Z x d W 9 0 O y w m c X V v d D t T Z W N 0 a W 9 u M S 9 G T 1 J N V U x B U z I v Q 2 h h b m d l Z C B U e X B l L n t D b 2 x 1 b W 4 y N T Y s M j U 1 f S Z x d W 9 0 O y w m c X V v d D t T Z W N 0 a W 9 u M S 9 G T 1 J N V U x B U z I v Q 2 h h b m d l Z C B U e X B l L n t D b 2 x 1 b W 4 y N T c s M j U 2 f S Z x d W 9 0 O y w m c X V v d D t T Z W N 0 a W 9 u M S 9 G T 1 J N V U x B U z I v Q 2 h h b m d l Z C B U e X B l L n t D b 2 x 1 b W 4 y N T g s M j U 3 f S Z x d W 9 0 O y w m c X V v d D t T Z W N 0 a W 9 u M S 9 G T 1 J N V U x B U z I v Q 2 h h b m d l Z C B U e X B l L n t D b 2 x 1 b W 4 y N T k s M j U 4 f S Z x d W 9 0 O y w m c X V v d D t T Z W N 0 a W 9 u M S 9 G T 1 J N V U x B U z I v Q 2 h h b m d l Z C B U e X B l L n t D b 2 x 1 b W 4 y N j A s M j U 5 f S Z x d W 9 0 O y w m c X V v d D t T Z W N 0 a W 9 u M S 9 G T 1 J N V U x B U z I v Q 2 h h b m d l Z C B U e X B l L n t D b 2 x 1 b W 4 y N j E s M j Y w f S Z x d W 9 0 O y w m c X V v d D t T Z W N 0 a W 9 u M S 9 G T 1 J N V U x B U z I v Q 2 h h b m d l Z C B U e X B l L n t D b 2 x 1 b W 4 y N j I s M j Y x f S Z x d W 9 0 O y w m c X V v d D t T Z W N 0 a W 9 u M S 9 G T 1 J N V U x B U z I v Q 2 h h b m d l Z C B U e X B l L n t D b 2 x 1 b W 4 y N j M s M j Y y f S Z x d W 9 0 O y w m c X V v d D t T Z W N 0 a W 9 u M S 9 G T 1 J N V U x B U z I v Q 2 h h b m d l Z C B U e X B l L n t D b 2 x 1 b W 4 y N j Q s M j Y z f S Z x d W 9 0 O y w m c X V v d D t T Z W N 0 a W 9 u M S 9 G T 1 J N V U x B U z I v Q 2 h h b m d l Z C B U e X B l L n t D b 2 x 1 b W 4 y N j U s M j Y 0 f S Z x d W 9 0 O y w m c X V v d D t T Z W N 0 a W 9 u M S 9 G T 1 J N V U x B U z I v Q 2 h h b m d l Z C B U e X B l L n t D b 2 x 1 b W 4 y N j Y s M j Y 1 f S Z x d W 9 0 O y w m c X V v d D t T Z W N 0 a W 9 u M S 9 G T 1 J N V U x B U z I v Q 2 h h b m d l Z C B U e X B l L n t D b 2 x 1 b W 4 y N j c s M j Y 2 f S Z x d W 9 0 O y w m c X V v d D t T Z W N 0 a W 9 u M S 9 G T 1 J N V U x B U z I v Q 2 h h b m d l Z C B U e X B l L n t D b 2 x 1 b W 4 y N j g s M j Y 3 f S Z x d W 9 0 O y w m c X V v d D t T Z W N 0 a W 9 u M S 9 G T 1 J N V U x B U z I v Q 2 h h b m d l Z C B U e X B l L n t D b 2 x 1 b W 4 y N j k s M j Y 4 f S Z x d W 9 0 O y w m c X V v d D t T Z W N 0 a W 9 u M S 9 G T 1 J N V U x B U z I v Q 2 h h b m d l Z C B U e X B l L n t D b 2 x 1 b W 4 y N z A s M j Y 5 f S Z x d W 9 0 O y w m c X V v d D t T Z W N 0 a W 9 u M S 9 G T 1 J N V U x B U z I v Q 2 h h b m d l Z C B U e X B l L n t D b 2 x 1 b W 4 y N z E s M j c w f S Z x d W 9 0 O y w m c X V v d D t T Z W N 0 a W 9 u M S 9 G T 1 J N V U x B U z I v Q 2 h h b m d l Z C B U e X B l L n t D b 2 x 1 b W 4 y N z I s M j c x f S Z x d W 9 0 O y w m c X V v d D t T Z W N 0 a W 9 u M S 9 G T 1 J N V U x B U z I v Q 2 h h b m d l Z C B U e X B l L n t D b 2 x 1 b W 4 y N z M s M j c y f S Z x d W 9 0 O y w m c X V v d D t T Z W N 0 a W 9 u M S 9 G T 1 J N V U x B U z I v Q 2 h h b m d l Z C B U e X B l L n t D b 2 x 1 b W 4 y N z Q s M j c z f S Z x d W 9 0 O y w m c X V v d D t T Z W N 0 a W 9 u M S 9 G T 1 J N V U x B U z I v Q 2 h h b m d l Z C B U e X B l L n t D b 2 x 1 b W 4 y N z U s M j c 0 f S Z x d W 9 0 O y w m c X V v d D t T Z W N 0 a W 9 u M S 9 G T 1 J N V U x B U z I v Q 2 h h b m d l Z C B U e X B l L n t D b 2 x 1 b W 4 y N z Y s M j c 1 f S Z x d W 9 0 O y w m c X V v d D t T Z W N 0 a W 9 u M S 9 G T 1 J N V U x B U z I v Q 2 h h b m d l Z C B U e X B l L n t D b 2 x 1 b W 4 y N z c s M j c 2 f S Z x d W 9 0 O y w m c X V v d D t T Z W N 0 a W 9 u M S 9 G T 1 J N V U x B U z I v Q 2 h h b m d l Z C B U e X B l L n t D b 2 x 1 b W 4 y N z g s M j c 3 f S Z x d W 9 0 O y w m c X V v d D t T Z W N 0 a W 9 u M S 9 G T 1 J N V U x B U z I v Q 2 h h b m d l Z C B U e X B l L n t D b 2 x 1 b W 4 y N z k s M j c 4 f S Z x d W 9 0 O y w m c X V v d D t T Z W N 0 a W 9 u M S 9 G T 1 J N V U x B U z I v Q 2 h h b m d l Z C B U e X B l L n t D b 2 x 1 b W 4 y O D A s M j c 5 f S Z x d W 9 0 O y w m c X V v d D t T Z W N 0 a W 9 u M S 9 G T 1 J N V U x B U z I v Q 2 h h b m d l Z C B U e X B l L n t D b 2 x 1 b W 4 y O D E s M j g w f S Z x d W 9 0 O y w m c X V v d D t T Z W N 0 a W 9 u M S 9 G T 1 J N V U x B U z I v Q 2 h h b m d l Z C B U e X B l L n t D b 2 x 1 b W 4 y O D I s M j g x f S Z x d W 9 0 O y w m c X V v d D t T Z W N 0 a W 9 u M S 9 G T 1 J N V U x B U z I v Q 2 h h b m d l Z C B U e X B l L n t D b 2 x 1 b W 4 y O D M s M j g y f S Z x d W 9 0 O y w m c X V v d D t T Z W N 0 a W 9 u M S 9 G T 1 J N V U x B U z I v Q 2 h h b m d l Z C B U e X B l L n t D b 2 x 1 b W 4 y O D Q s M j g z f S Z x d W 9 0 O y w m c X V v d D t T Z W N 0 a W 9 u M S 9 G T 1 J N V U x B U z I v Q 2 h h b m d l Z C B U e X B l L n t D b 2 x 1 b W 4 y O D U s M j g 0 f S Z x d W 9 0 O 1 0 s J n F 1 b 3 Q 7 U m V s Y X R p b 2 5 z a G l w S W 5 m b y Z x d W 9 0 O z p b X X 0 i I C 8 + P C 9 T d G F i b G V F b n R y a W V z P j w v S X R l b T 4 8 S X R l b T 4 8 S X R l b U x v Y 2 F 0 a W 9 u P j x J d G V t V H l w Z T 5 G b 3 J t d W x h P C 9 J d G V t V H l w Z T 4 8 S X R l b V B h d G g + U 2 V j d G l v b j E v R k 9 S T V V M Q V M y L 1 N v d X J j Z T w v S X R l b V B h d G g + P C 9 J d G V t T G 9 j Y X R p b 2 4 + P F N 0 Y W J s Z U V u d H J p Z X M g L z 4 8 L 0 l 0 Z W 0 + P E l 0 Z W 0 + P E l 0 Z W 1 M b 2 N h d G l v b j 4 8 S X R l b V R 5 c G U + R m 9 y b X V s Y T w v S X R l b V R 5 c G U + P E l 0 Z W 1 Q Y X R o P l N l Y 3 R p b 2 4 x L 0 Z P U k 1 V T E F T M i 9 D a G F u Z 2 V k J T I w V H l w Z T w v S X R l b V B h d G g + P C 9 J d G V t T G 9 j Y X R p b 2 4 + P F N 0 Y W J s Z U V u d H J p Z X M g L z 4 8 L 0 l 0 Z W 0 + P E l 0 Z W 0 + P E l 0 Z W 1 M b 2 N h d G l v b j 4 8 S X R l b V R 5 c G U + R m 9 y b X V s Y T w v S X R l b V R 5 c G U + P E l 0 Z W 1 Q Y X R o P l N l Y 3 R p b 2 4 x L 3 J p c 2 s l M j B j Y W x j J T I w b W 9 k Z W w l M j B w e X R o 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y a X N r X 2 N h b G N f b W 9 k Z W x f c H l 0 a G 9 u I i A v P j x F b n R y e S B U e X B l P S J G a W x s Z W R D b 2 1 w b G V 0 Z V J l c 3 V s d F R v V 2 9 y a 3 N o Z W V 0 I i B W Y W x 1 Z T 0 i b D E i I C 8 + P E V u d H J 5 I F R 5 c G U 9 I k F k Z G V k V G 9 E Y X R h T W 9 k Z W w i I F Z h b H V l P S J s M C I g L z 4 8 R W 5 0 c n k g V H l w Z T 0 i R m l s b E N v d W 5 0 I i B W Y W x 1 Z T 0 i b D E 4 M C I g L z 4 8 R W 5 0 c n k g V H l w Z T 0 i R m l s b E V y c m 9 y Q 2 9 k Z S I g V m F s d W U 9 I n N V b m t u b 3 d u I i A v P j x F b n R y e S B U e X B l P S J G a W x s R X J y b 3 J D b 3 V u d C I g V m F s d W U 9 I m w w I i A v P j x F b n R y e S B U e X B l P S J G a W x s T G F z d F V w Z G F 0 Z W Q i I F Z h b H V l P S J k M j A y M i 0 w O C 0 x M V Q x M z o 0 N j o w N y 4 2 O D g 1 M j Q z 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m l z a y B j Y W x j I G 1 v Z G V s I H B 5 d G h v b i 9 D a G F u Z 2 V k I F R 5 c G U u e 0 N v b H V t b j E s M H 0 m c X V v d D s s J n F 1 b 3 Q 7 U 2 V j d G l v b j E v c m l z a y B j Y W x j I G 1 v Z G V s I H B 5 d G h v b i 9 D a G F u Z 2 V k I F R 5 c G U u e 0 N v b H V t b j I s M X 0 m c X V v d D t d L C Z x d W 9 0 O 0 N v b H V t b k N v d W 5 0 J n F 1 b 3 Q 7 O j I s J n F 1 b 3 Q 7 S 2 V 5 Q 2 9 s d W 1 u T m F t Z X M m c X V v d D s 6 W 1 0 s J n F 1 b 3 Q 7 Q 2 9 s d W 1 u S W R l b n R p d G l l c y Z x d W 9 0 O z p b J n F 1 b 3 Q 7 U 2 V j d G l v b j E v c m l z a y B j Y W x j I G 1 v Z G V s I H B 5 d G h v b i 9 D a G F u Z 2 V k I F R 5 c G U u e 0 N v b H V t b j E s M H 0 m c X V v d D s s J n F 1 b 3 Q 7 U 2 V j d G l v b j E v c m l z a y B j Y W x j I G 1 v Z G V s I H B 5 d G h v b i 9 D a G F u Z 2 V k I F R 5 c G U u e 0 N v b H V t b j I s M X 0 m c X V v d D t d L C Z x d W 9 0 O 1 J l b G F 0 a W 9 u c 2 h p c E l u Z m 8 m c X V v d D s 6 W 1 1 9 I i A v P j w v U 3 R h Y m x l R W 5 0 c m l l c z 4 8 L 0 l 0 Z W 0 + P E l 0 Z W 0 + P E l 0 Z W 1 M b 2 N h d G l v b j 4 8 S X R l b V R 5 c G U + R m 9 y b X V s Y T w v S X R l b V R 5 c G U + P E l 0 Z W 1 Q Y X R o P l N l Y 3 R p b 2 4 x L 3 J p c 2 s l M j B j Y W x j J T I w b W 9 k Z W w l M j B w e X R o b 2 4 v U 2 9 1 c m N l P C 9 J d G V t U G F 0 a D 4 8 L 0 l 0 Z W 1 M b 2 N h d G l v b j 4 8 U 3 R h Y m x l R W 5 0 c m l l c y A v P j w v S X R l b T 4 8 S X R l b T 4 8 S X R l b U x v Y 2 F 0 a W 9 u P j x J d G V t V H l w Z T 5 G b 3 J t d W x h P C 9 J d G V t V H l w Z T 4 8 S X R l b V B h d G g + U 2 V j d G l v b j E v c m l z a y U y M G N h b G M l M j B t b 2 R l b C U y M H B 5 d G h v b i 9 D a G F u Z 2 V k J T I w V H l w Z T w v S X R l b V B h d G g + P C 9 J d G V t T G 9 j Y X R p b 2 4 + P F N 0 Y W J s Z U V u d H J p Z X M g L z 4 8 L 0 l 0 Z W 0 + P E l 0 Z W 0 + P E l 0 Z W 1 M b 2 N h d G l v b j 4 8 S X R l b V R 5 c G U + R m 9 y b X V s Y T w v S X R l b V R 5 c G U + P E l 0 Z W 1 Q Y X R o P l N l Y 3 R p b 2 4 x L 2 N v d W 5 0 c n k l M j B h c 3 N p Z 2 5 t Z W 5 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v d W 5 0 c n l f Y X N z a W d u b W V u d C I g L z 4 8 R W 5 0 c n k g V H l w Z T 0 i R m l s b G V k Q 2 9 t c G x l d G V S Z X N 1 b H R U b 1 d v c m t z a G V l d C I g V m F s d W U 9 I m w x I i A v P j x F b n R y e S B U e X B l P S J B Z G R l Z F R v R G F 0 Y U 1 v Z G V s I i B W Y W x 1 Z T 0 i b D A i I C 8 + P E V u d H J 5 I F R 5 c G U 9 I k Z p b G x D b 3 V u d C I g V m F s d W U 9 I m w 2 M C I g L z 4 8 R W 5 0 c n k g V H l w Z T 0 i R m l s b E V y c m 9 y Q 2 9 k Z S I g V m F s d W U 9 I n N V b m t u b 3 d u I i A v P j x F b n R y e S B U e X B l P S J G a W x s R X J y b 3 J D b 3 V u d C I g V m F s d W U 9 I m w w I i A v P j x F b n R y e S B U e X B l P S J G a W x s T G F z d F V w Z G F 0 Z W Q i I F Z h b H V l P S J k M j A y M i 0 w O C 0 x M V Q x M z o 1 M z o w O S 4 x N z M 2 M j U 5 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Y 2 9 1 b n R y e S B h c 3 N p Z 2 5 t Z W 5 0 L 0 N o Y W 5 n Z W Q g V H l w Z S 5 7 Q 2 9 s d W 1 u M S w w f S Z x d W 9 0 O y w m c X V v d D t T Z W N 0 a W 9 u M S 9 j b 3 V u d H J 5 I G F z c 2 l n b m 1 l b n Q v Q 2 h h b m d l Z C B U e X B l L n t D b 2 x 1 b W 4 y L D F 9 J n F 1 b 3 Q 7 X S w m c X V v d D t D b 2 x 1 b W 5 D b 3 V u d C Z x d W 9 0 O z o y L C Z x d W 9 0 O 0 t l e U N v b H V t b k 5 h b W V z J n F 1 b 3 Q 7 O l t d L C Z x d W 9 0 O 0 N v b H V t b k l k Z W 5 0 a X R p Z X M m c X V v d D s 6 W y Z x d W 9 0 O 1 N l Y 3 R p b 2 4 x L 2 N v d W 5 0 c n k g Y X N z a W d u b W V u d C 9 D a G F u Z 2 V k I F R 5 c G U u e 0 N v b H V t b j E s M H 0 m c X V v d D s s J n F 1 b 3 Q 7 U 2 V j d G l v b j E v Y 2 9 1 b n R y e S B h c 3 N p Z 2 5 t Z W 5 0 L 0 N o Y W 5 n Z W Q g V H l w Z S 5 7 Q 2 9 s d W 1 u M i w x f S Z x d W 9 0 O 1 0 s J n F 1 b 3 Q 7 U m V s Y X R p b 2 5 z a G l w S W 5 m b y Z x d W 9 0 O z p b X X 0 i I C 8 + P C 9 T d G F i b G V F b n R y a W V z P j w v S X R l b T 4 8 S X R l b T 4 8 S X R l b U x v Y 2 F 0 a W 9 u P j x J d G V t V H l w Z T 5 G b 3 J t d W x h P C 9 J d G V t V H l w Z T 4 8 S X R l b V B h d G g + U 2 V j d G l v b j E v Y 2 9 1 b n R y e S U y M G F z c 2 l n b m 1 l b n Q v U 2 9 1 c m N l P C 9 J d G V t U G F 0 a D 4 8 L 0 l 0 Z W 1 M b 2 N h d G l v b j 4 8 U 3 R h Y m x l R W 5 0 c m l l c y A v P j w v S X R l b T 4 8 S X R l b T 4 8 S X R l b U x v Y 2 F 0 a W 9 u P j x J d G V t V H l w Z T 5 G b 3 J t d W x h P C 9 J d G V t V H l w Z T 4 8 S X R l b V B h d G g + U 2 V j d G l v b j E v Y 2 9 1 b n R y e S U y M G F z c 2 l n b m 1 l b n Q v Q 2 h h b m d l Z C U y M F R 5 c G U 8 L 0 l 0 Z W 1 Q Y X R o P j w v S X R l b U x v Y 2 F 0 a W 9 u P j x T d G F i b G V F b n R y a W V z I C 8 + P C 9 J d G V t P j w v S X R l b X M + P C 9 M b 2 N h b F B h Y 2 t h Z 2 V N Z X R h Z G F 0 Y U Z p b G U + F g A A A F B L B Q Y A A A A A A A A A A A A A A A A A A A A A A A D a A A A A A Q A A A N C M n d 8 B F d E R j H o A w E / C l + s B A A A A b j 9 Q U g P K w k i z f T l C I f e 7 o Q A A A A A C A A A A A A A D Z g A A w A A A A B A A A A C M Q 3 D P 6 s f i / y h 6 d T K / s B E i A A A A A A S A A A C g A A A A E A A A A F Y 9 G p O x i 0 Z Y x r P x A V s L G r h Q A A A A D g P I + 1 X 1 d e i R h 7 X r h k 0 d / u 8 e j m y s g x J + t K D M h i p r J n y 0 L 2 z 9 q 2 X y q d O e W 0 V Z j E P e z C N f N w S K b c Y 7 N U w W n a D B O q I J 0 r t g 6 L C B v 4 Z S r a 8 9 S F o U A A A A F 3 a B s V l q l g I g f j N z A r k F G R t Y J 7 0 = < / D a t a M a s h u p > 
</file>

<file path=customXml/item4.xml><?xml version="1.0" encoding="utf-8"?>
<?mso-contentType ?>
<spe:Receivers xmlns:spe="http://schemas.microsoft.com/sharepoint/event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ct:contentTypeSchema xmlns:ct="http://schemas.microsoft.com/office/2006/metadata/contentType" xmlns:ma="http://schemas.microsoft.com/office/2006/metadata/properties/metaAttributes" ct:_="" ma:_="" ma:contentTypeName="Default 5 year" ma:contentTypeID="0x010100279F75C6D4D0344BA8619F9063596BCC01010600B662062AF2853F4EB1D6D222A6644180" ma:contentTypeVersion="94" ma:contentTypeDescription=" " ma:contentTypeScope="" ma:versionID="4f0d782498182ed241ad05b35021817d">
  <xsd:schema xmlns:xsd="http://www.w3.org/2001/XMLSchema" xmlns:xs="http://www.w3.org/2001/XMLSchema" xmlns:p="http://schemas.microsoft.com/office/2006/metadata/properties" xmlns:ns1="http://schemas.microsoft.com/sharepoint/v3" xmlns:ns2="2cffb08d-bf7f-488d-9a3c-2eba4b00d2c5" xmlns:ns3="45061603-97e4-4f21-a670-f3ac2b8494f0" targetNamespace="http://schemas.microsoft.com/office/2006/metadata/properties" ma:root="true" ma:fieldsID="9d7014cba66232f22b5913a7fabefd77" ns1:_="" ns2:_="" ns3:_="">
    <xsd:import namespace="http://schemas.microsoft.com/sharepoint/v3"/>
    <xsd:import namespace="2cffb08d-bf7f-488d-9a3c-2eba4b00d2c5"/>
    <xsd:import namespace="45061603-97e4-4f21-a670-f3ac2b8494f0"/>
    <xsd:element name="properties">
      <xsd:complexType>
        <xsd:sequence>
          <xsd:element name="documentManagement">
            <xsd:complexType>
              <xsd:all>
                <xsd:element ref="ns1:_ip_UnifiedCompliancePolicyUIAction" minOccurs="0"/>
                <xsd:element ref="ns1:_ip_UnifiedCompliancePolicyProperties" minOccurs="0"/>
                <xsd:element ref="ns2:SharedWithUsers" minOccurs="0"/>
                <xsd:element ref="ns2:SharedWithDetails"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UIAction" ma:index="8" nillable="true" ma:displayName="Unified Compliance Policy UI Action" ma:hidden="true" ma:internalName="_ip_UnifiedCompliancePolicyUIAction">
      <xsd:simpleType>
        <xsd:restriction base="dms:Text"/>
      </xsd:simpleType>
    </xsd:element>
    <xsd:element name="_ip_UnifiedCompliancePolicyProperties" ma:index="9" nillable="true" ma:displayName="Unified Compliance Policy Properties" ma:hidden="true" ma:internalName="_ip_UnifiedCompliancePolicyPropertie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cffb08d-bf7f-488d-9a3c-2eba4b00d2c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5061603-97e4-4f21-a670-f3ac2b8494f0" elementFormDefault="qualified">
    <xsd:import namespace="http://schemas.microsoft.com/office/2006/documentManagement/types"/>
    <xsd:import namespace="http://schemas.microsoft.com/office/infopath/2007/PartnerControls"/>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FB0E177-0CBA-4F5E-9203-D5E5CDCDE6AE}">
  <ds:schemaRefs>
    <ds:schemaRef ds:uri="Microsoft.SharePoint.Taxonomy.ContentTypeSync"/>
  </ds:schemaRefs>
</ds:datastoreItem>
</file>

<file path=customXml/itemProps2.xml><?xml version="1.0" encoding="utf-8"?>
<ds:datastoreItem xmlns:ds="http://schemas.openxmlformats.org/officeDocument/2006/customXml" ds:itemID="{BFF8B27C-18E5-43EC-B051-CCA27BA8A0EC}">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48F26FDA-F8D2-4549-BCB6-9ADCD6D797AB}">
  <ds:schemaRefs>
    <ds:schemaRef ds:uri="http://schemas.microsoft.com/DataMashup"/>
  </ds:schemaRefs>
</ds:datastoreItem>
</file>

<file path=customXml/itemProps4.xml><?xml version="1.0" encoding="utf-8"?>
<ds:datastoreItem xmlns:ds="http://schemas.openxmlformats.org/officeDocument/2006/customXml" ds:itemID="{B7616835-5887-4171-8508-6C5DAE6A4B3F}">
  <ds:schemaRefs>
    <ds:schemaRef ds:uri="http://schemas.microsoft.com/sharepoint/events"/>
  </ds:schemaRefs>
</ds:datastoreItem>
</file>

<file path=customXml/itemProps5.xml><?xml version="1.0" encoding="utf-8"?>
<ds:datastoreItem xmlns:ds="http://schemas.openxmlformats.org/officeDocument/2006/customXml" ds:itemID="{851E963C-A666-4117-BF2B-ABC261E899B9}">
  <ds:schemaRefs>
    <ds:schemaRef ds:uri="http://schemas.microsoft.com/sharepoint/v3/contenttype/forms"/>
  </ds:schemaRefs>
</ds:datastoreItem>
</file>

<file path=customXml/itemProps6.xml><?xml version="1.0" encoding="utf-8"?>
<ds:datastoreItem xmlns:ds="http://schemas.openxmlformats.org/officeDocument/2006/customXml" ds:itemID="{3EA96AAF-E2C1-4754-A6C5-3ED9602C34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cffb08d-bf7f-488d-9a3c-2eba4b00d2c5"/>
    <ds:schemaRef ds:uri="45061603-97e4-4f21-a670-f3ac2b8494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Raj</vt:lpstr>
      <vt:lpstr>FORMULAS2</vt:lpstr>
      <vt:lpstr>consolidatefawformula</vt:lpstr>
      <vt:lpstr>country assignment</vt:lpstr>
      <vt:lpstr>Python Country Assigment Map</vt:lpstr>
      <vt:lpstr>risk calc model python</vt:lpstr>
      <vt:lpstr>Python Risk Calc Model Mapping </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creator>
  <cp:keywords/>
  <dc:description/>
  <cp:lastModifiedBy>Hernandez, Kathleen</cp:lastModifiedBy>
  <cp:revision/>
  <dcterms:created xsi:type="dcterms:W3CDTF">2022-08-04T15:37:20Z</dcterms:created>
  <dcterms:modified xsi:type="dcterms:W3CDTF">2022-08-31T19:27:18Z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0x010100279F75C6D4D0344BA8619F9063596BCC01010600B662062AF2853F4EB1D6D222A6644180</vt:lpwstr>
  </property>
</Properties>
</file>