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C:\Users\herna\Desktop\"/>
    </mc:Choice>
  </mc:AlternateContent>
  <xr:revisionPtr revIDLastSave="0" documentId="13_ncr:1_{7B328105-95FA-4990-92FC-A758BDB5B7D8}" xr6:coauthVersionLast="45" xr6:coauthVersionMax="45" xr10:uidLastSave="{00000000-0000-0000-0000-000000000000}"/>
  <bookViews>
    <workbookView xWindow="-120" yWindow="-120" windowWidth="29040" windowHeight="15840" xr2:uid="{00000000-000D-0000-FFFF-FFFF00000000}"/>
  </bookViews>
  <sheets>
    <sheet name="Hoja1" sheetId="1" r:id="rId1"/>
  </sheet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5" roundtripDataSignature="AMtx7mhBQV8v8ZZu36befhWgdLREf+JaYA=="/>
    </ext>
  </extLst>
</workbook>
</file>

<file path=xl/calcChain.xml><?xml version="1.0" encoding="utf-8"?>
<calcChain xmlns="http://schemas.openxmlformats.org/spreadsheetml/2006/main">
  <c r="C114" i="1" l="1"/>
  <c r="C116" i="1" s="1"/>
  <c r="C106" i="1"/>
  <c r="C108" i="1" s="1"/>
  <c r="C99" i="1"/>
  <c r="C98" i="1"/>
  <c r="C97" i="1"/>
  <c r="C86" i="1"/>
  <c r="C77" i="1"/>
  <c r="C76" i="1"/>
  <c r="C79" i="1" s="1"/>
  <c r="C70" i="1"/>
  <c r="C69" i="1"/>
  <c r="D69" i="1" s="1"/>
  <c r="C68" i="1"/>
  <c r="C62" i="1"/>
  <c r="D62" i="1" s="1"/>
  <c r="C61" i="1"/>
  <c r="C60" i="1"/>
  <c r="D60" i="1" s="1"/>
  <c r="C59" i="1"/>
  <c r="C63" i="1" s="1"/>
  <c r="H38" i="1"/>
  <c r="G38" i="1"/>
  <c r="I38" i="1" s="1"/>
  <c r="C87" i="1" s="1"/>
  <c r="C88" i="1" s="1"/>
  <c r="D38" i="1"/>
  <c r="C38" i="1"/>
  <c r="E38" i="1" s="1"/>
  <c r="D59" i="1" l="1"/>
  <c r="D61" i="1"/>
  <c r="D68" i="1"/>
  <c r="D70" i="1"/>
  <c r="C71" i="1"/>
  <c r="C78" i="1"/>
</calcChain>
</file>

<file path=xl/sharedStrings.xml><?xml version="1.0" encoding="utf-8"?>
<sst xmlns="http://schemas.openxmlformats.org/spreadsheetml/2006/main" count="129" uniqueCount="103">
  <si>
    <t>Economía y Organización de la Producción</t>
  </si>
  <si>
    <t xml:space="preserve">   Autores:</t>
  </si>
  <si>
    <t>- Gemelli, Giuliana Elisa</t>
  </si>
  <si>
    <t>- Gualpa, Solange</t>
  </si>
  <si>
    <t>- Quiroga, Eugenio</t>
  </si>
  <si>
    <t>- Rodríguez Ruiz Díaz, Hernán</t>
  </si>
  <si>
    <t>Ejercicio de balance de patrimonio de una empresa industrial.</t>
  </si>
  <si>
    <t>Negrita: Preestablecido en consigna</t>
  </si>
  <si>
    <t>Activo</t>
  </si>
  <si>
    <t>Monto</t>
  </si>
  <si>
    <t>Variación</t>
  </si>
  <si>
    <t>Saldo</t>
  </si>
  <si>
    <t xml:space="preserve">Pasivo </t>
  </si>
  <si>
    <t>Efectivo (caja)</t>
  </si>
  <si>
    <t>Proveedores (deuda  CP)</t>
  </si>
  <si>
    <t>Cobro a un cliente (1.1)</t>
  </si>
  <si>
    <t>Pago a proveedor (1.2)</t>
  </si>
  <si>
    <t>Deuda proveedor MP (1.4)</t>
  </si>
  <si>
    <t>Pago deuda bancaria (1.3)</t>
  </si>
  <si>
    <t>compra mercaderia (1.10) (mitad)</t>
  </si>
  <si>
    <t>cobro plazo fijo (1.7)</t>
  </si>
  <si>
    <t>Obligaciones bancarias (CP)</t>
  </si>
  <si>
    <t>Préstamo bancario (1.9)</t>
  </si>
  <si>
    <t>pago deuda bancaria (1.3)</t>
  </si>
  <si>
    <t>Cuentas a cobrar</t>
  </si>
  <si>
    <t>Otros acreedores varios (CP)</t>
  </si>
  <si>
    <t>Compra de PC (1.5)</t>
  </si>
  <si>
    <t>Edificios</t>
  </si>
  <si>
    <t>Otros acreedores (LP)</t>
  </si>
  <si>
    <t>Terrenos</t>
  </si>
  <si>
    <t>-</t>
  </si>
  <si>
    <t>Plazo fijo Banco Bersa</t>
  </si>
  <si>
    <t>Maquinaria</t>
  </si>
  <si>
    <t>Materia prima</t>
  </si>
  <si>
    <t>Compro Materia prima(MP) (1.4)</t>
  </si>
  <si>
    <t>Incorporo MP a proceso (1.6)</t>
  </si>
  <si>
    <t>Producto en proc. Elaboración</t>
  </si>
  <si>
    <t>Mercaderia</t>
  </si>
  <si>
    <t>Compra mercaderia (1.10)</t>
  </si>
  <si>
    <t>Capital social</t>
  </si>
  <si>
    <t>Mobiliario y Eq. Oficina</t>
  </si>
  <si>
    <t>Por emisión de acciones (1.8)</t>
  </si>
  <si>
    <t>Compra PC (1.5)</t>
  </si>
  <si>
    <t>Resultados no asig. Ej. Anterior</t>
  </si>
  <si>
    <t>Otros deudores (CP)</t>
  </si>
  <si>
    <t>Total Activo</t>
  </si>
  <si>
    <t>Total Pasivo</t>
  </si>
  <si>
    <t>ACTIVIDADES</t>
  </si>
  <si>
    <t>1) Registre las siguientes variaciones patrimoniales, sumando o restando en el ítem que corresponda en cada columna (A y P), y obteniendo cada nuevo saldo en los ítems variados. Suponga que la fecha de cierre de ejercicio es el 30/07/16, y que las operaciones a registrar se dieron durante ese mes.</t>
  </si>
  <si>
    <t>1.1) Un cliente nos paga en efectivo un saldo de $ 5000.</t>
  </si>
  <si>
    <t>1.2) Pagamos en efectivo a un proveedor $ 3000.</t>
  </si>
  <si>
    <t>1.3) Pagamos en efectivo un vencimiento de deuda bancaria por $ 12000.</t>
  </si>
  <si>
    <t>1.4) Compramos materia prima en cuenta corriente, financiada a 60 días por $2000.</t>
  </si>
  <si>
    <t xml:space="preserve">1.5) Compramos una PC por $3000 y nos la financian a 30 días. </t>
  </si>
  <si>
    <t>1.6) Se incorpora materia prima por $ 1000 al proceso de elaboración.</t>
  </si>
  <si>
    <t>1.7) Cobramos en efectivo el plazo fijo Bersa al vencimiento.</t>
  </si>
  <si>
    <t>1.8) Se emiten acciones por $ 5000, utilizando el saldo de resultado no asignado de ej.  Anterior.</t>
  </si>
  <si>
    <t>1.9) Obtenemos un nuevo préstamo bancario (a CP) por $ 10000, nos lo pagan en efectivo.</t>
  </si>
  <si>
    <t>1.10) Compramos mercadería por $ 6000, pagamos la mitad en efectivo y el resto a 30 días con financiación del proveedor.</t>
  </si>
  <si>
    <t>2) A partir de los nuevos valores en la composición patrimonial, responda:</t>
  </si>
  <si>
    <t>2.1) ¿Cuáles son los valores del activo disponible, realizable, de existencias e inmovilizado? ¿Qué incidencia porcentual tiene cada uno dentro del activo total?</t>
  </si>
  <si>
    <t>Tipo de Activo</t>
  </si>
  <si>
    <t>Valor ($)</t>
  </si>
  <si>
    <t>% del Activo total</t>
  </si>
  <si>
    <t>Disponible</t>
  </si>
  <si>
    <t>Realizable</t>
  </si>
  <si>
    <t>Existencias</t>
  </si>
  <si>
    <t>Inmobilizado</t>
  </si>
  <si>
    <t>2.2) ¿Cuáles son los valores del pasivo exigible a CP, a LP y no exigible?¿Qué incidencia porcentual tiene cada uno dentro del pasivo total?</t>
  </si>
  <si>
    <t>Tipo de Pasivo</t>
  </si>
  <si>
    <t>% del Pasivo total</t>
  </si>
  <si>
    <t>Exigible a corto plazo</t>
  </si>
  <si>
    <t>Exigible a largo plazo</t>
  </si>
  <si>
    <t>No exigible (Patrimonio neto)</t>
  </si>
  <si>
    <t>2.3) Calcule el valor del capital de trabajo (activo circulante-pasivo a CP) y calcule el índice de liquidez. Analice la liquidez de la empresa.</t>
  </si>
  <si>
    <t>Valor</t>
  </si>
  <si>
    <t>Activo circulante ($)</t>
  </si>
  <si>
    <t>Pasivo corriente ($)</t>
  </si>
  <si>
    <t>Capital de trabajo</t>
  </si>
  <si>
    <t>Liquidez</t>
  </si>
  <si>
    <t>La empresa no se encontraría en óptimas condiciones debido a que la liquidez es menor a 1, por lo que tendría mayor cantidad de pasivos corrientes que de activos circulantes, resultando en que no podrá afrontar las deudas en el corto plazo. Esto se evidencia también en el valor del capital de trabajo, que resulta ser negativo.</t>
  </si>
  <si>
    <t>2.4) ¿Cómo es el pasivo exigible respecto al pasivo total? Analice el índice e indique su nombre.</t>
  </si>
  <si>
    <t>Pasivo exigible ($)</t>
  </si>
  <si>
    <t>Pasivo Total ($)</t>
  </si>
  <si>
    <t>Ratio de endeudamiento</t>
  </si>
  <si>
    <t>El ratio de endeudamiento indica el porcentaje que representa las deudas con respecto al pasivo total. Ya que este valor es superior al 60% (70% actualmente), se dice que la empresa está descapitalizada, es decir, practicamente le pertenece a los acreedores.</t>
  </si>
  <si>
    <t>2.5) Calcule el índice de calidad de deuda. Analice la situación.</t>
  </si>
  <si>
    <t>Pasivo exigible a corto plazo ($)</t>
  </si>
  <si>
    <t>Pasivo exigible total ($)</t>
  </si>
  <si>
    <t>Calidad de endeudamiento</t>
  </si>
  <si>
    <t>La calidad de la deuda es "mala" ya que el valor del mismo es cercano a 1, lo que significa que contiene deudas a corto plazo mayormente. Las deudas en corto plazo reflejan la "mala calidad" de la deuda total.</t>
  </si>
  <si>
    <t>2.6) Calcule el ratio de plazo de cobro (suponga que las ventas en el ej. Actual son de $ 150000).</t>
  </si>
  <si>
    <t xml:space="preserve">Valor </t>
  </si>
  <si>
    <t>Saldo de clientes (Cuentas a cobrar) ($)</t>
  </si>
  <si>
    <t>Total de ventas ($)</t>
  </si>
  <si>
    <t>Plazo de cobro</t>
  </si>
  <si>
    <t>Este índice representa el tiempo en días que la empresa tarde en cobrar a sus clientes. Conto menor sea este valor, mejor para la empresa.</t>
  </si>
  <si>
    <t>2.7) Calcule el ratio de plazo de pago (suponga que las compras en el ej. Actual son de $ 130000).</t>
  </si>
  <si>
    <t>Deuda a proveedores a corto plazo ($)</t>
  </si>
  <si>
    <t>Total de compras ($)</t>
  </si>
  <si>
    <t>Este índice representa el tiempo en días que la empresa tarde en pagar a sus adeudores. Se espera que este valor sea el mínimo posible.</t>
  </si>
  <si>
    <t>En lo que respecta a los dos últimos índices, el plazo de pago debería ser mayor al plazo de cobro. Esto permite que las deudas se vayan saldando a medida que se va cobrando a los clientes. La empresa analizada se encuentra en las condiciones esperadas para hacerlo.</t>
  </si>
  <si>
    <r>
      <rPr>
        <b/>
        <sz val="16"/>
        <color rgb="FFFF9900"/>
        <rFont val="Arial"/>
        <family val="2"/>
      </rPr>
      <t>BALANCE DE PATRIMONIO</t>
    </r>
    <r>
      <rPr>
        <b/>
        <sz val="16"/>
        <color theme="1"/>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</si>
</sst>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Arial"/>
    </font>
    <font>
      <sz val="11"/>
      <name val="Arial"/>
    </font>
    <font>
      <b/>
      <sz val="12"/>
      <color theme="1"/>
      <name val="Raleway"/>
    </font>
    <font>
      <sz val="10"/>
      <name val="Arial"/>
    </font>
    <font>
      <sz val="10"/>
      <color theme="1"/>
      <name val="Calibri"/>
    </font>
    <font>
      <b/>
      <sz val="10"/>
      <name val="Arial"/>
    </font>
    <font>
      <sz val="11"/>
      <color theme="1"/>
      <name val="Calibri"/>
    </font>
    <font>
      <sz val="10"/>
      <color theme="1"/>
      <name val="Arial"/>
    </font>
    <font>
      <b/>
      <sz val="11"/>
      <color theme="1"/>
      <name val="Calibri"/>
    </font>
    <font>
      <b/>
      <sz val="10"/>
      <color theme="1"/>
      <name val="Arial"/>
    </font>
    <font>
      <sz val="10"/>
      <color rgb="FF000000"/>
      <name val="Arial"/>
    </font>
    <font>
      <sz val="11"/>
      <name val="Arial"/>
    </font>
    <font>
      <sz val="11"/>
      <color theme="1"/>
      <name val="Arial"/>
    </font>
    <font>
      <b/>
      <sz val="11"/>
      <name val="Arial"/>
    </font>
    <font>
      <i/>
      <sz val="11"/>
      <color theme="1"/>
      <name val="Arial"/>
    </font>
    <font>
      <i/>
      <sz val="11"/>
      <color theme="1"/>
      <name val="Calibri"/>
    </font>
    <font>
      <i/>
      <sz val="11"/>
      <name val="Arial"/>
    </font>
    <font>
      <b/>
      <sz val="16"/>
      <color theme="1"/>
      <name val="Raleway"/>
    </font>
    <font>
      <b/>
      <sz val="16"/>
      <color rgb="FFFF9900"/>
      <name val="Arial"/>
      <family val="2"/>
    </font>
    <font>
      <b/>
      <sz val="16"/>
      <color theme="1"/>
      <name val="Arial"/>
      <family val="2"/>
    </font>
    <font>
      <b/>
      <sz val="16"/>
      <name val="Arial"/>
      <family val="2"/>
    </font>
    <font>
      <sz val="16"/>
      <color theme="1"/>
      <name val="Arial"/>
      <family val="2"/>
    </font>
    <font>
      <sz val="16"/>
      <name val="Arial"/>
      <family val="2"/>
    </font>
    <font>
      <u/>
      <sz val="11"/>
      <color theme="1"/>
      <name val="Arial"/>
      <family val="2"/>
    </font>
  </fonts>
  <fills count="9">
    <fill>
      <patternFill patternType="none"/>
    </fill>
    <fill>
      <patternFill patternType="gray125"/>
    </fill>
    <fill>
      <patternFill patternType="solid">
        <fgColor rgb="FFF3F3F3"/>
        <bgColor rgb="FFF3F3F3"/>
      </patternFill>
    </fill>
    <fill>
      <patternFill patternType="solid">
        <fgColor rgb="FFEEECE1"/>
        <bgColor rgb="FFEEECE1"/>
      </patternFill>
    </fill>
    <fill>
      <patternFill patternType="solid">
        <fgColor rgb="FFC2D69B"/>
        <bgColor rgb="FFC2D69B"/>
      </patternFill>
    </fill>
    <fill>
      <patternFill patternType="solid">
        <fgColor rgb="FFD99594"/>
        <bgColor rgb="FFD99594"/>
      </patternFill>
    </fill>
    <fill>
      <patternFill patternType="solid">
        <fgColor rgb="FFCFE2F3"/>
        <bgColor rgb="FFCFE2F3"/>
      </patternFill>
    </fill>
    <fill>
      <patternFill patternType="solid">
        <fgColor rgb="FFF4CCCC"/>
        <bgColor rgb="FFF4CCCC"/>
      </patternFill>
    </fill>
    <fill>
      <patternFill patternType="solid">
        <fgColor rgb="FFD9EAD3"/>
        <bgColor rgb="FFD9EAD3"/>
      </patternFill>
    </fill>
  </fills>
  <borders count="22">
    <border>
      <left/>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666666"/>
      </right>
      <top style="thin">
        <color rgb="FF000000"/>
      </top>
      <bottom style="thin">
        <color rgb="FF000000"/>
      </bottom>
      <diagonal/>
    </border>
    <border>
      <left style="thin">
        <color rgb="FF666666"/>
      </left>
      <right style="thin">
        <color rgb="FF666666"/>
      </right>
      <top style="thin">
        <color rgb="FF000000"/>
      </top>
      <bottom style="thin">
        <color rgb="FF000000"/>
      </bottom>
      <diagonal/>
    </border>
    <border>
      <left style="thin">
        <color rgb="FF666666"/>
      </left>
      <right style="thin">
        <color rgb="FF000000"/>
      </right>
      <top style="thin">
        <color rgb="FF000000"/>
      </top>
      <bottom style="thin">
        <color rgb="FF000000"/>
      </bottom>
      <diagonal/>
    </border>
    <border>
      <left style="thin">
        <color rgb="FF000000"/>
      </left>
      <right style="thin">
        <color rgb="FF666666"/>
      </right>
      <top/>
      <bottom style="thin">
        <color rgb="FF666666"/>
      </bottom>
      <diagonal/>
    </border>
    <border>
      <left style="thin">
        <color rgb="FF666666"/>
      </left>
      <right style="thin">
        <color rgb="FF666666"/>
      </right>
      <top/>
      <bottom style="thin">
        <color rgb="FF666666"/>
      </bottom>
      <diagonal/>
    </border>
    <border>
      <left style="thin">
        <color rgb="FF666666"/>
      </left>
      <right style="thin">
        <color rgb="FF000000"/>
      </right>
      <top/>
      <bottom style="thin">
        <color rgb="FF666666"/>
      </bottom>
      <diagonal/>
    </border>
    <border>
      <left style="thin">
        <color rgb="FF000000"/>
      </left>
      <right style="thin">
        <color rgb="FF666666"/>
      </right>
      <top style="thin">
        <color rgb="FF666666"/>
      </top>
      <bottom style="thin">
        <color rgb="FF666666"/>
      </bottom>
      <diagonal/>
    </border>
    <border>
      <left style="thin">
        <color rgb="FF666666"/>
      </left>
      <right style="thin">
        <color rgb="FF666666"/>
      </right>
      <top style="thin">
        <color rgb="FF666666"/>
      </top>
      <bottom style="thin">
        <color rgb="FF666666"/>
      </bottom>
      <diagonal/>
    </border>
    <border>
      <left style="thin">
        <color rgb="FF666666"/>
      </left>
      <right style="thin">
        <color rgb="FF000000"/>
      </right>
      <top style="thin">
        <color rgb="FF666666"/>
      </top>
      <bottom style="thin">
        <color rgb="FF666666"/>
      </bottom>
      <diagonal/>
    </border>
    <border>
      <left style="thin">
        <color rgb="FF000000"/>
      </left>
      <right style="thin">
        <color rgb="FF666666"/>
      </right>
      <top style="thin">
        <color rgb="FF666666"/>
      </top>
      <bottom style="thin">
        <color rgb="FF000000"/>
      </bottom>
      <diagonal/>
    </border>
    <border>
      <left style="thin">
        <color rgb="FF666666"/>
      </left>
      <right style="thin">
        <color rgb="FF666666"/>
      </right>
      <top style="thin">
        <color rgb="FF666666"/>
      </top>
      <bottom style="thin">
        <color rgb="FF000000"/>
      </bottom>
      <diagonal/>
    </border>
    <border>
      <left style="thin">
        <color rgb="FF666666"/>
      </left>
      <right style="thin">
        <color rgb="FF000000"/>
      </right>
      <top style="thin">
        <color rgb="FF666666"/>
      </top>
      <bottom style="thin">
        <color rgb="FF000000"/>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85">
    <xf numFmtId="0" fontId="0" fillId="0" borderId="0" xfId="0" applyFont="1" applyAlignment="1"/>
    <xf numFmtId="0" fontId="3" fillId="0" borderId="0" xfId="0" applyFont="1"/>
    <xf numFmtId="0" fontId="4" fillId="0" borderId="0" xfId="0" applyFont="1"/>
    <xf numFmtId="0" fontId="5" fillId="0" borderId="0" xfId="0" applyFont="1" applyAlignment="1"/>
    <xf numFmtId="0" fontId="6" fillId="0" borderId="0" xfId="0" applyFont="1" applyAlignment="1">
      <alignment horizontal="center"/>
    </xf>
    <xf numFmtId="0" fontId="7" fillId="3" borderId="6" xfId="0" applyFont="1" applyFill="1" applyBorder="1" applyAlignment="1">
      <alignment horizontal="center"/>
    </xf>
    <xf numFmtId="0" fontId="7" fillId="3" borderId="7" xfId="0" applyFont="1" applyFill="1" applyBorder="1" applyAlignment="1">
      <alignment horizontal="center"/>
    </xf>
    <xf numFmtId="0" fontId="7" fillId="3" borderId="8" xfId="0" applyFont="1" applyFill="1" applyBorder="1" applyAlignment="1">
      <alignment horizontal="center"/>
    </xf>
    <xf numFmtId="0" fontId="8" fillId="0" borderId="0" xfId="0" applyFont="1" applyAlignment="1">
      <alignment horizontal="left"/>
    </xf>
    <xf numFmtId="0" fontId="9" fillId="0" borderId="9" xfId="0" applyFont="1" applyBorder="1" applyAlignment="1">
      <alignment horizontal="left"/>
    </xf>
    <xf numFmtId="0" fontId="9" fillId="0" borderId="10" xfId="0" applyFont="1" applyBorder="1" applyAlignment="1">
      <alignment horizontal="center" vertical="center"/>
    </xf>
    <xf numFmtId="0" fontId="7" fillId="0" borderId="10" xfId="0" applyFont="1" applyBorder="1" applyAlignment="1">
      <alignment horizontal="center" vertical="center"/>
    </xf>
    <xf numFmtId="0" fontId="9" fillId="0" borderId="10" xfId="0" applyFont="1" applyBorder="1" applyAlignment="1">
      <alignment horizontal="left"/>
    </xf>
    <xf numFmtId="0" fontId="7" fillId="0" borderId="11" xfId="0" applyFont="1" applyBorder="1" applyAlignment="1">
      <alignment horizontal="center" vertical="center"/>
    </xf>
    <xf numFmtId="0" fontId="6" fillId="0" borderId="0" xfId="0" applyFont="1" applyAlignment="1">
      <alignment horizontal="left"/>
    </xf>
    <xf numFmtId="0" fontId="7" fillId="0" borderId="12" xfId="0" applyFont="1" applyBorder="1" applyAlignment="1">
      <alignment horizontal="left"/>
    </xf>
    <xf numFmtId="0" fontId="7" fillId="0" borderId="13" xfId="0" applyFont="1" applyBorder="1" applyAlignment="1">
      <alignment horizontal="center" vertical="center"/>
    </xf>
    <xf numFmtId="0" fontId="7" fillId="4" borderId="13" xfId="0" applyFont="1" applyFill="1" applyBorder="1" applyAlignment="1">
      <alignment horizontal="center" vertical="center"/>
    </xf>
    <xf numFmtId="0" fontId="7" fillId="0" borderId="13" xfId="0" applyFont="1" applyBorder="1" applyAlignment="1">
      <alignment horizontal="left"/>
    </xf>
    <xf numFmtId="0" fontId="7" fillId="5" borderId="13" xfId="0" applyFont="1" applyFill="1" applyBorder="1" applyAlignment="1">
      <alignment horizontal="center" vertical="center"/>
    </xf>
    <xf numFmtId="0" fontId="7" fillId="0" borderId="14" xfId="0" applyFont="1" applyBorder="1" applyAlignment="1">
      <alignment horizontal="center" vertical="center"/>
    </xf>
    <xf numFmtId="0" fontId="9" fillId="0" borderId="13" xfId="0" applyFont="1" applyBorder="1" applyAlignment="1">
      <alignment horizontal="left"/>
    </xf>
    <xf numFmtId="0" fontId="9" fillId="0" borderId="13" xfId="0" applyFont="1" applyBorder="1" applyAlignment="1">
      <alignment horizontal="center" vertical="center"/>
    </xf>
    <xf numFmtId="0" fontId="9" fillId="0" borderId="12" xfId="0" applyFont="1" applyBorder="1" applyAlignment="1">
      <alignment horizontal="left"/>
    </xf>
    <xf numFmtId="0" fontId="7" fillId="0" borderId="13" xfId="0" applyFont="1" applyBorder="1" applyAlignment="1">
      <alignment horizontal="center"/>
    </xf>
    <xf numFmtId="0" fontId="10" fillId="0" borderId="13" xfId="0" applyFont="1" applyBorder="1" applyAlignment="1">
      <alignment horizontal="center"/>
    </xf>
    <xf numFmtId="0" fontId="3" fillId="0" borderId="13" xfId="0" applyFont="1" applyBorder="1" applyAlignment="1">
      <alignment horizontal="center"/>
    </xf>
    <xf numFmtId="0" fontId="10" fillId="0" borderId="12" xfId="0" applyFont="1" applyBorder="1" applyAlignment="1">
      <alignment horizontal="left"/>
    </xf>
    <xf numFmtId="0" fontId="9" fillId="0" borderId="15" xfId="0" applyFont="1" applyBorder="1" applyAlignment="1">
      <alignment horizontal="left"/>
    </xf>
    <xf numFmtId="0" fontId="9" fillId="0" borderId="16" xfId="0" applyFont="1" applyBorder="1" applyAlignment="1">
      <alignment horizontal="center" vertical="center"/>
    </xf>
    <xf numFmtId="0" fontId="7" fillId="0" borderId="16" xfId="0" applyFont="1" applyBorder="1" applyAlignment="1">
      <alignment horizontal="center" vertical="center"/>
    </xf>
    <xf numFmtId="0" fontId="7" fillId="0" borderId="16" xfId="0" applyFont="1" applyBorder="1" applyAlignment="1">
      <alignment horizontal="left"/>
    </xf>
    <xf numFmtId="0" fontId="7" fillId="5" borderId="16" xfId="0" applyFont="1" applyFill="1" applyBorder="1" applyAlignment="1">
      <alignment horizontal="center" vertical="center"/>
    </xf>
    <xf numFmtId="0" fontId="7" fillId="0" borderId="17" xfId="0" applyFont="1" applyBorder="1" applyAlignment="1">
      <alignment horizontal="center" vertical="center"/>
    </xf>
    <xf numFmtId="0" fontId="3" fillId="2" borderId="0" xfId="0" applyFont="1" applyFill="1" applyAlignment="1">
      <alignment horizontal="center"/>
    </xf>
    <xf numFmtId="0" fontId="7" fillId="2" borderId="18" xfId="0" applyFont="1" applyFill="1" applyBorder="1" applyAlignment="1">
      <alignment horizontal="center" vertical="center"/>
    </xf>
    <xf numFmtId="0" fontId="7" fillId="2" borderId="0" xfId="0" applyFont="1" applyFill="1" applyAlignment="1">
      <alignment horizontal="center" vertical="center"/>
    </xf>
    <xf numFmtId="0" fontId="11" fillId="0" borderId="0" xfId="0" applyFont="1"/>
    <xf numFmtId="0" fontId="12" fillId="0" borderId="0" xfId="0" applyFont="1"/>
    <xf numFmtId="0" fontId="13" fillId="0" borderId="0" xfId="0" applyFont="1" applyAlignment="1">
      <alignment horizontal="left"/>
    </xf>
    <xf numFmtId="0" fontId="15" fillId="0" borderId="0" xfId="0" applyFont="1" applyAlignment="1">
      <alignment vertical="top" wrapText="1"/>
    </xf>
    <xf numFmtId="0" fontId="16" fillId="0" borderId="0" xfId="0" applyFont="1"/>
    <xf numFmtId="0" fontId="11" fillId="0" borderId="0" xfId="0" applyFont="1" applyAlignment="1"/>
    <xf numFmtId="0" fontId="11" fillId="0" borderId="0" xfId="0" applyFont="1" applyAlignment="1">
      <alignment wrapText="1"/>
    </xf>
    <xf numFmtId="0" fontId="11" fillId="6" borderId="19" xfId="0" applyFont="1" applyFill="1" applyBorder="1" applyAlignment="1">
      <alignment horizontal="center" vertical="center"/>
    </xf>
    <xf numFmtId="0" fontId="11" fillId="6" borderId="19" xfId="0" applyFont="1" applyFill="1" applyBorder="1" applyAlignment="1">
      <alignment horizontal="center" vertical="center" wrapText="1"/>
    </xf>
    <xf numFmtId="0" fontId="11" fillId="0" borderId="20" xfId="0" applyFont="1" applyBorder="1" applyAlignment="1"/>
    <xf numFmtId="0" fontId="12" fillId="0" borderId="2" xfId="0" applyFont="1" applyBorder="1" applyAlignment="1">
      <alignment horizontal="center"/>
    </xf>
    <xf numFmtId="10" fontId="12" fillId="0" borderId="2" xfId="0" applyNumberFormat="1" applyFont="1" applyBorder="1" applyAlignment="1">
      <alignment horizontal="center"/>
    </xf>
    <xf numFmtId="0" fontId="11" fillId="0" borderId="21" xfId="0" applyFont="1" applyBorder="1" applyAlignment="1"/>
    <xf numFmtId="0" fontId="12" fillId="0" borderId="5" xfId="0" applyFont="1" applyBorder="1" applyAlignment="1">
      <alignment horizontal="center"/>
    </xf>
    <xf numFmtId="10" fontId="12" fillId="0" borderId="5" xfId="0" applyNumberFormat="1" applyFont="1" applyBorder="1" applyAlignment="1">
      <alignment horizontal="center"/>
    </xf>
    <xf numFmtId="0" fontId="12" fillId="6" borderId="19" xfId="0" applyFont="1" applyFill="1" applyBorder="1" applyAlignment="1">
      <alignment horizontal="center" vertical="center"/>
    </xf>
    <xf numFmtId="0" fontId="11" fillId="0" borderId="0" xfId="0" applyFont="1" applyAlignment="1">
      <alignment horizontal="center" vertical="center"/>
    </xf>
    <xf numFmtId="0" fontId="11" fillId="7" borderId="19" xfId="0" applyFont="1" applyFill="1" applyBorder="1" applyAlignment="1">
      <alignment horizontal="center" vertical="center"/>
    </xf>
    <xf numFmtId="0" fontId="11" fillId="7" borderId="19" xfId="0" applyFont="1" applyFill="1" applyBorder="1" applyAlignment="1">
      <alignment horizontal="center" vertical="center" wrapText="1"/>
    </xf>
    <xf numFmtId="0" fontId="12" fillId="7" borderId="19" xfId="0" applyFont="1" applyFill="1" applyBorder="1" applyAlignment="1">
      <alignment horizontal="center" vertical="center"/>
    </xf>
    <xf numFmtId="0" fontId="11" fillId="0" borderId="19" xfId="0" applyFont="1" applyBorder="1" applyAlignment="1">
      <alignment horizontal="center" vertical="center"/>
    </xf>
    <xf numFmtId="0" fontId="11" fillId="0" borderId="19" xfId="0" applyFont="1" applyBorder="1" applyAlignment="1"/>
    <xf numFmtId="0" fontId="12" fillId="0" borderId="19" xfId="0" applyFont="1" applyBorder="1"/>
    <xf numFmtId="0" fontId="11" fillId="8" borderId="19" xfId="0" applyFont="1" applyFill="1" applyBorder="1" applyAlignment="1"/>
    <xf numFmtId="0" fontId="12" fillId="8" borderId="19" xfId="0" applyFont="1" applyFill="1" applyBorder="1"/>
    <xf numFmtId="0" fontId="1" fillId="0" borderId="0" xfId="0" applyFont="1" applyAlignment="1">
      <alignment wrapText="1"/>
    </xf>
    <xf numFmtId="4" fontId="12" fillId="8" borderId="19" xfId="0" applyNumberFormat="1" applyFont="1" applyFill="1" applyBorder="1"/>
    <xf numFmtId="4" fontId="11" fillId="0" borderId="0" xfId="0" applyNumberFormat="1" applyFont="1"/>
    <xf numFmtId="0" fontId="11" fillId="7" borderId="19" xfId="0" applyFont="1" applyFill="1" applyBorder="1" applyAlignment="1"/>
    <xf numFmtId="10" fontId="12" fillId="7" borderId="19" xfId="0" applyNumberFormat="1" applyFont="1" applyFill="1" applyBorder="1"/>
    <xf numFmtId="0" fontId="23" fillId="0" borderId="0" xfId="0" applyFont="1" applyAlignment="1"/>
    <xf numFmtId="0" fontId="17" fillId="2" borderId="1" xfId="0" applyFont="1" applyFill="1" applyBorder="1" applyAlignment="1">
      <alignment horizontal="center" vertical="center"/>
    </xf>
    <xf numFmtId="0" fontId="19" fillId="0" borderId="0" xfId="0" applyFont="1" applyAlignment="1"/>
    <xf numFmtId="0" fontId="20" fillId="0" borderId="2" xfId="0" applyFont="1" applyBorder="1"/>
    <xf numFmtId="0" fontId="20" fillId="0" borderId="1" xfId="0" applyFont="1" applyBorder="1"/>
    <xf numFmtId="0" fontId="2" fillId="2" borderId="1" xfId="0" applyFont="1" applyFill="1" applyBorder="1" applyAlignment="1">
      <alignment horizontal="left" vertical="center"/>
    </xf>
    <xf numFmtId="0" fontId="0" fillId="0" borderId="0" xfId="0" applyFont="1" applyAlignment="1"/>
    <xf numFmtId="0" fontId="1" fillId="0" borderId="2" xfId="0" applyFont="1" applyBorder="1"/>
    <xf numFmtId="0" fontId="2" fillId="2" borderId="3" xfId="0" applyFont="1" applyFill="1" applyBorder="1" applyAlignment="1">
      <alignment horizontal="left" vertical="center"/>
    </xf>
    <xf numFmtId="0" fontId="1" fillId="0" borderId="4" xfId="0" applyFont="1" applyBorder="1"/>
    <xf numFmtId="0" fontId="1" fillId="0" borderId="5" xfId="0" applyFont="1" applyBorder="1"/>
    <xf numFmtId="0" fontId="12" fillId="0" borderId="0" xfId="0" applyFont="1" applyAlignment="1">
      <alignment vertical="top" wrapText="1"/>
    </xf>
    <xf numFmtId="0" fontId="12" fillId="0" borderId="0" xfId="0" applyFont="1" applyAlignment="1">
      <alignment vertical="center" wrapText="1"/>
    </xf>
    <xf numFmtId="0" fontId="14" fillId="0" borderId="0" xfId="0" applyFont="1" applyAlignment="1">
      <alignment vertical="top" wrapText="1"/>
    </xf>
    <xf numFmtId="0" fontId="12" fillId="0" borderId="0" xfId="0" applyFont="1" applyAlignment="1">
      <alignment wrapText="1"/>
    </xf>
    <xf numFmtId="0" fontId="21" fillId="0" borderId="0" xfId="0" applyFont="1" applyAlignment="1"/>
    <xf numFmtId="0" fontId="22" fillId="0" borderId="2" xfId="0" applyFont="1" applyBorder="1"/>
    <xf numFmtId="0" fontId="22"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3"/>
  <sheetViews>
    <sheetView tabSelected="1" topLeftCell="A61" workbookViewId="0">
      <selection activeCell="O28" sqref="O28"/>
    </sheetView>
  </sheetViews>
  <sheetFormatPr baseColWidth="10" defaultColWidth="12.625" defaultRowHeight="15" customHeight="1"/>
  <cols>
    <col min="1" max="1" width="2.625" customWidth="1"/>
    <col min="2" max="2" width="31.125" customWidth="1"/>
    <col min="3" max="4" width="9.375" customWidth="1"/>
    <col min="5" max="5" width="10.5" customWidth="1"/>
    <col min="6" max="6" width="26.75" customWidth="1"/>
    <col min="7" max="9" width="9.375" customWidth="1"/>
    <col min="10" max="10" width="6.625" customWidth="1"/>
    <col min="11" max="27" width="9.375" customWidth="1"/>
  </cols>
  <sheetData>
    <row r="1" spans="1:13" ht="14.25">
      <c r="B1" s="68" t="s">
        <v>102</v>
      </c>
      <c r="C1" s="69"/>
      <c r="D1" s="69"/>
      <c r="E1" s="69"/>
      <c r="F1" s="69"/>
      <c r="G1" s="69"/>
      <c r="H1" s="69"/>
      <c r="I1" s="70"/>
    </row>
    <row r="2" spans="1:13" ht="14.25">
      <c r="B2" s="71"/>
      <c r="C2" s="69"/>
      <c r="D2" s="69"/>
      <c r="E2" s="69"/>
      <c r="F2" s="69"/>
      <c r="G2" s="69"/>
      <c r="H2" s="69"/>
      <c r="I2" s="70"/>
    </row>
    <row r="3" spans="1:13" ht="14.25">
      <c r="B3" s="68" t="s">
        <v>0</v>
      </c>
      <c r="C3" s="82"/>
      <c r="D3" s="82"/>
      <c r="E3" s="82"/>
      <c r="F3" s="82"/>
      <c r="G3" s="82"/>
      <c r="H3" s="82"/>
      <c r="I3" s="83"/>
    </row>
    <row r="4" spans="1:13" ht="14.25">
      <c r="B4" s="84"/>
      <c r="C4" s="82"/>
      <c r="D4" s="82"/>
      <c r="E4" s="82"/>
      <c r="F4" s="82"/>
      <c r="G4" s="82"/>
      <c r="H4" s="82"/>
      <c r="I4" s="83"/>
    </row>
    <row r="5" spans="1:13" ht="15.75">
      <c r="B5" s="72" t="s">
        <v>1</v>
      </c>
      <c r="C5" s="73"/>
      <c r="D5" s="73"/>
      <c r="E5" s="73"/>
      <c r="F5" s="73"/>
      <c r="G5" s="73"/>
      <c r="H5" s="73"/>
      <c r="I5" s="74"/>
    </row>
    <row r="6" spans="1:13" ht="15.75">
      <c r="B6" s="72" t="s">
        <v>2</v>
      </c>
      <c r="C6" s="73"/>
      <c r="D6" s="73"/>
      <c r="E6" s="73"/>
      <c r="F6" s="73"/>
      <c r="G6" s="73"/>
      <c r="H6" s="73"/>
      <c r="I6" s="74"/>
    </row>
    <row r="7" spans="1:13" ht="15.75">
      <c r="B7" s="72" t="s">
        <v>3</v>
      </c>
      <c r="C7" s="73"/>
      <c r="D7" s="73"/>
      <c r="E7" s="73"/>
      <c r="F7" s="73"/>
      <c r="G7" s="73"/>
      <c r="H7" s="73"/>
      <c r="I7" s="74"/>
    </row>
    <row r="8" spans="1:13" ht="15.75">
      <c r="B8" s="72" t="s">
        <v>4</v>
      </c>
      <c r="C8" s="73"/>
      <c r="D8" s="73"/>
      <c r="E8" s="73"/>
      <c r="F8" s="73"/>
      <c r="G8" s="73"/>
      <c r="H8" s="73"/>
      <c r="I8" s="74"/>
    </row>
    <row r="9" spans="1:13" ht="15.75">
      <c r="B9" s="75" t="s">
        <v>5</v>
      </c>
      <c r="C9" s="76"/>
      <c r="D9" s="76"/>
      <c r="E9" s="76"/>
      <c r="F9" s="76"/>
      <c r="G9" s="76"/>
      <c r="H9" s="76"/>
      <c r="I9" s="77"/>
    </row>
    <row r="11" spans="1:13" ht="14.25">
      <c r="B11" s="1" t="s">
        <v>6</v>
      </c>
      <c r="C11" s="1"/>
      <c r="D11" s="1"/>
      <c r="E11" s="1"/>
      <c r="F11" s="1"/>
      <c r="G11" s="2"/>
      <c r="H11" s="2"/>
      <c r="I11" s="2"/>
    </row>
    <row r="12" spans="1:13" ht="14.25">
      <c r="B12" s="3" t="s">
        <v>7</v>
      </c>
      <c r="C12" s="1"/>
      <c r="D12" s="1"/>
      <c r="E12" s="1"/>
      <c r="F12" s="1"/>
      <c r="G12" s="2"/>
      <c r="H12" s="2"/>
      <c r="I12" s="2"/>
    </row>
    <row r="13" spans="1:13">
      <c r="A13" s="4"/>
      <c r="B13" s="5" t="s">
        <v>8</v>
      </c>
      <c r="C13" s="6" t="s">
        <v>9</v>
      </c>
      <c r="D13" s="6" t="s">
        <v>10</v>
      </c>
      <c r="E13" s="6" t="s">
        <v>11</v>
      </c>
      <c r="F13" s="6" t="s">
        <v>12</v>
      </c>
      <c r="G13" s="6" t="s">
        <v>9</v>
      </c>
      <c r="H13" s="6" t="s">
        <v>10</v>
      </c>
      <c r="I13" s="7" t="s">
        <v>11</v>
      </c>
    </row>
    <row r="14" spans="1:13">
      <c r="A14" s="8"/>
      <c r="B14" s="9" t="s">
        <v>13</v>
      </c>
      <c r="C14" s="10">
        <v>50000</v>
      </c>
      <c r="D14" s="11"/>
      <c r="E14" s="11"/>
      <c r="F14" s="12" t="s">
        <v>14</v>
      </c>
      <c r="G14" s="10">
        <v>100000</v>
      </c>
      <c r="H14" s="11"/>
      <c r="I14" s="13"/>
      <c r="M14" s="67"/>
    </row>
    <row r="15" spans="1:13">
      <c r="A15" s="14"/>
      <c r="B15" s="15" t="s">
        <v>15</v>
      </c>
      <c r="C15" s="16"/>
      <c r="D15" s="17">
        <v>5000</v>
      </c>
      <c r="E15" s="16"/>
      <c r="F15" s="18" t="s">
        <v>16</v>
      </c>
      <c r="G15" s="16"/>
      <c r="H15" s="19">
        <v>-3000</v>
      </c>
      <c r="I15" s="20"/>
    </row>
    <row r="16" spans="1:13">
      <c r="A16" s="14"/>
      <c r="B16" s="15" t="s">
        <v>16</v>
      </c>
      <c r="C16" s="16"/>
      <c r="D16" s="19">
        <v>-3000</v>
      </c>
      <c r="E16" s="16"/>
      <c r="F16" s="18" t="s">
        <v>17</v>
      </c>
      <c r="G16" s="16"/>
      <c r="H16" s="17">
        <v>2000</v>
      </c>
      <c r="I16" s="20"/>
    </row>
    <row r="17" spans="1:9">
      <c r="A17" s="14"/>
      <c r="B17" s="15" t="s">
        <v>18</v>
      </c>
      <c r="C17" s="16"/>
      <c r="D17" s="19">
        <v>-12000</v>
      </c>
      <c r="E17" s="16"/>
      <c r="F17" s="18" t="s">
        <v>19</v>
      </c>
      <c r="G17" s="16"/>
      <c r="H17" s="17">
        <v>3000</v>
      </c>
      <c r="I17" s="20"/>
    </row>
    <row r="18" spans="1:9">
      <c r="A18" s="14"/>
      <c r="B18" s="15" t="s">
        <v>20</v>
      </c>
      <c r="C18" s="16"/>
      <c r="D18" s="17">
        <v>15000</v>
      </c>
      <c r="E18" s="16"/>
      <c r="F18" s="21" t="s">
        <v>21</v>
      </c>
      <c r="G18" s="22">
        <v>50000</v>
      </c>
      <c r="H18" s="16"/>
      <c r="I18" s="20"/>
    </row>
    <row r="19" spans="1:9">
      <c r="A19" s="14"/>
      <c r="B19" s="15" t="s">
        <v>22</v>
      </c>
      <c r="C19" s="16"/>
      <c r="D19" s="17">
        <v>10000</v>
      </c>
      <c r="E19" s="16"/>
      <c r="F19" s="18" t="s">
        <v>23</v>
      </c>
      <c r="G19" s="16"/>
      <c r="H19" s="19">
        <v>-12000</v>
      </c>
      <c r="I19" s="20"/>
    </row>
    <row r="20" spans="1:9">
      <c r="A20" s="14"/>
      <c r="B20" s="15" t="s">
        <v>19</v>
      </c>
      <c r="C20" s="16"/>
      <c r="D20" s="19">
        <v>-3000</v>
      </c>
      <c r="E20" s="16"/>
      <c r="F20" s="18" t="s">
        <v>22</v>
      </c>
      <c r="G20" s="16"/>
      <c r="H20" s="17">
        <v>10000</v>
      </c>
      <c r="I20" s="20"/>
    </row>
    <row r="21" spans="1:9">
      <c r="A21" s="8"/>
      <c r="B21" s="23" t="s">
        <v>24</v>
      </c>
      <c r="C21" s="22">
        <v>20000</v>
      </c>
      <c r="D21" s="16"/>
      <c r="E21" s="16"/>
      <c r="F21" s="21" t="s">
        <v>25</v>
      </c>
      <c r="G21" s="22">
        <v>8000</v>
      </c>
      <c r="H21" s="16"/>
      <c r="I21" s="20"/>
    </row>
    <row r="22" spans="1:9">
      <c r="A22" s="14"/>
      <c r="B22" s="15" t="s">
        <v>15</v>
      </c>
      <c r="C22" s="16"/>
      <c r="D22" s="19">
        <v>-5000</v>
      </c>
      <c r="E22" s="16"/>
      <c r="F22" s="18" t="s">
        <v>26</v>
      </c>
      <c r="G22" s="16"/>
      <c r="H22" s="17">
        <v>3000</v>
      </c>
      <c r="I22" s="20"/>
    </row>
    <row r="23" spans="1:9">
      <c r="A23" s="8"/>
      <c r="B23" s="23" t="s">
        <v>27</v>
      </c>
      <c r="C23" s="22">
        <v>60000</v>
      </c>
      <c r="D23" s="16"/>
      <c r="E23" s="16"/>
      <c r="F23" s="21" t="s">
        <v>28</v>
      </c>
      <c r="G23" s="22">
        <v>4000</v>
      </c>
      <c r="H23" s="16"/>
      <c r="I23" s="20"/>
    </row>
    <row r="24" spans="1:9">
      <c r="A24" s="8"/>
      <c r="B24" s="23" t="s">
        <v>29</v>
      </c>
      <c r="C24" s="22">
        <v>30000</v>
      </c>
      <c r="D24" s="16"/>
      <c r="E24" s="16"/>
      <c r="F24" s="24" t="s">
        <v>30</v>
      </c>
      <c r="G24" s="16"/>
      <c r="H24" s="16"/>
      <c r="I24" s="20"/>
    </row>
    <row r="25" spans="1:9">
      <c r="A25" s="8"/>
      <c r="B25" s="23" t="s">
        <v>31</v>
      </c>
      <c r="C25" s="22">
        <v>15000</v>
      </c>
      <c r="D25" s="16"/>
      <c r="E25" s="16"/>
      <c r="F25" s="25" t="s">
        <v>30</v>
      </c>
      <c r="G25" s="16"/>
      <c r="H25" s="16"/>
      <c r="I25" s="20"/>
    </row>
    <row r="26" spans="1:9">
      <c r="A26" s="14"/>
      <c r="B26" s="15" t="s">
        <v>20</v>
      </c>
      <c r="C26" s="16"/>
      <c r="D26" s="19">
        <v>-15000</v>
      </c>
      <c r="E26" s="16"/>
      <c r="F26" s="26" t="s">
        <v>30</v>
      </c>
      <c r="G26" s="16"/>
      <c r="H26" s="16"/>
      <c r="I26" s="20"/>
    </row>
    <row r="27" spans="1:9">
      <c r="A27" s="8"/>
      <c r="B27" s="23" t="s">
        <v>32</v>
      </c>
      <c r="C27" s="22">
        <v>10000</v>
      </c>
      <c r="D27" s="16"/>
      <c r="E27" s="16"/>
      <c r="F27" s="25" t="s">
        <v>30</v>
      </c>
      <c r="G27" s="16"/>
      <c r="H27" s="16"/>
      <c r="I27" s="20"/>
    </row>
    <row r="28" spans="1:9" ht="15.75" customHeight="1">
      <c r="A28" s="8"/>
      <c r="B28" s="23" t="s">
        <v>33</v>
      </c>
      <c r="C28" s="22">
        <v>5000</v>
      </c>
      <c r="D28" s="16"/>
      <c r="E28" s="16"/>
      <c r="F28" s="25" t="s">
        <v>30</v>
      </c>
      <c r="G28" s="16"/>
      <c r="H28" s="16"/>
      <c r="I28" s="20"/>
    </row>
    <row r="29" spans="1:9" ht="15.75" customHeight="1">
      <c r="A29" s="14"/>
      <c r="B29" s="15" t="s">
        <v>34</v>
      </c>
      <c r="C29" s="16"/>
      <c r="D29" s="17">
        <v>2000</v>
      </c>
      <c r="E29" s="16"/>
      <c r="F29" s="25" t="s">
        <v>30</v>
      </c>
      <c r="G29" s="16"/>
      <c r="H29" s="16"/>
      <c r="I29" s="20"/>
    </row>
    <row r="30" spans="1:9" ht="15.75" customHeight="1">
      <c r="A30" s="14"/>
      <c r="B30" s="15" t="s">
        <v>35</v>
      </c>
      <c r="C30" s="16"/>
      <c r="D30" s="19">
        <v>-1000</v>
      </c>
      <c r="E30" s="16"/>
      <c r="F30" s="25" t="s">
        <v>30</v>
      </c>
      <c r="G30" s="16"/>
      <c r="H30" s="16"/>
      <c r="I30" s="20"/>
    </row>
    <row r="31" spans="1:9" ht="15.75" customHeight="1">
      <c r="A31" s="8"/>
      <c r="B31" s="23" t="s">
        <v>36</v>
      </c>
      <c r="C31" s="22">
        <v>4000</v>
      </c>
      <c r="D31" s="16"/>
      <c r="E31" s="16"/>
      <c r="F31" s="25" t="s">
        <v>30</v>
      </c>
      <c r="G31" s="16"/>
      <c r="H31" s="16"/>
      <c r="I31" s="20"/>
    </row>
    <row r="32" spans="1:9" ht="15.75" customHeight="1">
      <c r="A32" s="14"/>
      <c r="B32" s="15" t="s">
        <v>35</v>
      </c>
      <c r="C32" s="16"/>
      <c r="D32" s="17">
        <v>1000</v>
      </c>
      <c r="E32" s="16"/>
      <c r="F32" s="25" t="s">
        <v>30</v>
      </c>
      <c r="G32" s="16"/>
      <c r="H32" s="16"/>
      <c r="I32" s="20"/>
    </row>
    <row r="33" spans="1:9" ht="15.75" customHeight="1">
      <c r="A33" s="8"/>
      <c r="B33" s="23" t="s">
        <v>37</v>
      </c>
      <c r="C33" s="22">
        <v>25000</v>
      </c>
      <c r="D33" s="16"/>
      <c r="E33" s="16"/>
      <c r="F33" s="25" t="s">
        <v>30</v>
      </c>
      <c r="G33" s="16"/>
      <c r="H33" s="16"/>
      <c r="I33" s="20"/>
    </row>
    <row r="34" spans="1:9" ht="15.75" customHeight="1">
      <c r="A34" s="14"/>
      <c r="B34" s="27" t="s">
        <v>38</v>
      </c>
      <c r="C34" s="16"/>
      <c r="D34" s="17">
        <v>6000</v>
      </c>
      <c r="E34" s="16"/>
      <c r="F34" s="21" t="s">
        <v>39</v>
      </c>
      <c r="G34" s="22">
        <v>65000</v>
      </c>
      <c r="H34" s="16"/>
      <c r="I34" s="20"/>
    </row>
    <row r="35" spans="1:9" ht="15.75" customHeight="1">
      <c r="A35" s="8"/>
      <c r="B35" s="23" t="s">
        <v>40</v>
      </c>
      <c r="C35" s="22">
        <v>10000</v>
      </c>
      <c r="D35" s="16"/>
      <c r="E35" s="16"/>
      <c r="F35" s="18" t="s">
        <v>41</v>
      </c>
      <c r="G35" s="16"/>
      <c r="H35" s="17">
        <v>5000</v>
      </c>
      <c r="I35" s="20"/>
    </row>
    <row r="36" spans="1:9" ht="15.75" customHeight="1">
      <c r="A36" s="14"/>
      <c r="B36" s="15" t="s">
        <v>42</v>
      </c>
      <c r="C36" s="16"/>
      <c r="D36" s="17">
        <v>3000</v>
      </c>
      <c r="E36" s="16"/>
      <c r="F36" s="21" t="s">
        <v>43</v>
      </c>
      <c r="G36" s="22">
        <v>5000</v>
      </c>
      <c r="H36" s="16"/>
      <c r="I36" s="20"/>
    </row>
    <row r="37" spans="1:9" ht="15.75" customHeight="1">
      <c r="A37" s="8"/>
      <c r="B37" s="28" t="s">
        <v>44</v>
      </c>
      <c r="C37" s="29">
        <v>3000</v>
      </c>
      <c r="D37" s="30"/>
      <c r="E37" s="30"/>
      <c r="F37" s="31" t="s">
        <v>41</v>
      </c>
      <c r="G37" s="30"/>
      <c r="H37" s="32">
        <v>-5000</v>
      </c>
      <c r="I37" s="33"/>
    </row>
    <row r="38" spans="1:9" ht="15.75" customHeight="1">
      <c r="B38" s="34" t="s">
        <v>45</v>
      </c>
      <c r="C38" s="35">
        <f t="shared" ref="C38:D38" si="0">SUM(C14:C37)</f>
        <v>232000</v>
      </c>
      <c r="D38" s="36">
        <f t="shared" si="0"/>
        <v>3000</v>
      </c>
      <c r="E38" s="36">
        <f>C38+D38</f>
        <v>235000</v>
      </c>
      <c r="F38" s="34" t="s">
        <v>46</v>
      </c>
      <c r="G38" s="35">
        <f t="shared" ref="G38:H38" si="1">SUM(G14:G37)</f>
        <v>232000</v>
      </c>
      <c r="H38" s="36">
        <f t="shared" si="1"/>
        <v>3000</v>
      </c>
      <c r="I38" s="36">
        <f>G38+H38</f>
        <v>235000</v>
      </c>
    </row>
    <row r="39" spans="1:9" ht="15.75" customHeight="1">
      <c r="B39" s="37"/>
      <c r="C39" s="37"/>
      <c r="D39" s="37"/>
      <c r="E39" s="37"/>
      <c r="F39" s="37"/>
      <c r="G39" s="38"/>
      <c r="H39" s="38"/>
      <c r="I39" s="38"/>
    </row>
    <row r="40" spans="1:9" ht="15.75" customHeight="1">
      <c r="B40" s="39" t="s">
        <v>47</v>
      </c>
      <c r="C40" s="38"/>
      <c r="D40" s="38"/>
      <c r="E40" s="38"/>
      <c r="F40" s="38"/>
    </row>
    <row r="41" spans="1:9" ht="17.25" customHeight="1">
      <c r="B41" s="80" t="s">
        <v>48</v>
      </c>
      <c r="C41" s="73"/>
      <c r="D41" s="73"/>
      <c r="E41" s="73"/>
      <c r="F41" s="73"/>
      <c r="G41" s="40"/>
      <c r="H41" s="40"/>
      <c r="I41" s="40"/>
    </row>
    <row r="42" spans="1:9" ht="24.75" customHeight="1">
      <c r="B42" s="73"/>
      <c r="C42" s="73"/>
      <c r="D42" s="73"/>
      <c r="E42" s="73"/>
      <c r="F42" s="73"/>
      <c r="G42" s="40"/>
      <c r="H42" s="40"/>
      <c r="I42" s="40"/>
    </row>
    <row r="43" spans="1:9" ht="15.75" customHeight="1">
      <c r="B43" s="41" t="s">
        <v>49</v>
      </c>
      <c r="C43" s="38"/>
      <c r="D43" s="38"/>
      <c r="E43" s="38"/>
      <c r="F43" s="38"/>
    </row>
    <row r="44" spans="1:9" ht="15.75" customHeight="1">
      <c r="B44" s="41" t="s">
        <v>50</v>
      </c>
      <c r="C44" s="38"/>
      <c r="D44" s="38"/>
      <c r="E44" s="38"/>
      <c r="F44" s="38"/>
    </row>
    <row r="45" spans="1:9" ht="15.75" customHeight="1">
      <c r="B45" s="41" t="s">
        <v>51</v>
      </c>
      <c r="C45" s="38"/>
      <c r="D45" s="38"/>
      <c r="E45" s="38"/>
      <c r="F45" s="38"/>
    </row>
    <row r="46" spans="1:9" ht="15.75" customHeight="1">
      <c r="B46" s="41" t="s">
        <v>52</v>
      </c>
      <c r="C46" s="38"/>
      <c r="D46" s="38"/>
      <c r="E46" s="38"/>
      <c r="F46" s="38"/>
    </row>
    <row r="47" spans="1:9" ht="15.75" customHeight="1">
      <c r="B47" s="41" t="s">
        <v>53</v>
      </c>
      <c r="C47" s="38"/>
      <c r="D47" s="38"/>
      <c r="E47" s="38"/>
      <c r="F47" s="38"/>
    </row>
    <row r="48" spans="1:9" ht="15.75" customHeight="1">
      <c r="B48" s="41" t="s">
        <v>54</v>
      </c>
      <c r="C48" s="38"/>
      <c r="D48" s="38"/>
      <c r="E48" s="38"/>
      <c r="F48" s="38"/>
    </row>
    <row r="49" spans="2:6" ht="15.75" customHeight="1">
      <c r="B49" s="41" t="s">
        <v>55</v>
      </c>
      <c r="C49" s="38"/>
      <c r="D49" s="38"/>
      <c r="E49" s="38"/>
      <c r="F49" s="38"/>
    </row>
    <row r="50" spans="2:6" ht="15.75" customHeight="1">
      <c r="B50" s="41" t="s">
        <v>56</v>
      </c>
      <c r="C50" s="38"/>
      <c r="D50" s="38"/>
      <c r="E50" s="38"/>
      <c r="F50" s="38"/>
    </row>
    <row r="51" spans="2:6" ht="15.75" customHeight="1">
      <c r="B51" s="41" t="s">
        <v>57</v>
      </c>
      <c r="C51" s="38"/>
      <c r="D51" s="38"/>
      <c r="E51" s="38"/>
      <c r="F51" s="38"/>
    </row>
    <row r="52" spans="2:6" ht="15" customHeight="1">
      <c r="B52" s="41" t="s">
        <v>58</v>
      </c>
      <c r="C52" s="38"/>
      <c r="D52" s="38"/>
      <c r="E52" s="38"/>
      <c r="F52" s="38"/>
    </row>
    <row r="53" spans="2:6" ht="15.75" customHeight="1">
      <c r="B53" s="38"/>
      <c r="C53" s="38"/>
      <c r="D53" s="38"/>
      <c r="E53" s="38"/>
      <c r="F53" s="38"/>
    </row>
    <row r="54" spans="2:6" ht="15.75" customHeight="1">
      <c r="B54" s="41" t="s">
        <v>59</v>
      </c>
      <c r="C54" s="38"/>
      <c r="D54" s="38"/>
      <c r="E54" s="38"/>
      <c r="F54" s="38"/>
    </row>
    <row r="55" spans="2:6" ht="15.75" customHeight="1">
      <c r="B55" s="38"/>
      <c r="C55" s="38"/>
      <c r="D55" s="38"/>
      <c r="E55" s="38"/>
      <c r="F55" s="38"/>
    </row>
    <row r="56" spans="2:6" ht="27" customHeight="1">
      <c r="B56" s="80" t="s">
        <v>60</v>
      </c>
      <c r="C56" s="73"/>
      <c r="D56" s="73"/>
      <c r="E56" s="73"/>
      <c r="F56" s="73"/>
    </row>
    <row r="57" spans="2:6" ht="18.75" customHeight="1">
      <c r="B57" s="42"/>
      <c r="C57" s="42"/>
      <c r="D57" s="43"/>
      <c r="E57" s="38"/>
      <c r="F57" s="38"/>
    </row>
    <row r="58" spans="2:6" ht="15.75" customHeight="1">
      <c r="B58" s="44" t="s">
        <v>61</v>
      </c>
      <c r="C58" s="44" t="s">
        <v>62</v>
      </c>
      <c r="D58" s="45" t="s">
        <v>63</v>
      </c>
      <c r="E58" s="38"/>
      <c r="F58" s="38"/>
    </row>
    <row r="59" spans="2:6" ht="15.75" customHeight="1">
      <c r="B59" s="46" t="s">
        <v>64</v>
      </c>
      <c r="C59" s="47">
        <f>SUM(C14:D20)</f>
        <v>62000</v>
      </c>
      <c r="D59" s="48">
        <f t="shared" ref="D59:D62" si="2">C59/$E$38</f>
        <v>0.26382978723404255</v>
      </c>
      <c r="E59" s="38"/>
      <c r="F59" s="38"/>
    </row>
    <row r="60" spans="2:6" ht="15.75" customHeight="1">
      <c r="B60" s="46" t="s">
        <v>65</v>
      </c>
      <c r="C60" s="47">
        <f>SUM(C21:D22,C25:D26,C37)</f>
        <v>18000</v>
      </c>
      <c r="D60" s="48">
        <f t="shared" si="2"/>
        <v>7.6595744680851063E-2</v>
      </c>
      <c r="E60" s="38"/>
      <c r="F60" s="38"/>
    </row>
    <row r="61" spans="2:6" ht="15.75" customHeight="1">
      <c r="B61" s="46" t="s">
        <v>66</v>
      </c>
      <c r="C61" s="47">
        <f>SUM(C28:D30,C33:D34,C31:D32)</f>
        <v>42000</v>
      </c>
      <c r="D61" s="48">
        <f t="shared" si="2"/>
        <v>0.17872340425531916</v>
      </c>
      <c r="E61" s="38"/>
      <c r="F61" s="38"/>
    </row>
    <row r="62" spans="2:6" ht="15.75" customHeight="1">
      <c r="B62" s="49" t="s">
        <v>67</v>
      </c>
      <c r="C62" s="50">
        <f>SUM(C35:D36,C27,C23:C24)</f>
        <v>113000</v>
      </c>
      <c r="D62" s="51">
        <f t="shared" si="2"/>
        <v>0.48085106382978721</v>
      </c>
      <c r="E62" s="38"/>
      <c r="F62" s="38"/>
    </row>
    <row r="63" spans="2:6" ht="15.75" customHeight="1">
      <c r="B63" s="44" t="s">
        <v>45</v>
      </c>
      <c r="C63" s="52">
        <f>SUM(C59:C62)</f>
        <v>235000</v>
      </c>
      <c r="D63" s="38"/>
      <c r="E63" s="38"/>
      <c r="F63" s="38"/>
    </row>
    <row r="64" spans="2:6" ht="15.75" customHeight="1">
      <c r="B64" s="53"/>
      <c r="C64" s="53"/>
      <c r="D64" s="38"/>
      <c r="E64" s="38"/>
      <c r="F64" s="38"/>
    </row>
    <row r="65" spans="2:8" ht="27.75" customHeight="1">
      <c r="B65" s="80" t="s">
        <v>68</v>
      </c>
      <c r="C65" s="73"/>
      <c r="D65" s="73"/>
      <c r="E65" s="73"/>
      <c r="F65" s="73"/>
    </row>
    <row r="66" spans="2:8" ht="15.75" customHeight="1">
      <c r="B66" s="38"/>
      <c r="C66" s="38"/>
      <c r="D66" s="38"/>
      <c r="E66" s="38"/>
      <c r="F66" s="38"/>
    </row>
    <row r="67" spans="2:8" ht="15.75" customHeight="1">
      <c r="B67" s="54" t="s">
        <v>69</v>
      </c>
      <c r="C67" s="54" t="s">
        <v>62</v>
      </c>
      <c r="D67" s="55" t="s">
        <v>70</v>
      </c>
      <c r="E67" s="38"/>
      <c r="F67" s="38"/>
    </row>
    <row r="68" spans="2:8" ht="15.75" customHeight="1">
      <c r="B68" s="46" t="s">
        <v>71</v>
      </c>
      <c r="C68" s="47">
        <f>SUM(G14:H17,G18:H20,G21:H22)</f>
        <v>161000</v>
      </c>
      <c r="D68" s="48">
        <f t="shared" ref="D68:D70" si="3">C68/$I$38</f>
        <v>0.68510638297872339</v>
      </c>
      <c r="E68" s="38"/>
      <c r="F68" s="38"/>
    </row>
    <row r="69" spans="2:8" ht="15.75" customHeight="1">
      <c r="B69" s="46" t="s">
        <v>72</v>
      </c>
      <c r="C69" s="47">
        <f>SUM(F23:G23)</f>
        <v>4000</v>
      </c>
      <c r="D69" s="48">
        <f t="shared" si="3"/>
        <v>1.7021276595744681E-2</v>
      </c>
      <c r="E69" s="38"/>
      <c r="F69" s="38"/>
    </row>
    <row r="70" spans="2:8" ht="15.75" customHeight="1">
      <c r="B70" s="49" t="s">
        <v>73</v>
      </c>
      <c r="C70" s="50">
        <f>SUM(G34:H37)</f>
        <v>70000</v>
      </c>
      <c r="D70" s="51">
        <f t="shared" si="3"/>
        <v>0.2978723404255319</v>
      </c>
      <c r="E70" s="38"/>
      <c r="F70" s="38"/>
    </row>
    <row r="71" spans="2:8" ht="15.75" customHeight="1">
      <c r="B71" s="54" t="s">
        <v>46</v>
      </c>
      <c r="C71" s="56">
        <f>SUM(C68:C70)</f>
        <v>235000</v>
      </c>
      <c r="D71" s="38"/>
      <c r="E71" s="38"/>
      <c r="F71" s="38"/>
    </row>
    <row r="72" spans="2:8" ht="15.75" customHeight="1">
      <c r="B72" s="38"/>
      <c r="C72" s="38"/>
      <c r="D72" s="38"/>
      <c r="E72" s="38"/>
      <c r="F72" s="38"/>
    </row>
    <row r="73" spans="2:8" ht="28.5" customHeight="1">
      <c r="B73" s="80" t="s">
        <v>74</v>
      </c>
      <c r="C73" s="73"/>
      <c r="D73" s="73"/>
      <c r="E73" s="73"/>
      <c r="F73" s="73"/>
    </row>
    <row r="74" spans="2:8" ht="15.75" customHeight="1">
      <c r="B74" s="38"/>
      <c r="C74" s="38"/>
      <c r="D74" s="38"/>
      <c r="E74" s="38"/>
      <c r="F74" s="38"/>
    </row>
    <row r="75" spans="2:8" ht="15.75" customHeight="1">
      <c r="B75" s="38"/>
      <c r="C75" s="57" t="s">
        <v>75</v>
      </c>
      <c r="D75" s="38"/>
      <c r="E75" s="38"/>
      <c r="F75" s="38"/>
    </row>
    <row r="76" spans="2:8" ht="15.75" customHeight="1">
      <c r="B76" s="58" t="s">
        <v>76</v>
      </c>
      <c r="C76" s="59">
        <f>SUM(C14:D22,C25:D26,C28:D34,C37)</f>
        <v>122000</v>
      </c>
      <c r="D76" s="38"/>
      <c r="E76" s="38"/>
      <c r="F76" s="38"/>
    </row>
    <row r="77" spans="2:8" ht="15.75" customHeight="1">
      <c r="B77" s="58" t="s">
        <v>77</v>
      </c>
      <c r="C77" s="59">
        <f>SUM(G14:H22)</f>
        <v>161000</v>
      </c>
      <c r="D77" s="38"/>
      <c r="E77" s="38"/>
      <c r="F77" s="38"/>
    </row>
    <row r="78" spans="2:8" ht="15.75" customHeight="1">
      <c r="B78" s="60" t="s">
        <v>78</v>
      </c>
      <c r="C78" s="61">
        <f>C76-C77</f>
        <v>-39000</v>
      </c>
      <c r="D78" s="38"/>
      <c r="E78" s="38"/>
      <c r="F78" s="38"/>
      <c r="H78" s="62"/>
    </row>
    <row r="79" spans="2:8" ht="15.75" customHeight="1">
      <c r="B79" s="60" t="s">
        <v>79</v>
      </c>
      <c r="C79" s="63">
        <f>C76/C77</f>
        <v>0.75776397515527949</v>
      </c>
      <c r="D79" s="38"/>
      <c r="E79" s="38"/>
      <c r="F79" s="38"/>
    </row>
    <row r="80" spans="2:8" ht="15.75" customHeight="1">
      <c r="B80" s="42"/>
      <c r="C80" s="64"/>
      <c r="D80" s="38"/>
      <c r="E80" s="38"/>
      <c r="F80" s="38"/>
    </row>
    <row r="81" spans="2:6" ht="54" customHeight="1">
      <c r="B81" s="78" t="s">
        <v>80</v>
      </c>
      <c r="C81" s="73"/>
      <c r="D81" s="73"/>
      <c r="E81" s="73"/>
      <c r="F81" s="73"/>
    </row>
    <row r="82" spans="2:6" ht="15.75" customHeight="1">
      <c r="B82" s="38"/>
      <c r="C82" s="38"/>
      <c r="D82" s="38"/>
      <c r="E82" s="38"/>
      <c r="F82" s="38"/>
    </row>
    <row r="83" spans="2:6" ht="15.75" customHeight="1">
      <c r="B83" s="41" t="s">
        <v>81</v>
      </c>
      <c r="C83" s="38"/>
      <c r="D83" s="38"/>
      <c r="E83" s="38"/>
      <c r="F83" s="38"/>
    </row>
    <row r="84" spans="2:6" ht="15.75" customHeight="1">
      <c r="B84" s="38"/>
      <c r="C84" s="38"/>
      <c r="D84" s="38"/>
      <c r="E84" s="38"/>
      <c r="F84" s="38"/>
    </row>
    <row r="85" spans="2:6" ht="15.75" customHeight="1">
      <c r="B85" s="38"/>
      <c r="C85" s="57" t="s">
        <v>75</v>
      </c>
      <c r="D85" s="38"/>
      <c r="E85" s="38"/>
      <c r="F85" s="38"/>
    </row>
    <row r="86" spans="2:6" ht="15.75" customHeight="1">
      <c r="B86" s="58" t="s">
        <v>82</v>
      </c>
      <c r="C86" s="59">
        <f>SUM(G14:H23)</f>
        <v>165000</v>
      </c>
      <c r="D86" s="38"/>
      <c r="E86" s="38"/>
      <c r="F86" s="38"/>
    </row>
    <row r="87" spans="2:6" ht="15.75" customHeight="1">
      <c r="B87" s="58" t="s">
        <v>83</v>
      </c>
      <c r="C87" s="59">
        <f>I38</f>
        <v>235000</v>
      </c>
      <c r="D87" s="38"/>
      <c r="E87" s="38"/>
      <c r="F87" s="38"/>
    </row>
    <row r="88" spans="2:6" ht="15.75" customHeight="1">
      <c r="B88" s="65" t="s">
        <v>84</v>
      </c>
      <c r="C88" s="66">
        <f>C86/C87</f>
        <v>0.7021276595744681</v>
      </c>
      <c r="D88" s="38"/>
      <c r="E88" s="38"/>
      <c r="F88" s="38"/>
    </row>
    <row r="89" spans="2:6" ht="15.75" customHeight="1">
      <c r="B89" s="38"/>
      <c r="C89" s="38"/>
      <c r="D89" s="38"/>
      <c r="E89" s="38"/>
      <c r="F89" s="38"/>
    </row>
    <row r="90" spans="2:6" ht="15.75" customHeight="1">
      <c r="B90" s="81" t="s">
        <v>85</v>
      </c>
      <c r="C90" s="73"/>
      <c r="D90" s="73"/>
      <c r="E90" s="73"/>
      <c r="F90" s="73"/>
    </row>
    <row r="91" spans="2:6" ht="15.75" customHeight="1">
      <c r="B91" s="73"/>
      <c r="C91" s="73"/>
      <c r="D91" s="73"/>
      <c r="E91" s="73"/>
      <c r="F91" s="73"/>
    </row>
    <row r="92" spans="2:6" ht="15.75" customHeight="1">
      <c r="B92" s="73"/>
      <c r="C92" s="73"/>
      <c r="D92" s="73"/>
      <c r="E92" s="73"/>
      <c r="F92" s="73"/>
    </row>
    <row r="93" spans="2:6" ht="15.75" customHeight="1">
      <c r="B93" s="43"/>
      <c r="C93" s="43"/>
      <c r="D93" s="43"/>
      <c r="E93" s="43"/>
      <c r="F93" s="43"/>
    </row>
    <row r="94" spans="2:6" ht="15.75" customHeight="1">
      <c r="B94" s="41" t="s">
        <v>86</v>
      </c>
      <c r="C94" s="38"/>
      <c r="D94" s="38"/>
      <c r="E94" s="38"/>
      <c r="F94" s="38"/>
    </row>
    <row r="95" spans="2:6" ht="15.75" customHeight="1">
      <c r="B95" s="38"/>
      <c r="C95" s="38"/>
      <c r="D95" s="38"/>
      <c r="E95" s="38"/>
      <c r="F95" s="38"/>
    </row>
    <row r="96" spans="2:6" ht="15.75" customHeight="1">
      <c r="B96" s="38"/>
      <c r="C96" s="57" t="s">
        <v>75</v>
      </c>
      <c r="D96" s="38"/>
      <c r="E96" s="38"/>
      <c r="F96" s="38"/>
    </row>
    <row r="97" spans="2:6" ht="15.75" customHeight="1">
      <c r="B97" s="58" t="s">
        <v>87</v>
      </c>
      <c r="C97" s="59">
        <f>SUM(G14:H22)</f>
        <v>161000</v>
      </c>
      <c r="D97" s="38"/>
      <c r="E97" s="38"/>
      <c r="F97" s="38"/>
    </row>
    <row r="98" spans="2:6" ht="15.75" customHeight="1">
      <c r="B98" s="58" t="s">
        <v>88</v>
      </c>
      <c r="C98" s="59">
        <f>SUM(G14:H23)</f>
        <v>165000</v>
      </c>
      <c r="D98" s="38"/>
      <c r="E98" s="38"/>
      <c r="F98" s="38"/>
    </row>
    <row r="99" spans="2:6" ht="15.75" customHeight="1">
      <c r="B99" s="65" t="s">
        <v>89</v>
      </c>
      <c r="C99" s="66">
        <f>C97/C98</f>
        <v>0.97575757575757571</v>
      </c>
      <c r="D99" s="38"/>
      <c r="E99" s="38"/>
      <c r="F99" s="38"/>
    </row>
    <row r="100" spans="2:6" ht="15.75" customHeight="1">
      <c r="B100" s="81" t="s">
        <v>90</v>
      </c>
      <c r="C100" s="73"/>
      <c r="D100" s="73"/>
      <c r="E100" s="73"/>
      <c r="F100" s="73"/>
    </row>
    <row r="101" spans="2:6" ht="15.75" customHeight="1">
      <c r="B101" s="73"/>
      <c r="C101" s="73"/>
      <c r="D101" s="73"/>
      <c r="E101" s="73"/>
      <c r="F101" s="73"/>
    </row>
    <row r="102" spans="2:6" ht="15.75" customHeight="1">
      <c r="B102" s="38"/>
      <c r="C102" s="38"/>
      <c r="D102" s="38"/>
      <c r="E102" s="38"/>
      <c r="F102" s="38"/>
    </row>
    <row r="103" spans="2:6" ht="15.75" customHeight="1">
      <c r="B103" s="41" t="s">
        <v>91</v>
      </c>
      <c r="C103" s="38"/>
      <c r="D103" s="38"/>
      <c r="E103" s="38"/>
      <c r="F103" s="38"/>
    </row>
    <row r="104" spans="2:6" ht="15.75" customHeight="1">
      <c r="B104" s="38"/>
      <c r="C104" s="38"/>
      <c r="D104" s="38"/>
      <c r="E104" s="38"/>
      <c r="F104" s="38"/>
    </row>
    <row r="105" spans="2:6" ht="15.75" customHeight="1">
      <c r="B105" s="38"/>
      <c r="C105" s="57" t="s">
        <v>92</v>
      </c>
      <c r="D105" s="38"/>
      <c r="E105" s="38"/>
      <c r="F105" s="38"/>
    </row>
    <row r="106" spans="2:6" ht="15.75" customHeight="1">
      <c r="B106" s="58" t="s">
        <v>93</v>
      </c>
      <c r="C106" s="59">
        <f>SUM(C21:D22)</f>
        <v>15000</v>
      </c>
      <c r="D106" s="38"/>
      <c r="E106" s="38"/>
      <c r="F106" s="38"/>
    </row>
    <row r="107" spans="2:6" ht="15.75" customHeight="1">
      <c r="B107" s="58" t="s">
        <v>94</v>
      </c>
      <c r="C107" s="58">
        <v>150000</v>
      </c>
      <c r="D107" s="38"/>
      <c r="E107" s="38"/>
      <c r="F107" s="38"/>
    </row>
    <row r="108" spans="2:6" ht="15.75" customHeight="1">
      <c r="B108" s="60" t="s">
        <v>95</v>
      </c>
      <c r="C108" s="61">
        <f>C106/C107*365</f>
        <v>36.5</v>
      </c>
      <c r="D108" s="38"/>
      <c r="E108" s="38"/>
      <c r="F108" s="38"/>
    </row>
    <row r="109" spans="2:6" ht="28.5" customHeight="1">
      <c r="B109" s="79" t="s">
        <v>96</v>
      </c>
      <c r="C109" s="73"/>
      <c r="D109" s="73"/>
      <c r="E109" s="73"/>
      <c r="F109" s="73"/>
    </row>
    <row r="110" spans="2:6" ht="15" customHeight="1">
      <c r="B110" s="42"/>
      <c r="C110" s="38"/>
      <c r="D110" s="38"/>
      <c r="E110" s="38"/>
      <c r="F110" s="38"/>
    </row>
    <row r="111" spans="2:6" ht="15.75" customHeight="1">
      <c r="B111" s="41" t="s">
        <v>97</v>
      </c>
      <c r="C111" s="38"/>
      <c r="D111" s="38"/>
      <c r="E111" s="38"/>
      <c r="F111" s="38"/>
    </row>
    <row r="112" spans="2:6" ht="15.75" customHeight="1">
      <c r="B112" s="38"/>
      <c r="C112" s="38"/>
      <c r="D112" s="38"/>
      <c r="E112" s="38"/>
      <c r="F112" s="38"/>
    </row>
    <row r="113" spans="2:6" ht="15.75" customHeight="1">
      <c r="B113" s="38"/>
      <c r="C113" s="57" t="s">
        <v>75</v>
      </c>
      <c r="D113" s="38"/>
      <c r="E113" s="38"/>
      <c r="F113" s="38"/>
    </row>
    <row r="114" spans="2:6" ht="15.75" customHeight="1">
      <c r="B114" s="58" t="s">
        <v>98</v>
      </c>
      <c r="C114" s="59">
        <f>SUM(G14:H22)</f>
        <v>161000</v>
      </c>
      <c r="D114" s="38"/>
      <c r="E114" s="38"/>
      <c r="F114" s="38"/>
    </row>
    <row r="115" spans="2:6" ht="15.75" customHeight="1">
      <c r="B115" s="58" t="s">
        <v>99</v>
      </c>
      <c r="C115" s="58">
        <v>130000</v>
      </c>
      <c r="D115" s="38"/>
      <c r="E115" s="38"/>
      <c r="F115" s="38"/>
    </row>
    <row r="116" spans="2:6" ht="15.75" customHeight="1">
      <c r="B116" s="60" t="s">
        <v>95</v>
      </c>
      <c r="C116" s="63">
        <f>C114/C115*365</f>
        <v>452.03846153846155</v>
      </c>
      <c r="D116" s="38"/>
      <c r="E116" s="38"/>
      <c r="F116" s="38"/>
    </row>
    <row r="117" spans="2:6" ht="15.75" customHeight="1">
      <c r="B117" s="81" t="s">
        <v>100</v>
      </c>
      <c r="C117" s="73"/>
      <c r="D117" s="73"/>
      <c r="E117" s="73"/>
      <c r="F117" s="73"/>
    </row>
    <row r="118" spans="2:6" ht="15.75" customHeight="1">
      <c r="B118" s="73"/>
      <c r="C118" s="73"/>
      <c r="D118" s="73"/>
      <c r="E118" s="73"/>
      <c r="F118" s="73"/>
    </row>
    <row r="119" spans="2:6" ht="15.75" customHeight="1">
      <c r="B119" s="78" t="s">
        <v>101</v>
      </c>
      <c r="C119" s="73"/>
      <c r="D119" s="73"/>
      <c r="E119" s="73"/>
      <c r="F119" s="73"/>
    </row>
    <row r="120" spans="2:6" ht="13.5" customHeight="1">
      <c r="B120" s="73"/>
      <c r="C120" s="73"/>
      <c r="D120" s="73"/>
      <c r="E120" s="73"/>
      <c r="F120" s="73"/>
    </row>
    <row r="121" spans="2:6" ht="12.75" customHeight="1">
      <c r="B121" s="73"/>
      <c r="C121" s="73"/>
      <c r="D121" s="73"/>
      <c r="E121" s="73"/>
      <c r="F121" s="73"/>
    </row>
    <row r="122" spans="2:6" ht="15.75" customHeight="1"/>
    <row r="123" spans="2:6" ht="15.75" customHeight="1"/>
    <row r="124" spans="2:6" ht="15.75" customHeight="1"/>
    <row r="125" spans="2:6" ht="15.75" customHeight="1"/>
    <row r="126" spans="2:6" ht="15.75" customHeight="1"/>
    <row r="127" spans="2:6" ht="15.75" customHeight="1"/>
    <row r="128" spans="2:6"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sheetData>
  <mergeCells count="17">
    <mergeCell ref="B119:F121"/>
    <mergeCell ref="B117:F118"/>
    <mergeCell ref="B100:F101"/>
    <mergeCell ref="B90:F92"/>
    <mergeCell ref="B7:I7"/>
    <mergeCell ref="B8:I8"/>
    <mergeCell ref="B41:F42"/>
    <mergeCell ref="B1:I2"/>
    <mergeCell ref="B6:I6"/>
    <mergeCell ref="B9:I9"/>
    <mergeCell ref="B81:F81"/>
    <mergeCell ref="B109:F109"/>
    <mergeCell ref="B56:F56"/>
    <mergeCell ref="B65:F65"/>
    <mergeCell ref="B73:F73"/>
    <mergeCell ref="B5:I5"/>
    <mergeCell ref="B3:I4"/>
  </mergeCell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Luffi</dc:creator>
  <cp:lastModifiedBy>Hernan Rodriguez Ruiz Diaz</cp:lastModifiedBy>
  <dcterms:created xsi:type="dcterms:W3CDTF">2018-09-13T20:41:33Z</dcterms:created>
  <dcterms:modified xsi:type="dcterms:W3CDTF">2020-04-27T15:45:08Z</dcterms:modified>
</cp:coreProperties>
</file>