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25" windowHeight="10425"/>
  </bookViews>
  <sheets>
    <sheet name="Práctica" sheetId="1" r:id="rId1"/>
    <sheet name="Teoría"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6" i="1" l="1"/>
  <c r="F65" i="1"/>
  <c r="G55" i="1"/>
  <c r="C57" i="1"/>
  <c r="B58" i="1"/>
  <c r="G47" i="1"/>
  <c r="C47" i="1"/>
  <c r="C49" i="1"/>
  <c r="A40" i="1"/>
  <c r="I26" i="1" l="1"/>
  <c r="I27" i="1"/>
  <c r="I28" i="1"/>
  <c r="I29" i="1"/>
  <c r="I30" i="1"/>
  <c r="I31" i="1"/>
  <c r="I32" i="1"/>
  <c r="I33" i="1"/>
  <c r="I25" i="1"/>
  <c r="G27" i="1"/>
  <c r="G28" i="1"/>
  <c r="G29" i="1"/>
  <c r="G30" i="1"/>
  <c r="G31" i="1"/>
  <c r="G32" i="1"/>
  <c r="G33" i="1"/>
  <c r="G26" i="1"/>
  <c r="F27" i="1" l="1"/>
  <c r="F28" i="1"/>
  <c r="F29" i="1"/>
  <c r="F30" i="1"/>
  <c r="F31" i="1"/>
  <c r="F32" i="1"/>
  <c r="F33" i="1"/>
  <c r="F26" i="1"/>
  <c r="E26" i="1"/>
  <c r="E27" i="1"/>
  <c r="E28" i="1"/>
  <c r="E29" i="1"/>
  <c r="E30" i="1"/>
  <c r="E31" i="1"/>
  <c r="E32" i="1"/>
  <c r="E33" i="1"/>
  <c r="E25" i="1"/>
  <c r="B57" i="1" l="1"/>
  <c r="F55" i="1"/>
</calcChain>
</file>

<file path=xl/sharedStrings.xml><?xml version="1.0" encoding="utf-8"?>
<sst xmlns="http://schemas.openxmlformats.org/spreadsheetml/2006/main" count="132" uniqueCount="108">
  <si>
    <t>Primer Parcial, segundo semestre 2019, de Economía y Org. De la Producción</t>
  </si>
  <si>
    <t>Parte Práctica</t>
  </si>
  <si>
    <t>Una empresa que se dedica a fabricar un producto vinculado a la bioingeniería,  tuvo la siguiente estructura mensual de costos:</t>
  </si>
  <si>
    <t>Costos</t>
  </si>
  <si>
    <t>Valor</t>
  </si>
  <si>
    <t>Clasificación</t>
  </si>
  <si>
    <t>% de factura electricidad utilizada por producción</t>
  </si>
  <si>
    <t>Sueldo personal producción</t>
  </si>
  <si>
    <t>Sueldo personal área contable</t>
  </si>
  <si>
    <t>Alquiler de locar (% según m 2 utilizado por producción)</t>
  </si>
  <si>
    <t>Alquiler de local (% según m2 utilizados por administración)</t>
  </si>
  <si>
    <t>% de factura electricidad utilizada por administración</t>
  </si>
  <si>
    <t>Sueldo del gerente de administración y contabilidad</t>
  </si>
  <si>
    <t>Amortización maquinaria de producción</t>
  </si>
  <si>
    <t>Amortización de muebles, utiles e instal. (utilizados  por Adm)</t>
  </si>
  <si>
    <t>Gastos de papelería(se compra una cantidad fija mensual)</t>
  </si>
  <si>
    <t>Materias primas, materiales, y packaging para productos</t>
  </si>
  <si>
    <t>Cuestionario</t>
  </si>
  <si>
    <t>Q</t>
  </si>
  <si>
    <t>CF</t>
  </si>
  <si>
    <t>Costo Var.*</t>
  </si>
  <si>
    <t>CT</t>
  </si>
  <si>
    <t>CMg.</t>
  </si>
  <si>
    <t>IT</t>
  </si>
  <si>
    <t>Img</t>
  </si>
  <si>
    <t>* está compuesto por materias primas, materiales e insumos, incorporados a la producción.</t>
  </si>
  <si>
    <t>Balance Patrimonial al cierre de ejercicio 20xx:</t>
  </si>
  <si>
    <t>Activo</t>
  </si>
  <si>
    <t>Monto</t>
  </si>
  <si>
    <t>Nuevos montos</t>
  </si>
  <si>
    <t xml:space="preserve">Pasivo </t>
  </si>
  <si>
    <t>Efectivo (caja)</t>
  </si>
  <si>
    <t>Proveedores</t>
  </si>
  <si>
    <t>circulante realizable</t>
  </si>
  <si>
    <t>Obligaciones bancarias (CP)</t>
  </si>
  <si>
    <t>fijo material</t>
  </si>
  <si>
    <t>Cuentas a cobrar</t>
  </si>
  <si>
    <t>Otros acreedores varios (CP)</t>
  </si>
  <si>
    <t>Otros acreedores (LP)</t>
  </si>
  <si>
    <t>Edificios</t>
  </si>
  <si>
    <t>Patrimonio Neto</t>
  </si>
  <si>
    <t>Rodados</t>
  </si>
  <si>
    <t>Capital social</t>
  </si>
  <si>
    <t>Maquinaria</t>
  </si>
  <si>
    <t>Reserva Legal</t>
  </si>
  <si>
    <t>Mercaderia</t>
  </si>
  <si>
    <t>Mobiliario y Eq. Oficina</t>
  </si>
  <si>
    <t>Materias Primas</t>
  </si>
  <si>
    <t>Total P+PN</t>
  </si>
  <si>
    <t>Depósito en caja de ahorro bancaria</t>
  </si>
  <si>
    <t>Total Activo</t>
  </si>
  <si>
    <t>7.2) Registre en la tabla anterior las siguientes variaciones patrimoniales:</t>
  </si>
  <si>
    <t>a) Cobramos a un cliente $2.000, nos paga en efectivo.</t>
  </si>
  <si>
    <t>b) Pagamos una deuda bancaria por $3.000, en efectivo.</t>
  </si>
  <si>
    <t>7.3) Calcule el índice de liquidez de la empresa, analice su situación. 5p</t>
  </si>
  <si>
    <t>7) Ejercicio de balance de patrimonio de la misma empresa en cuestión.</t>
  </si>
  <si>
    <r>
      <t xml:space="preserve">1) Tomando la tabla anterior, clasifique los costos según los dos criterios dados en clases, completando la tabla en clasificación. </t>
    </r>
    <r>
      <rPr>
        <b/>
        <sz val="11"/>
        <color rgb="FFFF0000"/>
        <rFont val="Calibri"/>
        <family val="2"/>
        <scheme val="minor"/>
      </rPr>
      <t>(5 puntos)</t>
    </r>
  </si>
  <si>
    <r>
      <t xml:space="preserve">2) Complete el siguiente cuadro de producción de la empresa, para un precio de venta unitario de $14000.  </t>
    </r>
    <r>
      <rPr>
        <b/>
        <sz val="11"/>
        <color rgb="FFFF0000"/>
        <rFont val="Calibri"/>
        <family val="2"/>
        <scheme val="minor"/>
      </rPr>
      <t>(5 puntos)</t>
    </r>
  </si>
  <si>
    <r>
      <t xml:space="preserve">3) ¿Cuál es el punto de equilibrio  en cantidad de producción e ingreso total?  </t>
    </r>
    <r>
      <rPr>
        <b/>
        <sz val="11"/>
        <color rgb="FFFF0000"/>
        <rFont val="Calibri"/>
        <family val="2"/>
        <scheme val="minor"/>
      </rPr>
      <t>(5 puntos)</t>
    </r>
  </si>
  <si>
    <r>
      <t xml:space="preserve">4) ¿Cuánto es el máximo beneficio y a que cantidad de producción corresponde?  </t>
    </r>
    <r>
      <rPr>
        <b/>
        <sz val="11"/>
        <color rgb="FFFF0000"/>
        <rFont val="Calibri"/>
        <family val="2"/>
        <scheme val="minor"/>
      </rPr>
      <t>(5 puntos)</t>
    </r>
  </si>
  <si>
    <r>
      <t xml:space="preserve">5) Realice un gráfico solamente con el Img y el Cmg; ¿Por qué según Mochon y Becker en la intersección de ambas curvas, el empresario maximiza ganancia? (explique brevemente) </t>
    </r>
    <r>
      <rPr>
        <b/>
        <sz val="11"/>
        <color rgb="FFFF0000"/>
        <rFont val="Calibri"/>
        <family val="2"/>
        <scheme val="minor"/>
      </rPr>
      <t xml:space="preserve"> (5 puntos)</t>
    </r>
  </si>
  <si>
    <r>
      <t>6) ¿Qué ocurriría si estableciéramos para el producto un precio de $11.000? Recurra y calcule el concepto vinculado a la consigna, justificando brevemente.</t>
    </r>
    <r>
      <rPr>
        <b/>
        <sz val="11"/>
        <color rgb="FFFF0000"/>
        <rFont val="Calibri"/>
        <family val="2"/>
        <scheme val="minor"/>
      </rPr>
      <t xml:space="preserve"> (5 puntos)</t>
    </r>
  </si>
  <si>
    <r>
      <t xml:space="preserve">7.1) Clasifique cada componente patrimonial de la tabla anterior de balance, según lo estudiado en clases. </t>
    </r>
    <r>
      <rPr>
        <b/>
        <sz val="11"/>
        <color rgb="FFFF0000"/>
        <rFont val="Calibri"/>
        <family val="2"/>
        <scheme val="minor"/>
      </rPr>
      <t>(5 puntos)</t>
    </r>
  </si>
  <si>
    <t>(2,5  puntos)</t>
  </si>
  <si>
    <r>
      <t xml:space="preserve">7.2) Calcule el capital de trabajo de la empresa. </t>
    </r>
    <r>
      <rPr>
        <b/>
        <sz val="11"/>
        <color rgb="FFFF0000"/>
        <rFont val="Calibri"/>
        <family val="2"/>
        <scheme val="minor"/>
      </rPr>
      <t>(5 puntos)</t>
    </r>
  </si>
  <si>
    <t>(5 puntos)</t>
  </si>
  <si>
    <t>1)  Usted comercializa un producto con demanda inelástica. ¿Qué debe hacer para aumentar el ingreso?</t>
  </si>
  <si>
    <t>a) Bajar el precio.</t>
  </si>
  <si>
    <t>d) aumentar la demanda.</t>
  </si>
  <si>
    <t>e) Todas son correctas.</t>
  </si>
  <si>
    <t>c) aumentar la producción.</t>
  </si>
  <si>
    <t>f) Ninguna es correcta.</t>
  </si>
  <si>
    <t xml:space="preserve">2) Nombre 2 funciones básicas del dinero. </t>
  </si>
  <si>
    <t>3) Las tasas actuales de retribución del dinero, ¿fomentan la inversión productiva?. Explique su respuesta.</t>
  </si>
  <si>
    <t>4) Según Karl Marx, ¿Qué es la plusvalía?</t>
  </si>
  <si>
    <t>5) Su empresa presenta un balance de patrimonio con un pasivo de corto plazo mayor que el activo corriente. ¿Qué acciones tomaría usted para lograr en el corto plazo un capital de trabajo positivo?</t>
  </si>
  <si>
    <r>
      <t xml:space="preserve">Puntajes: Cada pregunta vale </t>
    </r>
    <r>
      <rPr>
        <b/>
        <sz val="11"/>
        <color rgb="FFFF0000"/>
        <rFont val="Calibri"/>
        <family val="2"/>
        <scheme val="minor"/>
      </rPr>
      <t>10 puntos</t>
    </r>
    <r>
      <rPr>
        <sz val="11"/>
        <color theme="1"/>
        <rFont val="Calibri"/>
        <family val="2"/>
        <scheme val="minor"/>
      </rPr>
      <t>.</t>
    </r>
  </si>
  <si>
    <t>directo/variable</t>
  </si>
  <si>
    <t>directo/fijo</t>
  </si>
  <si>
    <t>indirecto/fijo</t>
  </si>
  <si>
    <t>Beneficio</t>
  </si>
  <si>
    <t>El punto de equilibrio es en Q=4</t>
  </si>
  <si>
    <t>El máximo beneficio es $107000 y es en Q=7</t>
  </si>
  <si>
    <t xml:space="preserve">El empresario maximiza su ganancia porque el Im es la pendiente del Ingreso total y el Cmg es la pendiente del costo total, en el punto de intersección, se igualan estas pendientes entonces en las curvas de IT Y CT se produce un pico que da la máxima diferencia positiva entre ambas curvas. </t>
  </si>
  <si>
    <t xml:space="preserve">El parámetro formador de precios es el CTMe= CT/Q, entonces realizamos esta cuenta para saber qué precio debe tener nuestro producto y generarnos beneficios. </t>
  </si>
  <si>
    <t>Ctmedio</t>
  </si>
  <si>
    <t>Si establecemos un precio de $11000 no vamos a poder cubrir los costos para realizar la producción</t>
  </si>
  <si>
    <t>corriente disponible</t>
  </si>
  <si>
    <t>corriente realizable</t>
  </si>
  <si>
    <t>inmovilizado material</t>
  </si>
  <si>
    <t>inmobilizado material</t>
  </si>
  <si>
    <t>Inmovilizado material</t>
  </si>
  <si>
    <t>Corriente existencias</t>
  </si>
  <si>
    <t>Corto plazo</t>
  </si>
  <si>
    <t xml:space="preserve">Capital propio </t>
  </si>
  <si>
    <t>exigible Largo plazo</t>
  </si>
  <si>
    <t>exigible Corto plazo</t>
  </si>
  <si>
    <t xml:space="preserve">Nos paga un cliente </t>
  </si>
  <si>
    <t xml:space="preserve">Pago deuda bancaria </t>
  </si>
  <si>
    <t>Pago de deuda bancaria</t>
  </si>
  <si>
    <t>Activo circulante</t>
  </si>
  <si>
    <t>capital de trabajo= activo corriente-pasivo corriente</t>
  </si>
  <si>
    <t>Liquidez= Activo corriente/pasivo corriente</t>
  </si>
  <si>
    <t>Instrumento de cambio: Es aceptado como instrumento para realizar transacciones</t>
  </si>
  <si>
    <t xml:space="preserve">Unidad de cuenta: Sirve como medida de valor para ponerle precios a los bienes y servicios, y para llevar las cuentas. </t>
  </si>
  <si>
    <t>Depósito de valor:  Es un activo financiero que sirve como depósito de valor y transportar valor a lo largo del tiempo</t>
  </si>
  <si>
    <t xml:space="preserve">Según Marx la plusvalía es el valor por encima de la fuerza de trabajo que obtiene el capitalista </t>
  </si>
  <si>
    <t>La acción que tomaría es conseguir una deuda a largo plazo que incremente mi activo corriente para poder solventar las deudas a corto plazo del pasivo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</si>
</sst>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 #,##0.00_-;\-&quot;$&quot;\ * #,##0.00_-;_-&quot;$&quot;\ * &quot;-&quot;??_-;_-@_-"/>
    <numFmt numFmtId="165" formatCode="_ &quot;$&quot;\ * #,##0_ ;_ &quot;$&quot;\ * \-#,##0_ ;_ &quot;$&quot;\ * &quot;-&quot;??_ ;_ @_ "/>
    <numFmt numFmtId="166" formatCode="_-&quot;$&quot;\ * #,##0_-;\-&quot;$&quot;\ * #,##0_-;_-&quot;$&quot;\ * &quot;-&quot;??_-;_-@_-"/>
    <numFmt numFmtId="167" formatCode="_-* #,##0.00\ _€_-;\-* #,##0.00\ _€_-;_-* &quot;-&quot;??\ _€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1"/>
      <color rgb="FFFF0000"/>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79">
    <xf numFmtId="0" fontId="0" fillId="0" borderId="0" xfId="0"/>
    <xf numFmtId="0" fontId="2" fillId="0" borderId="0" xfId="0" applyFont="1"/>
    <xf numFmtId="0" fontId="0" fillId="2" borderId="1" xfId="0" applyFill="1" applyBorder="1" applyAlignment="1">
      <alignment horizontal="center"/>
    </xf>
    <xf numFmtId="0" fontId="3" fillId="2" borderId="1" xfId="0" applyFont="1" applyFill="1" applyBorder="1" applyAlignment="1">
      <alignment horizontal="center"/>
    </xf>
    <xf numFmtId="0" fontId="0" fillId="0" borderId="1" xfId="0" applyBorder="1"/>
    <xf numFmtId="164" fontId="0" fillId="0" borderId="0" xfId="0" applyNumberFormat="1"/>
    <xf numFmtId="0" fontId="0" fillId="0" borderId="1" xfId="0" applyFill="1" applyBorder="1"/>
    <xf numFmtId="0" fontId="0" fillId="0" borderId="0" xfId="0" applyFill="1" applyBorder="1"/>
    <xf numFmtId="164" fontId="0" fillId="0" borderId="0" xfId="0" applyNumberFormat="1" applyFill="1" applyBorder="1"/>
    <xf numFmtId="0" fontId="4" fillId="0" borderId="0" xfId="0" applyFont="1" applyFill="1" applyBorder="1"/>
    <xf numFmtId="0" fontId="0" fillId="0" borderId="0" xfId="0" applyBorder="1"/>
    <xf numFmtId="0" fontId="0" fillId="3" borderId="2"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165" fontId="0" fillId="0" borderId="1" xfId="1" applyNumberFormat="1" applyFont="1" applyBorder="1" applyAlignment="1">
      <alignment horizontal="center"/>
    </xf>
    <xf numFmtId="2" fontId="0" fillId="0" borderId="1" xfId="0" applyNumberFormat="1" applyBorder="1"/>
    <xf numFmtId="0" fontId="0" fillId="4" borderId="0" xfId="0" applyFill="1"/>
    <xf numFmtId="0" fontId="2" fillId="5" borderId="3" xfId="0" applyFont="1"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2" fillId="5" borderId="6" xfId="0" applyFont="1"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4" borderId="10" xfId="0" applyFont="1" applyFill="1" applyBorder="1"/>
    <xf numFmtId="164" fontId="0" fillId="4" borderId="1" xfId="1" applyFont="1" applyFill="1" applyBorder="1"/>
    <xf numFmtId="164" fontId="0" fillId="6" borderId="11" xfId="1" applyFont="1" applyFill="1" applyBorder="1"/>
    <xf numFmtId="0" fontId="0" fillId="4" borderId="11" xfId="0" applyFont="1" applyFill="1" applyBorder="1" applyAlignment="1">
      <alignment wrapText="1"/>
    </xf>
    <xf numFmtId="0" fontId="0" fillId="4" borderId="3" xfId="0" applyFill="1" applyBorder="1" applyAlignment="1">
      <alignment wrapText="1"/>
    </xf>
    <xf numFmtId="0" fontId="0" fillId="4" borderId="12" xfId="0" applyFill="1" applyBorder="1"/>
    <xf numFmtId="0" fontId="3" fillId="6" borderId="11" xfId="0" applyFont="1" applyFill="1" applyBorder="1" applyAlignment="1">
      <alignment wrapText="1"/>
    </xf>
    <xf numFmtId="0" fontId="0" fillId="4" borderId="10" xfId="0" applyFill="1" applyBorder="1" applyAlignment="1">
      <alignment wrapText="1"/>
    </xf>
    <xf numFmtId="0" fontId="0" fillId="4" borderId="13" xfId="0" applyFill="1" applyBorder="1"/>
    <xf numFmtId="164" fontId="0" fillId="4" borderId="11" xfId="1" applyFont="1" applyFill="1" applyBorder="1"/>
    <xf numFmtId="0" fontId="0" fillId="6" borderId="13" xfId="0" applyFill="1" applyBorder="1"/>
    <xf numFmtId="0" fontId="0" fillId="4" borderId="10" xfId="0" applyFill="1" applyBorder="1"/>
    <xf numFmtId="0" fontId="0" fillId="4" borderId="11" xfId="0" applyFill="1" applyBorder="1" applyAlignment="1">
      <alignment wrapText="1"/>
    </xf>
    <xf numFmtId="0" fontId="0" fillId="6" borderId="11" xfId="0" applyFill="1" applyBorder="1" applyAlignment="1">
      <alignment wrapText="1"/>
    </xf>
    <xf numFmtId="0" fontId="0" fillId="4" borderId="14" xfId="0" applyFill="1" applyBorder="1" applyAlignment="1">
      <alignment wrapText="1"/>
    </xf>
    <xf numFmtId="164" fontId="0" fillId="4" borderId="15" xfId="1" applyFont="1" applyFill="1" applyBorder="1"/>
    <xf numFmtId="0" fontId="0" fillId="4" borderId="16" xfId="0" applyFill="1" applyBorder="1"/>
    <xf numFmtId="0" fontId="2" fillId="5" borderId="3" xfId="0" applyFont="1" applyFill="1" applyBorder="1" applyAlignment="1">
      <alignment wrapText="1"/>
    </xf>
    <xf numFmtId="164" fontId="0" fillId="6" borderId="5" xfId="1" applyFont="1" applyFill="1" applyBorder="1"/>
    <xf numFmtId="0" fontId="0" fillId="6" borderId="12" xfId="0" applyFill="1" applyBorder="1"/>
    <xf numFmtId="0" fontId="0" fillId="4" borderId="17" xfId="0" applyFill="1" applyBorder="1" applyAlignment="1">
      <alignment wrapText="1"/>
    </xf>
    <xf numFmtId="164" fontId="0" fillId="4" borderId="2" xfId="1" applyFont="1" applyFill="1" applyBorder="1"/>
    <xf numFmtId="0" fontId="0" fillId="4" borderId="18" xfId="0" applyFill="1" applyBorder="1"/>
    <xf numFmtId="0" fontId="0" fillId="4" borderId="19" xfId="0" applyFill="1" applyBorder="1" applyAlignment="1">
      <alignment wrapText="1"/>
    </xf>
    <xf numFmtId="164" fontId="0" fillId="4" borderId="20" xfId="1" applyFont="1" applyFill="1" applyBorder="1"/>
    <xf numFmtId="0" fontId="0" fillId="4" borderId="21" xfId="0" applyFill="1" applyBorder="1"/>
    <xf numFmtId="0" fontId="0" fillId="0" borderId="11" xfId="0" applyBorder="1" applyAlignment="1">
      <alignment horizontal="left"/>
    </xf>
    <xf numFmtId="0" fontId="0" fillId="4" borderId="22" xfId="0" applyFill="1" applyBorder="1" applyAlignment="1">
      <alignment wrapText="1"/>
    </xf>
    <xf numFmtId="164" fontId="0" fillId="4" borderId="23" xfId="1" applyFont="1" applyFill="1" applyBorder="1"/>
    <xf numFmtId="0" fontId="0" fillId="4" borderId="24" xfId="0" applyFill="1" applyBorder="1"/>
    <xf numFmtId="0" fontId="0" fillId="0" borderId="1" xfId="0" applyBorder="1" applyAlignment="1">
      <alignment horizontal="left" wrapText="1"/>
    </xf>
    <xf numFmtId="164" fontId="0" fillId="0" borderId="0" xfId="1" applyFont="1" applyBorder="1"/>
    <xf numFmtId="164" fontId="0" fillId="0" borderId="0" xfId="0" applyNumberFormat="1" applyBorder="1"/>
    <xf numFmtId="0" fontId="0" fillId="4" borderId="14" xfId="0" applyFill="1" applyBorder="1"/>
    <xf numFmtId="0" fontId="0" fillId="4" borderId="19" xfId="0" applyFill="1" applyBorder="1" applyAlignment="1">
      <alignment horizontal="right"/>
    </xf>
    <xf numFmtId="0" fontId="0" fillId="0" borderId="0" xfId="0" applyAlignment="1">
      <alignment horizontal="right"/>
    </xf>
    <xf numFmtId="0" fontId="0" fillId="4" borderId="0" xfId="0" applyFill="1" applyBorder="1" applyAlignment="1">
      <alignment horizontal="right"/>
    </xf>
    <xf numFmtId="0" fontId="0" fillId="4" borderId="0" xfId="0" applyFill="1" applyBorder="1"/>
    <xf numFmtId="166" fontId="0" fillId="0" borderId="1" xfId="1" applyNumberFormat="1" applyFont="1" applyBorder="1"/>
    <xf numFmtId="166" fontId="0" fillId="0" borderId="1" xfId="1" applyNumberFormat="1" applyFont="1" applyFill="1" applyBorder="1"/>
    <xf numFmtId="166" fontId="0" fillId="0" borderId="1" xfId="0" applyNumberFormat="1" applyFill="1" applyBorder="1"/>
    <xf numFmtId="0" fontId="5" fillId="0" borderId="0" xfId="0" applyFont="1"/>
    <xf numFmtId="166" fontId="0" fillId="4" borderId="1" xfId="1" applyNumberFormat="1" applyFont="1" applyFill="1" applyBorder="1"/>
    <xf numFmtId="166" fontId="0" fillId="4" borderId="15" xfId="1" applyNumberFormat="1" applyFont="1" applyFill="1" applyBorder="1"/>
    <xf numFmtId="166" fontId="0" fillId="0" borderId="26" xfId="1" applyNumberFormat="1" applyFont="1" applyBorder="1"/>
    <xf numFmtId="166" fontId="0" fillId="4" borderId="4" xfId="1" applyNumberFormat="1" applyFont="1" applyFill="1" applyBorder="1"/>
    <xf numFmtId="166" fontId="0" fillId="6" borderId="4" xfId="1" applyNumberFormat="1" applyFont="1" applyFill="1" applyBorder="1"/>
    <xf numFmtId="166" fontId="0" fillId="4" borderId="2" xfId="1" applyNumberFormat="1" applyFont="1" applyFill="1" applyBorder="1"/>
    <xf numFmtId="166" fontId="0" fillId="4" borderId="20" xfId="1" applyNumberFormat="1" applyFont="1" applyFill="1" applyBorder="1"/>
    <xf numFmtId="166" fontId="0" fillId="4" borderId="23" xfId="1" applyNumberFormat="1" applyFont="1" applyFill="1" applyBorder="1"/>
    <xf numFmtId="166" fontId="0" fillId="0" borderId="25" xfId="0" applyNumberFormat="1" applyBorder="1"/>
    <xf numFmtId="0" fontId="0" fillId="3" borderId="20" xfId="0" applyFill="1" applyBorder="1" applyAlignment="1">
      <alignment horizontal="center"/>
    </xf>
    <xf numFmtId="2" fontId="0" fillId="0" borderId="0" xfId="0" applyNumberFormat="1"/>
    <xf numFmtId="167" fontId="0" fillId="0" borderId="0" xfId="0" applyNumberFormat="1"/>
    <xf numFmtId="0" fontId="0" fillId="3" borderId="0" xfId="0"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a:t>
            </a:r>
            <a:r>
              <a:rPr lang="en-US" baseline="0"/>
              <a:t> marginal y costo marginal vs Q </a:t>
            </a:r>
            <a:endParaRPr lang="en-US"/>
          </a:p>
        </c:rich>
      </c:tx>
      <c:layout>
        <c:manualLayout>
          <c:xMode val="edge"/>
          <c:yMode val="edge"/>
          <c:x val="0.23455071940099265"/>
          <c:y val="2.4883355190628707E-2"/>
        </c:manualLayout>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val>
            <c:numRef>
              <c:f>Práctica!$F$25:$F$33</c:f>
              <c:numCache>
                <c:formatCode>0.00</c:formatCode>
                <c:ptCount val="9"/>
                <c:pt idx="0">
                  <c:v>0</c:v>
                </c:pt>
                <c:pt idx="1">
                  <c:v>3000</c:v>
                </c:pt>
                <c:pt idx="2">
                  <c:v>3000</c:v>
                </c:pt>
                <c:pt idx="3">
                  <c:v>3000</c:v>
                </c:pt>
                <c:pt idx="4">
                  <c:v>5600</c:v>
                </c:pt>
                <c:pt idx="5">
                  <c:v>6400</c:v>
                </c:pt>
                <c:pt idx="6">
                  <c:v>11300</c:v>
                </c:pt>
                <c:pt idx="7">
                  <c:v>13600</c:v>
                </c:pt>
                <c:pt idx="8">
                  <c:v>19100</c:v>
                </c:pt>
              </c:numCache>
            </c:numRef>
          </c:val>
          <c:smooth val="0"/>
          <c:extLst xmlns:c16r2="http://schemas.microsoft.com/office/drawing/2015/06/chart">
            <c:ext xmlns:c16="http://schemas.microsoft.com/office/drawing/2014/chart" uri="{C3380CC4-5D6E-409C-BE32-E72D297353CC}">
              <c16:uniqueId val="{00000000-2FF8-4D51-832C-0F71EC1F7503}"/>
            </c:ext>
          </c:extLst>
        </c:ser>
        <c:ser>
          <c:idx val="1"/>
          <c:order val="1"/>
          <c:spPr>
            <a:ln w="28575" cap="rnd">
              <a:solidFill>
                <a:schemeClr val="accent2"/>
              </a:solidFill>
              <a:round/>
            </a:ln>
            <a:effectLst/>
          </c:spPr>
          <c:marker>
            <c:symbol val="none"/>
          </c:marker>
          <c:val>
            <c:numRef>
              <c:f>Práctica!$H$25:$H$33</c:f>
              <c:numCache>
                <c:formatCode>0.00</c:formatCode>
                <c:ptCount val="9"/>
                <c:pt idx="0">
                  <c:v>0</c:v>
                </c:pt>
                <c:pt idx="1">
                  <c:v>14000</c:v>
                </c:pt>
                <c:pt idx="2">
                  <c:v>14000</c:v>
                </c:pt>
                <c:pt idx="3">
                  <c:v>14000</c:v>
                </c:pt>
                <c:pt idx="4">
                  <c:v>14000</c:v>
                </c:pt>
                <c:pt idx="5">
                  <c:v>14000</c:v>
                </c:pt>
                <c:pt idx="6">
                  <c:v>14000</c:v>
                </c:pt>
                <c:pt idx="7">
                  <c:v>14000</c:v>
                </c:pt>
                <c:pt idx="8">
                  <c:v>14000</c:v>
                </c:pt>
              </c:numCache>
            </c:numRef>
          </c:val>
          <c:smooth val="0"/>
          <c:extLst xmlns:c16r2="http://schemas.microsoft.com/office/drawing/2015/06/chart">
            <c:ext xmlns:c16="http://schemas.microsoft.com/office/drawing/2014/chart" uri="{C3380CC4-5D6E-409C-BE32-E72D297353CC}">
              <c16:uniqueId val="{00000001-2FF8-4D51-832C-0F71EC1F7503}"/>
            </c:ext>
          </c:extLst>
        </c:ser>
        <c:dLbls>
          <c:showLegendKey val="0"/>
          <c:showVal val="0"/>
          <c:showCatName val="0"/>
          <c:showSerName val="0"/>
          <c:showPercent val="0"/>
          <c:showBubbleSize val="0"/>
        </c:dLbls>
        <c:marker val="1"/>
        <c:smooth val="0"/>
        <c:axId val="132623360"/>
        <c:axId val="132571136"/>
      </c:lineChart>
      <c:catAx>
        <c:axId val="132623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2571136"/>
        <c:crosses val="autoZero"/>
        <c:auto val="1"/>
        <c:lblAlgn val="ctr"/>
        <c:lblOffset val="100"/>
        <c:noMultiLvlLbl val="0"/>
      </c:catAx>
      <c:valAx>
        <c:axId val="13257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2623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676275</xdr:colOff>
      <xdr:row>22</xdr:row>
      <xdr:rowOff>109537</xdr:rowOff>
    </xdr:from>
    <xdr:to>
      <xdr:col>15</xdr:col>
      <xdr:colOff>266699</xdr:colOff>
      <xdr:row>34</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topLeftCell="A58" workbookViewId="0">
      <selection activeCell="I64" sqref="I64"/>
    </sheetView>
  </sheetViews>
  <sheetFormatPr baseColWidth="10" defaultRowHeight="15" x14ac:dyDescent="0.25"/>
  <cols>
    <col min="1" max="1" width="56.85546875" customWidth="1"/>
    <col min="2" max="2" width="13" bestFit="1" customWidth="1"/>
    <col min="3" max="3" width="13.5703125" customWidth="1"/>
    <col min="4" max="4" width="13.85546875" customWidth="1"/>
    <col min="5" max="5" width="12.5703125" customWidth="1"/>
    <col min="6" max="6" width="14.85546875" customWidth="1"/>
    <col min="7" max="7" width="14.5703125" customWidth="1"/>
    <col min="8" max="8" width="13.5703125" customWidth="1"/>
  </cols>
  <sheetData>
    <row r="1" spans="1:5" x14ac:dyDescent="0.25">
      <c r="A1" s="1" t="s">
        <v>0</v>
      </c>
      <c r="B1" s="1"/>
      <c r="C1" s="1"/>
      <c r="D1" s="1"/>
    </row>
    <row r="2" spans="1:5" x14ac:dyDescent="0.25">
      <c r="A2" s="1" t="s">
        <v>1</v>
      </c>
    </row>
    <row r="3" spans="1:5" x14ac:dyDescent="0.25">
      <c r="A3" t="s">
        <v>2</v>
      </c>
    </row>
    <row r="5" spans="1:5" x14ac:dyDescent="0.25">
      <c r="A5" s="2" t="s">
        <v>3</v>
      </c>
      <c r="B5" s="2" t="s">
        <v>4</v>
      </c>
      <c r="C5" s="3" t="s">
        <v>5</v>
      </c>
    </row>
    <row r="6" spans="1:5" x14ac:dyDescent="0.25">
      <c r="A6" s="4" t="s">
        <v>6</v>
      </c>
      <c r="B6" s="62">
        <v>2000</v>
      </c>
      <c r="C6" s="4" t="s">
        <v>77</v>
      </c>
    </row>
    <row r="7" spans="1:5" x14ac:dyDescent="0.25">
      <c r="A7" s="4" t="s">
        <v>7</v>
      </c>
      <c r="B7" s="62">
        <v>15000</v>
      </c>
      <c r="C7" s="4" t="s">
        <v>78</v>
      </c>
      <c r="E7" s="5"/>
    </row>
    <row r="8" spans="1:5" x14ac:dyDescent="0.25">
      <c r="A8" s="4" t="s">
        <v>8</v>
      </c>
      <c r="B8" s="62">
        <v>8000</v>
      </c>
      <c r="C8" s="4" t="s">
        <v>79</v>
      </c>
    </row>
    <row r="9" spans="1:5" x14ac:dyDescent="0.25">
      <c r="A9" s="4" t="s">
        <v>9</v>
      </c>
      <c r="B9" s="62">
        <v>2000</v>
      </c>
      <c r="C9" s="4" t="s">
        <v>78</v>
      </c>
    </row>
    <row r="10" spans="1:5" x14ac:dyDescent="0.25">
      <c r="A10" s="4" t="s">
        <v>10</v>
      </c>
      <c r="B10" s="62">
        <v>1000</v>
      </c>
      <c r="C10" s="4" t="s">
        <v>79</v>
      </c>
    </row>
    <row r="11" spans="1:5" x14ac:dyDescent="0.25">
      <c r="A11" s="4" t="s">
        <v>11</v>
      </c>
      <c r="B11" s="62">
        <v>500</v>
      </c>
      <c r="C11" s="4" t="s">
        <v>79</v>
      </c>
    </row>
    <row r="12" spans="1:5" x14ac:dyDescent="0.25">
      <c r="A12" s="4" t="s">
        <v>12</v>
      </c>
      <c r="B12" s="62">
        <v>12000</v>
      </c>
      <c r="C12" s="4" t="s">
        <v>79</v>
      </c>
    </row>
    <row r="13" spans="1:5" x14ac:dyDescent="0.25">
      <c r="A13" s="4" t="s">
        <v>13</v>
      </c>
      <c r="B13" s="62">
        <v>400</v>
      </c>
      <c r="C13" s="4" t="s">
        <v>78</v>
      </c>
    </row>
    <row r="14" spans="1:5" x14ac:dyDescent="0.25">
      <c r="A14" s="4" t="s">
        <v>14</v>
      </c>
      <c r="B14" s="62">
        <v>200</v>
      </c>
      <c r="C14" s="4" t="s">
        <v>79</v>
      </c>
    </row>
    <row r="15" spans="1:5" x14ac:dyDescent="0.25">
      <c r="A15" s="6" t="s">
        <v>15</v>
      </c>
      <c r="B15" s="63">
        <v>300</v>
      </c>
      <c r="C15" s="4" t="s">
        <v>79</v>
      </c>
    </row>
    <row r="16" spans="1:5" x14ac:dyDescent="0.25">
      <c r="A16" s="6" t="s">
        <v>16</v>
      </c>
      <c r="B16" s="64">
        <v>18000</v>
      </c>
      <c r="C16" s="4" t="s">
        <v>77</v>
      </c>
    </row>
    <row r="17" spans="1:9" x14ac:dyDescent="0.25">
      <c r="A17" s="7"/>
      <c r="B17" s="8"/>
    </row>
    <row r="18" spans="1:9" x14ac:dyDescent="0.25">
      <c r="A18" s="7"/>
      <c r="B18" s="8"/>
    </row>
    <row r="19" spans="1:9" ht="18.75" x14ac:dyDescent="0.3">
      <c r="A19" s="9" t="s">
        <v>17</v>
      </c>
      <c r="B19" s="10"/>
    </row>
    <row r="20" spans="1:9" x14ac:dyDescent="0.25">
      <c r="A20" t="s">
        <v>56</v>
      </c>
    </row>
    <row r="22" spans="1:9" x14ac:dyDescent="0.25">
      <c r="A22" t="s">
        <v>57</v>
      </c>
    </row>
    <row r="24" spans="1:9" x14ac:dyDescent="0.25">
      <c r="B24" s="11" t="s">
        <v>18</v>
      </c>
      <c r="C24" s="12" t="s">
        <v>19</v>
      </c>
      <c r="D24" s="11" t="s">
        <v>20</v>
      </c>
      <c r="E24" s="12" t="s">
        <v>21</v>
      </c>
      <c r="F24" s="12" t="s">
        <v>22</v>
      </c>
      <c r="G24" s="12" t="s">
        <v>23</v>
      </c>
      <c r="H24" s="12" t="s">
        <v>24</v>
      </c>
      <c r="I24" s="75" t="s">
        <v>80</v>
      </c>
    </row>
    <row r="25" spans="1:9" x14ac:dyDescent="0.25">
      <c r="B25" s="13">
        <v>0</v>
      </c>
      <c r="C25" s="64">
        <v>41400</v>
      </c>
      <c r="D25" s="14">
        <v>0</v>
      </c>
      <c r="E25" s="15">
        <f>C25+D25</f>
        <v>41400</v>
      </c>
      <c r="F25" s="15">
        <v>0</v>
      </c>
      <c r="G25" s="15">
        <v>0</v>
      </c>
      <c r="H25" s="15">
        <v>0</v>
      </c>
      <c r="I25" s="76">
        <f>G25-E25</f>
        <v>-41400</v>
      </c>
    </row>
    <row r="26" spans="1:9" x14ac:dyDescent="0.25">
      <c r="B26" s="13">
        <v>1</v>
      </c>
      <c r="C26" s="64">
        <v>41400</v>
      </c>
      <c r="D26" s="14">
        <v>3000</v>
      </c>
      <c r="E26" s="15">
        <f t="shared" ref="E26:E33" si="0">C26+D26</f>
        <v>44400</v>
      </c>
      <c r="F26" s="15">
        <f>E26-E25</f>
        <v>3000</v>
      </c>
      <c r="G26" s="15">
        <f>14000*B26</f>
        <v>14000</v>
      </c>
      <c r="H26" s="15">
        <v>14000</v>
      </c>
      <c r="I26" s="76">
        <f t="shared" ref="I26:I33" si="1">G26-E26</f>
        <v>-30400</v>
      </c>
    </row>
    <row r="27" spans="1:9" x14ac:dyDescent="0.25">
      <c r="B27" s="13">
        <v>2</v>
      </c>
      <c r="C27" s="64">
        <v>41400</v>
      </c>
      <c r="D27" s="14">
        <v>6000</v>
      </c>
      <c r="E27" s="15">
        <f t="shared" si="0"/>
        <v>47400</v>
      </c>
      <c r="F27" s="15">
        <f t="shared" ref="F27:F33" si="2">E27-E26</f>
        <v>3000</v>
      </c>
      <c r="G27" s="15">
        <f t="shared" ref="G27:G33" si="3">14000*B27</f>
        <v>28000</v>
      </c>
      <c r="H27" s="15">
        <v>14000</v>
      </c>
      <c r="I27" s="76">
        <f t="shared" si="1"/>
        <v>-19400</v>
      </c>
    </row>
    <row r="28" spans="1:9" x14ac:dyDescent="0.25">
      <c r="B28" s="13">
        <v>3</v>
      </c>
      <c r="C28" s="64">
        <v>41400</v>
      </c>
      <c r="D28" s="14">
        <v>9000</v>
      </c>
      <c r="E28" s="15">
        <f t="shared" si="0"/>
        <v>50400</v>
      </c>
      <c r="F28" s="15">
        <f t="shared" si="2"/>
        <v>3000</v>
      </c>
      <c r="G28" s="15">
        <f t="shared" si="3"/>
        <v>42000</v>
      </c>
      <c r="H28" s="15">
        <v>14000</v>
      </c>
      <c r="I28" s="76">
        <f t="shared" si="1"/>
        <v>-8400</v>
      </c>
    </row>
    <row r="29" spans="1:9" x14ac:dyDescent="0.25">
      <c r="B29" s="13">
        <v>4</v>
      </c>
      <c r="C29" s="64">
        <v>41400</v>
      </c>
      <c r="D29" s="14">
        <v>14600</v>
      </c>
      <c r="E29" s="15">
        <f t="shared" si="0"/>
        <v>56000</v>
      </c>
      <c r="F29" s="15">
        <f t="shared" si="2"/>
        <v>5600</v>
      </c>
      <c r="G29" s="15">
        <f t="shared" si="3"/>
        <v>56000</v>
      </c>
      <c r="H29" s="15">
        <v>14000</v>
      </c>
      <c r="I29" s="76">
        <f t="shared" si="1"/>
        <v>0</v>
      </c>
    </row>
    <row r="30" spans="1:9" x14ac:dyDescent="0.25">
      <c r="B30" s="13">
        <v>5</v>
      </c>
      <c r="C30" s="64">
        <v>41400</v>
      </c>
      <c r="D30" s="14">
        <v>21000</v>
      </c>
      <c r="E30" s="15">
        <f t="shared" si="0"/>
        <v>62400</v>
      </c>
      <c r="F30" s="15">
        <f t="shared" si="2"/>
        <v>6400</v>
      </c>
      <c r="G30" s="15">
        <f t="shared" si="3"/>
        <v>70000</v>
      </c>
      <c r="H30" s="15">
        <v>14000</v>
      </c>
      <c r="I30" s="76">
        <f t="shared" si="1"/>
        <v>7600</v>
      </c>
    </row>
    <row r="31" spans="1:9" x14ac:dyDescent="0.25">
      <c r="B31" s="13">
        <v>6</v>
      </c>
      <c r="C31" s="64">
        <v>41400</v>
      </c>
      <c r="D31" s="14">
        <v>32300</v>
      </c>
      <c r="E31" s="15">
        <f t="shared" si="0"/>
        <v>73700</v>
      </c>
      <c r="F31" s="15">
        <f t="shared" si="2"/>
        <v>11300</v>
      </c>
      <c r="G31" s="15">
        <f t="shared" si="3"/>
        <v>84000</v>
      </c>
      <c r="H31" s="15">
        <v>14000</v>
      </c>
      <c r="I31" s="76">
        <f t="shared" si="1"/>
        <v>10300</v>
      </c>
    </row>
    <row r="32" spans="1:9" x14ac:dyDescent="0.25">
      <c r="B32" s="13">
        <v>7</v>
      </c>
      <c r="C32" s="64">
        <v>41400</v>
      </c>
      <c r="D32" s="14">
        <v>45900</v>
      </c>
      <c r="E32" s="15">
        <f t="shared" si="0"/>
        <v>87300</v>
      </c>
      <c r="F32" s="15">
        <f t="shared" si="2"/>
        <v>13600</v>
      </c>
      <c r="G32" s="15">
        <f t="shared" si="3"/>
        <v>98000</v>
      </c>
      <c r="H32" s="15">
        <v>14000</v>
      </c>
      <c r="I32" s="76">
        <f t="shared" si="1"/>
        <v>10700</v>
      </c>
    </row>
    <row r="33" spans="1:11" x14ac:dyDescent="0.25">
      <c r="B33" s="13">
        <v>8</v>
      </c>
      <c r="C33" s="64">
        <v>41400</v>
      </c>
      <c r="D33" s="14">
        <v>65000</v>
      </c>
      <c r="E33" s="15">
        <f t="shared" si="0"/>
        <v>106400</v>
      </c>
      <c r="F33" s="15">
        <f t="shared" si="2"/>
        <v>19100</v>
      </c>
      <c r="G33" s="15">
        <f t="shared" si="3"/>
        <v>112000</v>
      </c>
      <c r="H33" s="15">
        <v>14000</v>
      </c>
      <c r="I33" s="76">
        <f t="shared" si="1"/>
        <v>5600</v>
      </c>
    </row>
    <row r="34" spans="1:11" x14ac:dyDescent="0.25">
      <c r="A34" t="s">
        <v>25</v>
      </c>
    </row>
    <row r="36" spans="1:11" x14ac:dyDescent="0.25">
      <c r="A36" t="s">
        <v>58</v>
      </c>
      <c r="D36" t="s">
        <v>81</v>
      </c>
    </row>
    <row r="37" spans="1:11" x14ac:dyDescent="0.25">
      <c r="A37" t="s">
        <v>59</v>
      </c>
      <c r="D37" s="16" t="s">
        <v>82</v>
      </c>
    </row>
    <row r="38" spans="1:11" x14ac:dyDescent="0.25">
      <c r="A38" t="s">
        <v>60</v>
      </c>
      <c r="K38" t="s">
        <v>83</v>
      </c>
    </row>
    <row r="39" spans="1:11" x14ac:dyDescent="0.25">
      <c r="A39" t="s">
        <v>61</v>
      </c>
      <c r="I39" t="s">
        <v>84</v>
      </c>
    </row>
    <row r="40" spans="1:11" x14ac:dyDescent="0.25">
      <c r="A40">
        <f>E33/B33</f>
        <v>13300</v>
      </c>
      <c r="B40" t="s">
        <v>85</v>
      </c>
      <c r="C40" t="s">
        <v>86</v>
      </c>
    </row>
    <row r="42" spans="1:11" x14ac:dyDescent="0.25">
      <c r="A42" t="s">
        <v>55</v>
      </c>
    </row>
    <row r="43" spans="1:11" ht="15.75" thickBot="1" x14ac:dyDescent="0.3">
      <c r="A43" t="s">
        <v>26</v>
      </c>
    </row>
    <row r="44" spans="1:11" ht="15.75" thickBot="1" x14ac:dyDescent="0.3">
      <c r="A44" s="17" t="s">
        <v>27</v>
      </c>
      <c r="B44" s="18" t="s">
        <v>28</v>
      </c>
      <c r="C44" s="19" t="s">
        <v>29</v>
      </c>
      <c r="D44" s="19" t="s">
        <v>5</v>
      </c>
      <c r="E44" s="20" t="s">
        <v>30</v>
      </c>
      <c r="F44" s="21" t="s">
        <v>28</v>
      </c>
      <c r="G44" s="22" t="s">
        <v>29</v>
      </c>
      <c r="H44" s="23" t="s">
        <v>5</v>
      </c>
    </row>
    <row r="45" spans="1:11" ht="30" x14ac:dyDescent="0.25">
      <c r="A45" s="24" t="s">
        <v>31</v>
      </c>
      <c r="B45" s="66">
        <v>38000</v>
      </c>
      <c r="C45" s="26"/>
      <c r="D45" s="27" t="s">
        <v>87</v>
      </c>
      <c r="E45" s="28" t="s">
        <v>32</v>
      </c>
      <c r="F45" s="69">
        <v>25000</v>
      </c>
      <c r="G45" s="69">
        <v>25000</v>
      </c>
      <c r="H45" s="29" t="s">
        <v>96</v>
      </c>
    </row>
    <row r="46" spans="1:11" ht="45" x14ac:dyDescent="0.25">
      <c r="A46" s="24" t="s">
        <v>97</v>
      </c>
      <c r="B46" s="66">
        <v>2000</v>
      </c>
      <c r="C46" s="26"/>
      <c r="D46" s="30" t="s">
        <v>33</v>
      </c>
      <c r="E46" s="31" t="s">
        <v>34</v>
      </c>
      <c r="F46" s="66">
        <v>10000</v>
      </c>
      <c r="G46" s="26"/>
      <c r="H46" s="32" t="s">
        <v>96</v>
      </c>
    </row>
    <row r="47" spans="1:11" ht="45" x14ac:dyDescent="0.25">
      <c r="A47" s="24" t="s">
        <v>98</v>
      </c>
      <c r="B47" s="66">
        <v>3000</v>
      </c>
      <c r="C47" s="33">
        <f>B45+2000-B47</f>
        <v>37000</v>
      </c>
      <c r="D47" s="30" t="s">
        <v>35</v>
      </c>
      <c r="E47" s="31" t="s">
        <v>99</v>
      </c>
      <c r="F47" s="66">
        <v>-3000</v>
      </c>
      <c r="G47" s="33">
        <f>F46+F47</f>
        <v>7000</v>
      </c>
      <c r="H47" s="34" t="s">
        <v>93</v>
      </c>
    </row>
    <row r="48" spans="1:11" ht="45" x14ac:dyDescent="0.25">
      <c r="A48" s="35" t="s">
        <v>36</v>
      </c>
      <c r="B48" s="66">
        <v>31000</v>
      </c>
      <c r="C48" s="26"/>
      <c r="D48" s="36" t="s">
        <v>88</v>
      </c>
      <c r="E48" s="31" t="s">
        <v>37</v>
      </c>
      <c r="F48" s="66">
        <v>5000</v>
      </c>
      <c r="G48" s="25"/>
      <c r="H48" s="32" t="s">
        <v>96</v>
      </c>
    </row>
    <row r="49" spans="1:8" ht="45.75" thickBot="1" x14ac:dyDescent="0.3">
      <c r="A49" s="35" t="s">
        <v>97</v>
      </c>
      <c r="B49" s="66">
        <v>-2000</v>
      </c>
      <c r="C49" s="33">
        <f>B48-2000</f>
        <v>29000</v>
      </c>
      <c r="D49" s="37" t="s">
        <v>35</v>
      </c>
      <c r="E49" s="38" t="s">
        <v>38</v>
      </c>
      <c r="F49" s="67">
        <v>4000</v>
      </c>
      <c r="G49" s="39"/>
      <c r="H49" s="40" t="s">
        <v>95</v>
      </c>
    </row>
    <row r="50" spans="1:8" ht="30" x14ac:dyDescent="0.25">
      <c r="A50" s="35" t="s">
        <v>39</v>
      </c>
      <c r="B50" s="66">
        <v>60000</v>
      </c>
      <c r="C50" s="25"/>
      <c r="D50" s="36" t="s">
        <v>89</v>
      </c>
      <c r="E50" s="41" t="s">
        <v>40</v>
      </c>
      <c r="F50" s="70"/>
      <c r="G50" s="42"/>
      <c r="H50" s="43" t="s">
        <v>93</v>
      </c>
    </row>
    <row r="51" spans="1:8" ht="30" x14ac:dyDescent="0.25">
      <c r="A51" s="35" t="s">
        <v>41</v>
      </c>
      <c r="B51" s="66">
        <v>20000</v>
      </c>
      <c r="C51" s="25"/>
      <c r="D51" s="36" t="s">
        <v>90</v>
      </c>
      <c r="E51" s="44" t="s">
        <v>42</v>
      </c>
      <c r="F51" s="71">
        <v>150000</v>
      </c>
      <c r="G51" s="45"/>
      <c r="H51" s="46" t="s">
        <v>94</v>
      </c>
    </row>
    <row r="52" spans="1:8" ht="30" x14ac:dyDescent="0.25">
      <c r="A52" s="35" t="s">
        <v>43</v>
      </c>
      <c r="B52" s="66">
        <v>8000</v>
      </c>
      <c r="C52" s="25"/>
      <c r="D52" s="36" t="s">
        <v>91</v>
      </c>
      <c r="E52" s="44" t="s">
        <v>44</v>
      </c>
      <c r="F52" s="71">
        <v>8000</v>
      </c>
      <c r="G52" s="45"/>
      <c r="H52" s="46" t="s">
        <v>94</v>
      </c>
    </row>
    <row r="53" spans="1:8" ht="30" x14ac:dyDescent="0.25">
      <c r="A53" s="35" t="s">
        <v>45</v>
      </c>
      <c r="B53" s="66">
        <v>24000</v>
      </c>
      <c r="C53" s="25"/>
      <c r="D53" s="36" t="s">
        <v>92</v>
      </c>
      <c r="E53" s="47"/>
      <c r="F53" s="72"/>
      <c r="G53" s="48"/>
      <c r="H53" s="49"/>
    </row>
    <row r="54" spans="1:8" ht="15.75" thickBot="1" x14ac:dyDescent="0.3">
      <c r="A54" s="35" t="s">
        <v>46</v>
      </c>
      <c r="B54" s="66">
        <v>7000</v>
      </c>
      <c r="C54" s="25"/>
      <c r="D54" s="50" t="s">
        <v>89</v>
      </c>
      <c r="E54" s="51"/>
      <c r="F54" s="73"/>
      <c r="G54" s="52"/>
      <c r="H54" s="53"/>
    </row>
    <row r="55" spans="1:8" ht="30.75" thickBot="1" x14ac:dyDescent="0.3">
      <c r="A55" s="35" t="s">
        <v>47</v>
      </c>
      <c r="B55" s="66">
        <v>5000</v>
      </c>
      <c r="C55" s="25"/>
      <c r="D55" s="54" t="s">
        <v>92</v>
      </c>
      <c r="E55" s="55" t="s">
        <v>48</v>
      </c>
      <c r="F55" s="74">
        <f>SUM(F45:F54)</f>
        <v>199000</v>
      </c>
      <c r="G55" s="56">
        <f>G45+G47+F48+F49+F51+F52</f>
        <v>199000</v>
      </c>
      <c r="H55" s="7" t="s">
        <v>93</v>
      </c>
    </row>
    <row r="56" spans="1:8" ht="30.75" thickBot="1" x14ac:dyDescent="0.3">
      <c r="A56" s="57" t="s">
        <v>49</v>
      </c>
      <c r="B56" s="67">
        <v>9000</v>
      </c>
      <c r="C56" s="39"/>
      <c r="D56" s="54" t="s">
        <v>88</v>
      </c>
      <c r="E56" s="55"/>
      <c r="G56" s="10"/>
      <c r="H56" s="7" t="s">
        <v>93</v>
      </c>
    </row>
    <row r="57" spans="1:8" ht="15.75" thickBot="1" x14ac:dyDescent="0.3">
      <c r="A57" s="58" t="s">
        <v>50</v>
      </c>
      <c r="B57" s="68">
        <f>SUM(B45:B56)</f>
        <v>205000</v>
      </c>
      <c r="C57" s="5">
        <f>B56+B55+B54+B53+B52+B51+B50+C49+C47</f>
        <v>199000</v>
      </c>
      <c r="D57" s="59"/>
      <c r="E57" s="55"/>
      <c r="G57" s="10"/>
      <c r="H57" s="10"/>
    </row>
    <row r="58" spans="1:8" x14ac:dyDescent="0.25">
      <c r="A58" s="60" t="s">
        <v>100</v>
      </c>
      <c r="B58" s="55">
        <f>C47+C49+B53+B55+B56</f>
        <v>104000</v>
      </c>
      <c r="C58" s="5"/>
      <c r="D58" s="59"/>
      <c r="E58" s="55"/>
      <c r="G58" s="10"/>
      <c r="H58" s="10"/>
    </row>
    <row r="60" spans="1:8" x14ac:dyDescent="0.25">
      <c r="A60" s="61" t="s">
        <v>62</v>
      </c>
    </row>
    <row r="61" spans="1:8" x14ac:dyDescent="0.25">
      <c r="A61" s="61" t="s">
        <v>51</v>
      </c>
    </row>
    <row r="62" spans="1:8" x14ac:dyDescent="0.25">
      <c r="A62" s="61" t="s">
        <v>52</v>
      </c>
      <c r="B62" s="65" t="s">
        <v>63</v>
      </c>
    </row>
    <row r="63" spans="1:8" x14ac:dyDescent="0.25">
      <c r="A63" s="61" t="s">
        <v>53</v>
      </c>
      <c r="B63" s="65" t="s">
        <v>63</v>
      </c>
    </row>
    <row r="64" spans="1:8" x14ac:dyDescent="0.25">
      <c r="A64" s="61"/>
    </row>
    <row r="65" spans="1:6" x14ac:dyDescent="0.25">
      <c r="A65" s="61" t="s">
        <v>64</v>
      </c>
      <c r="B65" t="s">
        <v>101</v>
      </c>
      <c r="E65" s="5"/>
      <c r="F65" s="77">
        <f>B58-G45-G47-F48</f>
        <v>67000</v>
      </c>
    </row>
    <row r="66" spans="1:6" x14ac:dyDescent="0.25">
      <c r="A66" s="61" t="s">
        <v>54</v>
      </c>
      <c r="B66" s="65" t="s">
        <v>65</v>
      </c>
      <c r="C66" t="s">
        <v>102</v>
      </c>
      <c r="E66" s="5"/>
      <c r="F66" s="77">
        <f>B58/(G45+G47+F48)</f>
        <v>2.810810810810811</v>
      </c>
    </row>
    <row r="67" spans="1:6" x14ac:dyDescent="0.25">
      <c r="A67" s="61"/>
      <c r="D67" s="10"/>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workbookViewId="0">
      <selection activeCell="A12" sqref="A12"/>
    </sheetView>
  </sheetViews>
  <sheetFormatPr baseColWidth="10" defaultRowHeight="15" x14ac:dyDescent="0.25"/>
  <sheetData>
    <row r="2" spans="1:9" x14ac:dyDescent="0.25">
      <c r="A2" t="s">
        <v>66</v>
      </c>
    </row>
    <row r="3" spans="1:9" x14ac:dyDescent="0.25">
      <c r="B3" t="s">
        <v>67</v>
      </c>
    </row>
    <row r="4" spans="1:9" x14ac:dyDescent="0.25">
      <c r="B4" t="s">
        <v>70</v>
      </c>
    </row>
    <row r="5" spans="1:9" x14ac:dyDescent="0.25">
      <c r="B5" t="s">
        <v>68</v>
      </c>
    </row>
    <row r="6" spans="1:9" x14ac:dyDescent="0.25">
      <c r="B6" t="s">
        <v>69</v>
      </c>
    </row>
    <row r="7" spans="1:9" x14ac:dyDescent="0.25">
      <c r="B7" s="78" t="s">
        <v>71</v>
      </c>
      <c r="C7" s="78"/>
    </row>
    <row r="9" spans="1:9" x14ac:dyDescent="0.25">
      <c r="A9" t="s">
        <v>72</v>
      </c>
      <c r="E9" t="s">
        <v>105</v>
      </c>
    </row>
    <row r="10" spans="1:9" x14ac:dyDescent="0.25">
      <c r="A10" t="s">
        <v>103</v>
      </c>
      <c r="H10" t="s">
        <v>104</v>
      </c>
    </row>
    <row r="11" spans="1:9" x14ac:dyDescent="0.25">
      <c r="A11" s="78" t="s">
        <v>73</v>
      </c>
      <c r="B11" s="78"/>
      <c r="C11" s="78"/>
      <c r="D11" s="78"/>
      <c r="E11" s="78"/>
      <c r="F11" s="78"/>
      <c r="G11" s="78"/>
      <c r="H11" s="78"/>
      <c r="I11" s="78"/>
    </row>
    <row r="13" spans="1:9" x14ac:dyDescent="0.25">
      <c r="A13" t="s">
        <v>74</v>
      </c>
    </row>
    <row r="14" spans="1:9" x14ac:dyDescent="0.25">
      <c r="A14" t="s">
        <v>106</v>
      </c>
    </row>
    <row r="15" spans="1:9" x14ac:dyDescent="0.25">
      <c r="A15" t="s">
        <v>75</v>
      </c>
    </row>
    <row r="16" spans="1:9" x14ac:dyDescent="0.25">
      <c r="A16" t="s">
        <v>107</v>
      </c>
    </row>
    <row r="17" spans="1:1" x14ac:dyDescent="0.25">
      <c r="A17"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Práctica</vt:lpstr>
      <vt:lpstr>Teoría</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Rocio</cp:lastModifiedBy>
  <dcterms:created xsi:type="dcterms:W3CDTF">2019-10-06T20:31:39Z</dcterms:created>
  <dcterms:modified xsi:type="dcterms:W3CDTF">2020-05-04T23:18:28Z</dcterms:modified>
</cp:coreProperties>
</file>