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herna\Desktop\"/>
    </mc:Choice>
  </mc:AlternateContent>
  <xr:revisionPtr revIDLastSave="0" documentId="13_ncr:1_{9768CD4D-FBEB-41BE-882B-7482A46A0D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áctica" sheetId="1" r:id="rId1"/>
    <sheet name="Teorí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" i="1" l="1"/>
  <c r="B82" i="1" l="1"/>
  <c r="D80" i="1"/>
  <c r="F19" i="1"/>
  <c r="F20" i="1"/>
  <c r="F21" i="1"/>
  <c r="F22" i="1"/>
  <c r="F23" i="1"/>
  <c r="F24" i="1"/>
  <c r="F25" i="1"/>
  <c r="F18" i="1"/>
  <c r="H25" i="1"/>
  <c r="J25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18" i="1"/>
  <c r="J18" i="1" s="1"/>
  <c r="G19" i="1"/>
  <c r="G20" i="1"/>
  <c r="G21" i="1"/>
  <c r="G22" i="1"/>
  <c r="G23" i="1"/>
  <c r="G24" i="1"/>
  <c r="G25" i="1"/>
  <c r="G18" i="1"/>
  <c r="F80" i="1" l="1"/>
  <c r="B77" i="1"/>
  <c r="D72" i="1"/>
</calcChain>
</file>

<file path=xl/sharedStrings.xml><?xml version="1.0" encoding="utf-8"?>
<sst xmlns="http://schemas.openxmlformats.org/spreadsheetml/2006/main" count="170" uniqueCount="123">
  <si>
    <t>Consignas:</t>
  </si>
  <si>
    <t>Item</t>
  </si>
  <si>
    <t>Tipo de costo</t>
  </si>
  <si>
    <t>Fijo</t>
  </si>
  <si>
    <t>Directo</t>
  </si>
  <si>
    <t>Variable</t>
  </si>
  <si>
    <t>Indirecto</t>
  </si>
  <si>
    <t>2,5 p</t>
  </si>
  <si>
    <t>Q</t>
  </si>
  <si>
    <t>CF</t>
  </si>
  <si>
    <t>Costo Var.</t>
  </si>
  <si>
    <t>CT</t>
  </si>
  <si>
    <t>CMg.</t>
  </si>
  <si>
    <t>CTMe</t>
  </si>
  <si>
    <t>IT</t>
  </si>
  <si>
    <t>Img</t>
  </si>
  <si>
    <t>Beneficio</t>
  </si>
  <si>
    <t>Responder:</t>
  </si>
  <si>
    <t>ingreso marginal</t>
  </si>
  <si>
    <t>ingreso total</t>
  </si>
  <si>
    <t>costo medio</t>
  </si>
  <si>
    <t>costo total</t>
  </si>
  <si>
    <t>costo variable</t>
  </si>
  <si>
    <t>costos indirectos</t>
  </si>
  <si>
    <t xml:space="preserve">Operación </t>
  </si>
  <si>
    <t>Activo disponible</t>
  </si>
  <si>
    <t>Pasivo Corto plazo</t>
  </si>
  <si>
    <t>Capital Propio</t>
  </si>
  <si>
    <t>Pasivo largo Plazo</t>
  </si>
  <si>
    <t>Beneficios acumulados</t>
  </si>
  <si>
    <t>Activo Realizable</t>
  </si>
  <si>
    <t>Activo Existencias</t>
  </si>
  <si>
    <t>Activo Fijo material</t>
  </si>
  <si>
    <t>Activo Fijo Intangible</t>
  </si>
  <si>
    <t>Se compra mercadería por $ 10.000, paga mitad en efectivo y resto entrega documento a 30 ds.</t>
  </si>
  <si>
    <t>Se utilizan $ 5.000 de beneficios de ejercicios anteriores para emitir acciones y aumentar el capital propio de la empresa</t>
  </si>
  <si>
    <t>Se pagan $ 1.000 en efectivo a un acreedor a quien se le había comprado una PC usada 30 días atrás</t>
  </si>
  <si>
    <t>Se obtiene un préstamo bancario de corto plazo por $ 5.000, lo cobramos en efectivo</t>
  </si>
  <si>
    <t>Se depositan $ 500 en la cuenta corriente bancaria de Banco Nación</t>
  </si>
  <si>
    <t>4) Dado el siguiente balance patrimonial de una empresa, a una fecha dada:</t>
  </si>
  <si>
    <t>Activo</t>
  </si>
  <si>
    <t>Monto</t>
  </si>
  <si>
    <t>Pasivo + PN</t>
  </si>
  <si>
    <t>Efectivo (caja)</t>
  </si>
  <si>
    <t>Cuentas a cobrar</t>
  </si>
  <si>
    <t>Obligaciones bancarias (CP)</t>
  </si>
  <si>
    <t>Edificios</t>
  </si>
  <si>
    <t>Otros acreedores varios (CP)</t>
  </si>
  <si>
    <t>Terrenos</t>
  </si>
  <si>
    <t>Otros acreedores (LP)</t>
  </si>
  <si>
    <t>Plazo fijo Banco Bersa</t>
  </si>
  <si>
    <t>Capital social</t>
  </si>
  <si>
    <t>Maquinaria</t>
  </si>
  <si>
    <t>Resultados no asig. Ej. Anterior</t>
  </si>
  <si>
    <t>Materia prima</t>
  </si>
  <si>
    <t>Total Pasivo+ PN</t>
  </si>
  <si>
    <t>Producto en proc. Elaboración</t>
  </si>
  <si>
    <t>Mercaderia</t>
  </si>
  <si>
    <t>Mobiliario y Eq. Oficina</t>
  </si>
  <si>
    <t>Otros deudores (CP)</t>
  </si>
  <si>
    <t>Total Activo</t>
  </si>
  <si>
    <t>a) Calcule el capital de trabajo de la empresa.</t>
  </si>
  <si>
    <t>b) Calcule el índice de liquidez e interprételo (brevemente).</t>
  </si>
  <si>
    <t>Envases para el producto terminado</t>
  </si>
  <si>
    <t>Pago de plus por productividad a operarios de producción</t>
  </si>
  <si>
    <t>Gasto mensual de refrigerio para personal de producción</t>
  </si>
  <si>
    <t>5,0 p</t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</si>
  <si>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Completar la tabla anterior.</t>
    </r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</si>
  <si>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¿Cuál es el precio de venta del producto?</t>
    </r>
  </si>
  <si>
    <r>
      <rPr>
        <b/>
        <sz val="11"/>
        <color theme="1"/>
        <rFont val="Calibri"/>
        <family val="2"/>
        <scheme val="minor"/>
      </rPr>
      <t>c)</t>
    </r>
    <r>
      <rPr>
        <sz val="11"/>
        <color theme="1"/>
        <rFont val="Calibri"/>
        <family val="2"/>
        <scheme val="minor"/>
      </rPr>
      <t xml:space="preserve"> ¿Cuál es el punto de equilibrio? </t>
    </r>
  </si>
  <si>
    <r>
      <rPr>
        <b/>
        <sz val="11"/>
        <color theme="1"/>
        <rFont val="Calibri"/>
        <family val="2"/>
        <scheme val="minor"/>
      </rPr>
      <t>d)</t>
    </r>
    <r>
      <rPr>
        <sz val="11"/>
        <color theme="1"/>
        <rFont val="Calibri"/>
        <family val="2"/>
        <scheme val="minor"/>
      </rPr>
      <t xml:space="preserve"> ¿Cuál es el punto de maximización de beneficios?</t>
    </r>
  </si>
  <si>
    <r>
      <t xml:space="preserve">   </t>
    </r>
    <r>
      <rPr>
        <b/>
        <sz val="11"/>
        <color rgb="FFFF0000"/>
        <rFont val="Calibri"/>
        <family val="2"/>
        <scheme val="minor"/>
      </rPr>
      <t xml:space="preserve"> y/o cualitativamente</t>
    </r>
    <r>
      <rPr>
        <sz val="11"/>
        <color theme="1"/>
        <rFont val="Calibri"/>
        <family val="2"/>
        <scheme val="minor"/>
      </rPr>
      <t xml:space="preserve"> en cada operación(o variación):</t>
    </r>
  </si>
  <si>
    <r>
      <rPr>
        <b/>
        <sz val="11"/>
        <color theme="1"/>
        <rFont val="Calibri"/>
        <family val="2"/>
        <scheme val="minor"/>
      </rPr>
      <t>e)</t>
    </r>
    <r>
      <rPr>
        <sz val="11"/>
        <color theme="1"/>
        <rFont val="Calibri"/>
        <family val="2"/>
        <scheme val="minor"/>
      </rPr>
      <t xml:space="preserve"> La máxima ganancia se da en el nivel de producción donde se igualan las pendientes de las siguientes funciones o curvas (indique con "X" las opciones correctas):</t>
    </r>
  </si>
  <si>
    <t xml:space="preserve">   ¿Sería posible participar de la licitación? Justifique su respuesta.</t>
  </si>
  <si>
    <t>Proveedores (deuda CP)</t>
  </si>
  <si>
    <t>PUNTAJE</t>
  </si>
  <si>
    <t xml:space="preserve">5) Una empresa compró mercadería a un proveedor el 17/04/2019 por un monto de $ 5.400 , de los cuales $ 5.000 corresponden al capital y $ 400 es la carga </t>
  </si>
  <si>
    <t xml:space="preserve">    de intereses por financiación a 30 dias; suponiendo que la empresa cierra balance el 30/04/2019: </t>
  </si>
  <si>
    <t xml:space="preserve">   ¿Cuál será el monto de intereses devengados a fecha de cierre de ese balance en la operación en cuestión?</t>
  </si>
  <si>
    <r>
      <rPr>
        <b/>
        <sz val="11"/>
        <color theme="1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 xml:space="preserve"> En la siguiente tabla de costos, clasifique según corresponda (con x):</t>
    </r>
  </si>
  <si>
    <r>
      <rPr>
        <b/>
        <sz val="11"/>
        <color theme="1"/>
        <rFont val="Calibri"/>
        <family val="2"/>
        <scheme val="minor"/>
      </rPr>
      <t>2)</t>
    </r>
    <r>
      <rPr>
        <sz val="11"/>
        <color theme="1"/>
        <rFont val="Calibri"/>
        <family val="2"/>
        <scheme val="minor"/>
      </rPr>
      <t xml:space="preserve"> Dada la siguiente estructura de costos y producción (supuesto de que toda la producción es vendida) de una empresa:</t>
    </r>
  </si>
  <si>
    <r>
      <rPr>
        <b/>
        <sz val="11"/>
        <color theme="1"/>
        <rFont val="Calibri"/>
        <family val="2"/>
        <scheme val="minor"/>
      </rPr>
      <t>f)</t>
    </r>
    <r>
      <rPr>
        <sz val="11"/>
        <color theme="1"/>
        <rFont val="Calibri"/>
        <family val="2"/>
        <scheme val="minor"/>
      </rPr>
      <t xml:space="preserve"> Si fijáramos un precio de venta unitario de $ 7.500, la empresa nunca lograría un punto de equilibrio de producción:</t>
    </r>
  </si>
  <si>
    <r>
      <rPr>
        <b/>
        <sz val="11"/>
        <color theme="1"/>
        <rFont val="Calibri"/>
        <family val="2"/>
        <scheme val="minor"/>
      </rPr>
      <t>g)</t>
    </r>
    <r>
      <rPr>
        <sz val="11"/>
        <color theme="1"/>
        <rFont val="Calibri"/>
        <family val="2"/>
        <scheme val="minor"/>
      </rPr>
      <t xml:space="preserve"> Si la empresa tuviera intenciones de participar en una licitación pública en la cual se estableció un precio de corte máximo de $ 7.000, </t>
    </r>
  </si>
  <si>
    <r>
      <rPr>
        <b/>
        <sz val="11"/>
        <color theme="1"/>
        <rFont val="Calibri"/>
        <family val="2"/>
        <scheme val="minor"/>
      </rPr>
      <t>3)</t>
    </r>
    <r>
      <rPr>
        <sz val="11"/>
        <color theme="1"/>
        <rFont val="Calibri"/>
        <family val="2"/>
        <scheme val="minor"/>
      </rPr>
      <t xml:space="preserve"> Dada la siguiente tabla de operaciones de una empresa, indicar con "X" (sin montos) cual componente específico patrimonial se modifica </t>
    </r>
    <r>
      <rPr>
        <b/>
        <sz val="11"/>
        <color rgb="FFFF0000"/>
        <rFont val="Calibri"/>
        <family val="2"/>
        <scheme val="minor"/>
      </rPr>
      <t xml:space="preserve">cuantitativamente </t>
    </r>
  </si>
  <si>
    <t>Amortización de muebles de oficina de administración (a una tasa anual constante)</t>
  </si>
  <si>
    <t>2,0 p</t>
  </si>
  <si>
    <t>a) El Activo</t>
  </si>
  <si>
    <t>b) El Pasivo</t>
  </si>
  <si>
    <t>c) El Patrimonio Neto.</t>
  </si>
  <si>
    <t>d) Cualquiera de los tres primeros.</t>
  </si>
  <si>
    <t>e) Ninguno de los tres primeros.</t>
  </si>
  <si>
    <t xml:space="preserve">    de trabajo es negativo. ¿Qué acción tomaría para salir de esa situación?</t>
  </si>
  <si>
    <t>a) Aumentar el plazo de pago a proveedores.</t>
  </si>
  <si>
    <t>b) Disminuir el plazo de pago a provedores.</t>
  </si>
  <si>
    <t>c) Disminuir el precio.</t>
  </si>
  <si>
    <t>d) Aumentar el precio</t>
  </si>
  <si>
    <t>e) Ninguna de las 4 opciones anteriores</t>
  </si>
  <si>
    <r>
      <rPr>
        <b/>
        <sz val="11"/>
        <color theme="1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 xml:space="preserve"> ¿Cuál sistema económico hay actualmente en Argentina?</t>
    </r>
  </si>
  <si>
    <r>
      <rPr>
        <b/>
        <sz val="11"/>
        <color theme="1"/>
        <rFont val="Calibri"/>
        <family val="2"/>
        <scheme val="minor"/>
      </rPr>
      <t>2)</t>
    </r>
    <r>
      <rPr>
        <sz val="11"/>
        <color theme="1"/>
        <rFont val="Calibri"/>
        <family val="2"/>
        <scheme val="minor"/>
      </rPr>
      <t xml:space="preserve"> Su empresa es monopólica y vende un producto con demanda inelástica. ¿Qué acción tomaría para aumentar las ganancias sin perder clientes?</t>
    </r>
  </si>
  <si>
    <r>
      <rPr>
        <b/>
        <sz val="11"/>
        <color theme="1"/>
        <rFont val="Calibri"/>
        <family val="2"/>
        <scheme val="minor"/>
      </rPr>
      <t>3)</t>
    </r>
    <r>
      <rPr>
        <sz val="11"/>
        <color theme="1"/>
        <rFont val="Calibri"/>
        <family val="2"/>
        <scheme val="minor"/>
      </rPr>
      <t xml:space="preserve"> ¿Qué factor económico se toma como variable en el corto plazo para una empresa industrial? Marque la opción correcta.</t>
    </r>
  </si>
  <si>
    <r>
      <rPr>
        <b/>
        <sz val="11"/>
        <color theme="1"/>
        <rFont val="Calibri"/>
        <family val="2"/>
        <scheme val="minor"/>
      </rPr>
      <t>4)</t>
    </r>
    <r>
      <rPr>
        <sz val="11"/>
        <color theme="1"/>
        <rFont val="Calibri"/>
        <family val="2"/>
        <scheme val="minor"/>
      </rPr>
      <t xml:space="preserve"> Usted es recientemente contratado para gerenciar una PYME. Al analizar el reciente informe de los estados contables detecta que el capital </t>
    </r>
  </si>
  <si>
    <r>
      <rPr>
        <b/>
        <sz val="11"/>
        <color theme="1"/>
        <rFont val="Calibri"/>
        <family val="2"/>
        <scheme val="minor"/>
      </rPr>
      <t>5)</t>
    </r>
    <r>
      <rPr>
        <sz val="11"/>
        <color theme="1"/>
        <rFont val="Calibri"/>
        <family val="2"/>
        <scheme val="minor"/>
      </rPr>
      <t xml:space="preserve"> Nombre y detalle brevemente 3 funciones básicas del dinero.</t>
    </r>
  </si>
  <si>
    <t>10 puntos</t>
  </si>
  <si>
    <t xml:space="preserve">Economía y organización de la producción. </t>
  </si>
  <si>
    <t>Primer parcial. Parte Práctica</t>
  </si>
  <si>
    <t>x</t>
  </si>
  <si>
    <t>ALUMNO: HERNÁN RODRÍGUEZ RUIZ DÍAZ</t>
  </si>
  <si>
    <t>El precio de compra del producto es de $ 12.000, ya que este es igual al ingreso marginal marcado en la tabla</t>
  </si>
  <si>
    <t>El punto de equilibro es el que corresponde a 2 productos vendidos. Se toma este punto porque es el más cercano a beneficio 0 en valor absoluto.</t>
  </si>
  <si>
    <t>El punto de máximo beneficio se encuentra en cantidad de 6 productos vendidos. El valor máximo indicado es de $ 23000 donde se igualan el ingreso marginal y el costo marginal.</t>
  </si>
  <si>
    <t>En este caso no sería posible para esta empresa, debido a que nunca obtendría beneficios. Si vemos los valores de costo medio total, podemos ver que el valor mínimo es de 7600. Recordando que los beneficios son iguales a 0 cuando el precio y el costo medio total se igualan, podemos concluir que el precio mínimo para obtener beneficios equivaldría al valor mínimo del CTMe. El precio pactado en el enunciado es inferior a este valor.</t>
  </si>
  <si>
    <t>Activo corriente</t>
  </si>
  <si>
    <t>Pasivo corriente</t>
  </si>
  <si>
    <t>Capital de trabajo</t>
  </si>
  <si>
    <t>Con  los datos de a): Liquidez</t>
  </si>
  <si>
    <t>La liquidez es menor a 1, por lo que la empresa tendrá problemas de liquidez. Esto quiere decir que no puede afrontar las deudas a corto plazo con los activos corrientes</t>
  </si>
  <si>
    <t>Lo que sucede en este caso es que los activos corrientes no son suficientes para afrontar deudas a corto plazo.  Con esto en mente,  podemos tomar más deudas a largo plazo para pagar parte de las deudas a corto plazo y quedar así con capital de trabajo positivo.</t>
  </si>
  <si>
    <t>En segundo lugar, sirve como deposito de valor ya que se puede mantener por mucho tiempo y formar parte de la riqueza de un individuo.</t>
  </si>
  <si>
    <t>En primer lugar el dinero sirve como un instrumento de cambio, ya que sirve como medio de transacción en la sociedad.</t>
  </si>
  <si>
    <t>En tercer lugar, sirve para cuantificar el valor monetario que tiene algún bien o servicio que se decia analizar, a partir del precio que este conlleva.</t>
  </si>
  <si>
    <t>El sistema económico actualmente en la Argentina se puede considerar que es capitalista con intervención del estado, es decir, que es keynesiano. Esto se debe a el papel de la regulación del Estado en la economía argentina, que impone regulaciones en el mercado.</t>
  </si>
  <si>
    <t>X</t>
  </si>
  <si>
    <t>Entonces, el monto de intereses devengados en este caso corresponde a los 400 determinados por la tasa de interes.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</si>
</sst>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4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6" xfId="0" applyBorder="1"/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wrapText="1"/>
    </xf>
    <xf numFmtId="0" fontId="5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6" xfId="0" applyFill="1" applyBorder="1" applyAlignment="1">
      <alignment wrapText="1"/>
    </xf>
    <xf numFmtId="0" fontId="0" fillId="6" borderId="6" xfId="0" applyFill="1" applyBorder="1" applyAlignment="1">
      <alignment horizontal="center"/>
    </xf>
    <xf numFmtId="164" fontId="0" fillId="0" borderId="6" xfId="2" applyNumberFormat="1" applyFont="1" applyBorder="1"/>
    <xf numFmtId="0" fontId="3" fillId="0" borderId="0" xfId="0" applyFont="1" applyAlignment="1">
      <alignment horizontal="right"/>
    </xf>
    <xf numFmtId="164" fontId="3" fillId="7" borderId="7" xfId="2" applyNumberFormat="1" applyFont="1" applyFill="1" applyBorder="1"/>
    <xf numFmtId="164" fontId="0" fillId="0" borderId="1" xfId="2" applyNumberFormat="1" applyFont="1" applyBorder="1"/>
    <xf numFmtId="0" fontId="6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8" borderId="0" xfId="0" applyFont="1" applyFill="1"/>
    <xf numFmtId="0" fontId="0" fillId="8" borderId="0" xfId="0" applyFill="1"/>
    <xf numFmtId="0" fontId="0" fillId="8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0" fillId="0" borderId="0" xfId="0" applyBorder="1"/>
    <xf numFmtId="0" fontId="0" fillId="0" borderId="6" xfId="0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18" fontId="2" fillId="0" borderId="0" xfId="0" applyNumberFormat="1" applyFont="1" applyAlignment="1">
      <alignment horizontal="center"/>
    </xf>
    <xf numFmtId="14" fontId="0" fillId="0" borderId="0" xfId="0" applyNumberFormat="1"/>
    <xf numFmtId="0" fontId="10" fillId="0" borderId="0" xfId="0" applyFont="1"/>
    <xf numFmtId="0" fontId="0" fillId="0" borderId="0" xfId="0" applyFont="1"/>
    <xf numFmtId="164" fontId="0" fillId="0" borderId="6" xfId="0" applyNumberFormat="1" applyFont="1" applyBorder="1"/>
    <xf numFmtId="0" fontId="11" fillId="0" borderId="6" xfId="0" applyFont="1" applyBorder="1" applyAlignment="1">
      <alignment horizontal="center"/>
    </xf>
    <xf numFmtId="164" fontId="11" fillId="0" borderId="6" xfId="0" applyNumberFormat="1" applyFont="1" applyFill="1" applyBorder="1"/>
    <xf numFmtId="164" fontId="11" fillId="0" borderId="6" xfId="3" applyNumberFormat="1" applyFont="1" applyBorder="1" applyAlignment="1">
      <alignment horizontal="center"/>
    </xf>
    <xf numFmtId="164" fontId="11" fillId="0" borderId="6" xfId="0" applyNumberFormat="1" applyFont="1" applyBorder="1"/>
    <xf numFmtId="0" fontId="11" fillId="9" borderId="6" xfId="0" applyFont="1" applyFill="1" applyBorder="1" applyAlignment="1">
      <alignment horizontal="center"/>
    </xf>
    <xf numFmtId="164" fontId="11" fillId="9" borderId="6" xfId="0" applyNumberFormat="1" applyFont="1" applyFill="1" applyBorder="1"/>
    <xf numFmtId="164" fontId="11" fillId="9" borderId="6" xfId="3" applyNumberFormat="1" applyFont="1" applyFill="1" applyBorder="1" applyAlignment="1">
      <alignment horizontal="center"/>
    </xf>
    <xf numFmtId="164" fontId="0" fillId="9" borderId="6" xfId="0" applyNumberFormat="1" applyFont="1" applyFill="1" applyBorder="1"/>
    <xf numFmtId="0" fontId="0" fillId="0" borderId="0" xfId="0" applyAlignment="1">
      <alignment wrapText="1"/>
    </xf>
    <xf numFmtId="0" fontId="0" fillId="9" borderId="6" xfId="0" applyFill="1" applyBorder="1"/>
    <xf numFmtId="164" fontId="0" fillId="0" borderId="0" xfId="0" applyNumberFormat="1"/>
    <xf numFmtId="0" fontId="8" fillId="0" borderId="6" xfId="0" applyFont="1" applyBorder="1" applyAlignment="1">
      <alignment wrapText="1"/>
    </xf>
    <xf numFmtId="0" fontId="9" fillId="0" borderId="0" xfId="0" applyFont="1" applyAlignment="1">
      <alignment horizontal="right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4">
    <cellStyle name="Millares" xfId="1" builtinId="3"/>
    <cellStyle name="Moneda" xfId="2" builtinId="4"/>
    <cellStyle name="Moneda 2" xfId="3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tabSelected="1" topLeftCell="A64" workbookViewId="0">
      <selection activeCell="B80" sqref="B80"/>
    </sheetView>
  </sheetViews>
  <sheetFormatPr baseColWidth="10" defaultRowHeight="15" x14ac:dyDescent="0.25"/>
  <cols>
    <col min="1" max="1" width="33" customWidth="1"/>
    <col min="2" max="5" width="12.5703125" customWidth="1"/>
    <col min="8" max="8" width="11.85546875" bestFit="1" customWidth="1"/>
  </cols>
  <sheetData>
    <row r="1" spans="1:14" x14ac:dyDescent="0.25">
      <c r="A1" s="1" t="s">
        <v>103</v>
      </c>
      <c r="B1" s="1"/>
      <c r="C1" s="1" t="s">
        <v>106</v>
      </c>
      <c r="D1" s="1"/>
      <c r="E1" s="1"/>
      <c r="F1" s="1"/>
    </row>
    <row r="2" spans="1:14" x14ac:dyDescent="0.25">
      <c r="A2" t="s">
        <v>104</v>
      </c>
      <c r="B2" s="32">
        <v>43956</v>
      </c>
    </row>
    <row r="3" spans="1:14" x14ac:dyDescent="0.25">
      <c r="A3" s="23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5" t="s">
        <v>75</v>
      </c>
    </row>
    <row r="5" spans="1:14" x14ac:dyDescent="0.25">
      <c r="A5" t="s">
        <v>79</v>
      </c>
    </row>
    <row r="7" spans="1:14" x14ac:dyDescent="0.25">
      <c r="A7" s="2" t="s">
        <v>1</v>
      </c>
      <c r="B7" s="49" t="s">
        <v>2</v>
      </c>
      <c r="C7" s="50"/>
      <c r="D7" s="50"/>
      <c r="E7" s="51"/>
    </row>
    <row r="8" spans="1:14" x14ac:dyDescent="0.25">
      <c r="A8" s="3"/>
      <c r="B8" s="4" t="s">
        <v>3</v>
      </c>
      <c r="C8" s="4" t="s">
        <v>4</v>
      </c>
      <c r="D8" s="4" t="s">
        <v>5</v>
      </c>
      <c r="E8" s="4" t="s">
        <v>6</v>
      </c>
    </row>
    <row r="9" spans="1:14" ht="45" x14ac:dyDescent="0.25">
      <c r="A9" s="29" t="s">
        <v>84</v>
      </c>
      <c r="B9" s="22" t="s">
        <v>105</v>
      </c>
      <c r="C9" s="22" t="s">
        <v>105</v>
      </c>
      <c r="D9" s="22"/>
      <c r="E9" s="22"/>
      <c r="K9" s="26" t="s">
        <v>7</v>
      </c>
    </row>
    <row r="10" spans="1:14" ht="31.5" x14ac:dyDescent="0.25">
      <c r="A10" s="29" t="s">
        <v>63</v>
      </c>
      <c r="B10" s="22"/>
      <c r="C10" s="22" t="s">
        <v>105</v>
      </c>
      <c r="D10" s="22" t="s">
        <v>105</v>
      </c>
      <c r="E10" s="22"/>
      <c r="K10" s="26" t="s">
        <v>7</v>
      </c>
    </row>
    <row r="11" spans="1:14" ht="31.5" x14ac:dyDescent="0.25">
      <c r="A11" s="29" t="s">
        <v>64</v>
      </c>
      <c r="B11" s="22"/>
      <c r="C11" s="22" t="s">
        <v>105</v>
      </c>
      <c r="D11" s="22" t="s">
        <v>105</v>
      </c>
      <c r="E11" s="22"/>
      <c r="K11" s="26" t="s">
        <v>7</v>
      </c>
      <c r="N11" s="34"/>
    </row>
    <row r="12" spans="1:14" ht="31.5" x14ac:dyDescent="0.25">
      <c r="A12" s="30" t="s">
        <v>65</v>
      </c>
      <c r="B12" s="22" t="s">
        <v>105</v>
      </c>
      <c r="C12" s="22"/>
      <c r="D12" s="22"/>
      <c r="E12" s="22" t="s">
        <v>105</v>
      </c>
      <c r="K12" s="26" t="s">
        <v>7</v>
      </c>
    </row>
    <row r="14" spans="1:14" x14ac:dyDescent="0.25">
      <c r="A14" s="5" t="s">
        <v>80</v>
      </c>
    </row>
    <row r="16" spans="1:14" x14ac:dyDescent="0.25">
      <c r="B16" s="6" t="s">
        <v>8</v>
      </c>
      <c r="C16" s="7" t="s">
        <v>9</v>
      </c>
      <c r="D16" s="6" t="s">
        <v>10</v>
      </c>
      <c r="E16" s="7" t="s">
        <v>11</v>
      </c>
      <c r="F16" s="7" t="s">
        <v>12</v>
      </c>
      <c r="G16" s="7" t="s">
        <v>13</v>
      </c>
      <c r="H16" s="7" t="s">
        <v>14</v>
      </c>
      <c r="I16" s="7" t="s">
        <v>15</v>
      </c>
      <c r="J16" s="7" t="s">
        <v>16</v>
      </c>
    </row>
    <row r="17" spans="1:11" x14ac:dyDescent="0.25">
      <c r="B17" s="36">
        <v>0</v>
      </c>
      <c r="C17" s="37">
        <v>18000</v>
      </c>
      <c r="D17" s="38">
        <v>0</v>
      </c>
      <c r="E17" s="39">
        <v>18000</v>
      </c>
      <c r="F17" s="35"/>
      <c r="G17" s="35"/>
      <c r="H17" s="35"/>
      <c r="I17" s="39">
        <v>0</v>
      </c>
      <c r="J17" s="35"/>
    </row>
    <row r="18" spans="1:11" x14ac:dyDescent="0.25">
      <c r="B18" s="36">
        <v>1</v>
      </c>
      <c r="C18" s="37">
        <v>18000</v>
      </c>
      <c r="D18" s="38">
        <v>2000</v>
      </c>
      <c r="E18" s="39">
        <v>20000</v>
      </c>
      <c r="F18" s="35">
        <f>E18-E17</f>
        <v>2000</v>
      </c>
      <c r="G18" s="35">
        <f>E18/B18</f>
        <v>20000</v>
      </c>
      <c r="H18" s="35">
        <f>I18*B18</f>
        <v>12000</v>
      </c>
      <c r="I18" s="39">
        <v>12000</v>
      </c>
      <c r="J18" s="35">
        <f>H18-E18</f>
        <v>-8000</v>
      </c>
    </row>
    <row r="19" spans="1:11" x14ac:dyDescent="0.25">
      <c r="B19" s="40">
        <v>2</v>
      </c>
      <c r="C19" s="41">
        <v>18000</v>
      </c>
      <c r="D19" s="42">
        <v>4000</v>
      </c>
      <c r="E19" s="41">
        <v>22000</v>
      </c>
      <c r="F19" s="43">
        <f t="shared" ref="F19:F25" si="0">E19-E18</f>
        <v>2000</v>
      </c>
      <c r="G19" s="43">
        <f t="shared" ref="G19:G25" si="1">E19/B19</f>
        <v>11000</v>
      </c>
      <c r="H19" s="43">
        <f t="shared" ref="H19:H24" si="2">I19*B19</f>
        <v>24000</v>
      </c>
      <c r="I19" s="41">
        <v>12000</v>
      </c>
      <c r="J19" s="43">
        <f t="shared" ref="J19:J25" si="3">H19-E19</f>
        <v>2000</v>
      </c>
    </row>
    <row r="20" spans="1:11" x14ac:dyDescent="0.25">
      <c r="B20" s="36">
        <v>3</v>
      </c>
      <c r="C20" s="37">
        <v>18000</v>
      </c>
      <c r="D20" s="38">
        <v>7000</v>
      </c>
      <c r="E20" s="39">
        <v>25000</v>
      </c>
      <c r="F20" s="35">
        <f t="shared" si="0"/>
        <v>3000</v>
      </c>
      <c r="G20" s="35">
        <f t="shared" si="1"/>
        <v>8333.3333333333339</v>
      </c>
      <c r="H20" s="35">
        <f t="shared" si="2"/>
        <v>36000</v>
      </c>
      <c r="I20" s="39">
        <v>12000</v>
      </c>
      <c r="J20" s="35">
        <f t="shared" si="3"/>
        <v>11000</v>
      </c>
    </row>
    <row r="21" spans="1:11" x14ac:dyDescent="0.25">
      <c r="B21" s="36">
        <v>4</v>
      </c>
      <c r="C21" s="37">
        <v>18000</v>
      </c>
      <c r="D21" s="38">
        <v>12000</v>
      </c>
      <c r="E21" s="39">
        <v>30000</v>
      </c>
      <c r="F21" s="35">
        <f t="shared" si="0"/>
        <v>5000</v>
      </c>
      <c r="G21" s="35">
        <f t="shared" si="1"/>
        <v>7500</v>
      </c>
      <c r="H21" s="35">
        <f t="shared" si="2"/>
        <v>48000</v>
      </c>
      <c r="I21" s="39">
        <v>12000</v>
      </c>
      <c r="J21" s="35">
        <f t="shared" si="3"/>
        <v>18000</v>
      </c>
    </row>
    <row r="22" spans="1:11" x14ac:dyDescent="0.25">
      <c r="B22" s="36">
        <v>5</v>
      </c>
      <c r="C22" s="37">
        <v>18000</v>
      </c>
      <c r="D22" s="38">
        <v>19000</v>
      </c>
      <c r="E22" s="39">
        <v>37000</v>
      </c>
      <c r="F22" s="35">
        <f t="shared" si="0"/>
        <v>7000</v>
      </c>
      <c r="G22" s="35">
        <f t="shared" si="1"/>
        <v>7400</v>
      </c>
      <c r="H22" s="35">
        <f t="shared" si="2"/>
        <v>60000</v>
      </c>
      <c r="I22" s="39">
        <v>12000</v>
      </c>
      <c r="J22" s="35">
        <f t="shared" si="3"/>
        <v>23000</v>
      </c>
    </row>
    <row r="23" spans="1:11" x14ac:dyDescent="0.25">
      <c r="B23" s="40">
        <v>6</v>
      </c>
      <c r="C23" s="41">
        <v>18000</v>
      </c>
      <c r="D23" s="42">
        <v>31000</v>
      </c>
      <c r="E23" s="41">
        <v>49000</v>
      </c>
      <c r="F23" s="43">
        <f t="shared" si="0"/>
        <v>12000</v>
      </c>
      <c r="G23" s="43">
        <f t="shared" si="1"/>
        <v>8166.666666666667</v>
      </c>
      <c r="H23" s="43">
        <f t="shared" si="2"/>
        <v>72000</v>
      </c>
      <c r="I23" s="41">
        <v>12000</v>
      </c>
      <c r="J23" s="43">
        <f t="shared" si="3"/>
        <v>23000</v>
      </c>
    </row>
    <row r="24" spans="1:11" x14ac:dyDescent="0.25">
      <c r="B24" s="36">
        <v>7</v>
      </c>
      <c r="C24" s="37">
        <v>18000</v>
      </c>
      <c r="D24" s="38">
        <v>45000</v>
      </c>
      <c r="E24" s="39">
        <v>63000</v>
      </c>
      <c r="F24" s="35">
        <f t="shared" si="0"/>
        <v>14000</v>
      </c>
      <c r="G24" s="35">
        <f t="shared" si="1"/>
        <v>9000</v>
      </c>
      <c r="H24" s="35">
        <f t="shared" si="2"/>
        <v>84000</v>
      </c>
      <c r="I24" s="39">
        <v>12000</v>
      </c>
      <c r="J24" s="35">
        <f t="shared" si="3"/>
        <v>21000</v>
      </c>
    </row>
    <row r="25" spans="1:11" x14ac:dyDescent="0.25">
      <c r="B25" s="36">
        <v>8</v>
      </c>
      <c r="C25" s="37">
        <v>18000</v>
      </c>
      <c r="D25" s="38">
        <v>60000</v>
      </c>
      <c r="E25" s="39">
        <v>78000</v>
      </c>
      <c r="F25" s="35">
        <f t="shared" si="0"/>
        <v>15000</v>
      </c>
      <c r="G25" s="35">
        <f t="shared" si="1"/>
        <v>9750</v>
      </c>
      <c r="H25" s="35">
        <f>I25*B25</f>
        <v>96000</v>
      </c>
      <c r="I25" s="39">
        <v>12000</v>
      </c>
      <c r="J25" s="35">
        <f t="shared" si="3"/>
        <v>18000</v>
      </c>
    </row>
    <row r="27" spans="1:11" x14ac:dyDescent="0.25">
      <c r="A27" t="s">
        <v>17</v>
      </c>
    </row>
    <row r="28" spans="1:11" x14ac:dyDescent="0.25">
      <c r="A28" t="s">
        <v>67</v>
      </c>
      <c r="K28" s="27" t="s">
        <v>85</v>
      </c>
    </row>
    <row r="29" spans="1:11" x14ac:dyDescent="0.25">
      <c r="A29" t="s">
        <v>68</v>
      </c>
      <c r="K29" s="27" t="s">
        <v>85</v>
      </c>
    </row>
    <row r="30" spans="1:11" x14ac:dyDescent="0.25">
      <c r="A30" t="s">
        <v>107</v>
      </c>
      <c r="K30" s="27"/>
    </row>
    <row r="31" spans="1:11" x14ac:dyDescent="0.25">
      <c r="A31" t="s">
        <v>69</v>
      </c>
      <c r="K31" s="27" t="s">
        <v>85</v>
      </c>
    </row>
    <row r="32" spans="1:11" x14ac:dyDescent="0.25">
      <c r="A32" t="s">
        <v>108</v>
      </c>
      <c r="K32" s="27"/>
    </row>
    <row r="33" spans="1:11" x14ac:dyDescent="0.25">
      <c r="A33" t="s">
        <v>70</v>
      </c>
      <c r="K33" s="27" t="s">
        <v>85</v>
      </c>
    </row>
    <row r="34" spans="1:11" x14ac:dyDescent="0.25">
      <c r="A34" t="s">
        <v>109</v>
      </c>
      <c r="K34" s="27"/>
    </row>
    <row r="35" spans="1:11" ht="28.5" customHeight="1" x14ac:dyDescent="0.25">
      <c r="A35" s="52" t="s">
        <v>72</v>
      </c>
      <c r="B35" s="52"/>
      <c r="C35" s="52"/>
      <c r="D35" s="52"/>
      <c r="E35" s="52"/>
      <c r="F35" s="52"/>
      <c r="G35" s="52"/>
      <c r="H35" s="52"/>
      <c r="I35" s="52"/>
      <c r="J35" s="52"/>
      <c r="K35" s="27" t="s">
        <v>85</v>
      </c>
    </row>
    <row r="36" spans="1:11" x14ac:dyDescent="0.25">
      <c r="B36" s="8" t="s">
        <v>18</v>
      </c>
      <c r="C36" s="21"/>
    </row>
    <row r="37" spans="1:11" x14ac:dyDescent="0.25">
      <c r="B37" s="8" t="s">
        <v>19</v>
      </c>
      <c r="C37" s="21" t="s">
        <v>105</v>
      </c>
    </row>
    <row r="38" spans="1:11" x14ac:dyDescent="0.25">
      <c r="B38" s="8" t="s">
        <v>20</v>
      </c>
      <c r="C38" s="21"/>
      <c r="H38" s="34"/>
    </row>
    <row r="39" spans="1:11" x14ac:dyDescent="0.25">
      <c r="B39" s="8" t="s">
        <v>21</v>
      </c>
      <c r="C39" s="21" t="s">
        <v>105</v>
      </c>
      <c r="H39" s="34"/>
    </row>
    <row r="40" spans="1:11" x14ac:dyDescent="0.25">
      <c r="B40" s="8" t="s">
        <v>22</v>
      </c>
      <c r="C40" s="21"/>
    </row>
    <row r="41" spans="1:11" x14ac:dyDescent="0.25">
      <c r="B41" s="8" t="s">
        <v>23</v>
      </c>
      <c r="C41" s="21"/>
    </row>
    <row r="43" spans="1:11" x14ac:dyDescent="0.25">
      <c r="A43" t="s">
        <v>81</v>
      </c>
      <c r="H43" s="45" t="b">
        <v>1</v>
      </c>
      <c r="I43" s="45"/>
      <c r="K43" s="26" t="s">
        <v>7</v>
      </c>
    </row>
    <row r="44" spans="1:11" x14ac:dyDescent="0.25">
      <c r="A44" s="28"/>
      <c r="B44" s="28"/>
      <c r="H44" s="8" t="b">
        <v>0</v>
      </c>
      <c r="I44" s="8" t="s">
        <v>121</v>
      </c>
      <c r="K44" s="26"/>
    </row>
    <row r="45" spans="1:11" x14ac:dyDescent="0.25">
      <c r="A45" s="28"/>
      <c r="B45" s="28"/>
      <c r="K45" s="26"/>
    </row>
    <row r="46" spans="1:11" x14ac:dyDescent="0.25">
      <c r="A46" t="s">
        <v>82</v>
      </c>
      <c r="K46" s="26" t="s">
        <v>7</v>
      </c>
    </row>
    <row r="47" spans="1:11" x14ac:dyDescent="0.25">
      <c r="A47" t="s">
        <v>73</v>
      </c>
    </row>
    <row r="48" spans="1:11" ht="15" customHeight="1" x14ac:dyDescent="0.25">
      <c r="A48" s="52" t="s">
        <v>110</v>
      </c>
      <c r="B48" s="52"/>
      <c r="C48" s="52"/>
      <c r="D48" s="52"/>
      <c r="E48" s="52"/>
      <c r="F48" s="52"/>
      <c r="G48" s="52"/>
      <c r="H48" s="52"/>
      <c r="I48" s="52"/>
      <c r="J48" s="52"/>
    </row>
    <row r="49" spans="1:11" x14ac:dyDescent="0.25">
      <c r="A49" s="52"/>
      <c r="B49" s="52"/>
      <c r="C49" s="52"/>
      <c r="D49" s="52"/>
      <c r="E49" s="52"/>
      <c r="F49" s="52"/>
      <c r="G49" s="52"/>
      <c r="H49" s="52"/>
      <c r="I49" s="52"/>
      <c r="J49" s="52"/>
    </row>
    <row r="50" spans="1:11" x14ac:dyDescent="0.25">
      <c r="A50" s="52"/>
      <c r="B50" s="52"/>
      <c r="C50" s="52"/>
      <c r="D50" s="52"/>
      <c r="E50" s="52"/>
      <c r="F50" s="52"/>
      <c r="G50" s="52"/>
      <c r="H50" s="52"/>
      <c r="I50" s="52"/>
      <c r="J50" s="52"/>
    </row>
    <row r="51" spans="1:11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</row>
    <row r="52" spans="1:11" x14ac:dyDescent="0.25">
      <c r="A52" t="s">
        <v>83</v>
      </c>
    </row>
    <row r="53" spans="1:11" x14ac:dyDescent="0.25">
      <c r="A53" t="s">
        <v>71</v>
      </c>
    </row>
    <row r="54" spans="1:11" ht="15.75" thickBot="1" x14ac:dyDescent="0.3"/>
    <row r="55" spans="1:11" ht="40.5" customHeight="1" thickBot="1" x14ac:dyDescent="0.3">
      <c r="A55" s="9" t="s">
        <v>24</v>
      </c>
      <c r="B55" s="10" t="s">
        <v>25</v>
      </c>
      <c r="C55" s="11" t="s">
        <v>26</v>
      </c>
      <c r="D55" s="11" t="s">
        <v>27</v>
      </c>
      <c r="E55" s="11" t="s">
        <v>28</v>
      </c>
      <c r="F55" s="11" t="s">
        <v>29</v>
      </c>
      <c r="G55" s="11" t="s">
        <v>30</v>
      </c>
      <c r="H55" s="11" t="s">
        <v>31</v>
      </c>
      <c r="I55" s="11" t="s">
        <v>32</v>
      </c>
      <c r="J55" s="11" t="s">
        <v>33</v>
      </c>
    </row>
    <row r="56" spans="1:11" ht="45" x14ac:dyDescent="0.25">
      <c r="A56" s="12" t="s">
        <v>34</v>
      </c>
      <c r="B56" s="13" t="s">
        <v>105</v>
      </c>
      <c r="C56" s="13" t="s">
        <v>105</v>
      </c>
      <c r="D56" s="14"/>
      <c r="E56" s="14"/>
      <c r="F56" s="14"/>
      <c r="G56" s="14"/>
      <c r="H56" s="13" t="s">
        <v>105</v>
      </c>
      <c r="I56" s="14"/>
      <c r="J56" s="14"/>
      <c r="K56" s="26" t="s">
        <v>7</v>
      </c>
    </row>
    <row r="57" spans="1:11" ht="60" x14ac:dyDescent="0.25">
      <c r="A57" s="15" t="s">
        <v>35</v>
      </c>
      <c r="B57" s="14"/>
      <c r="C57" s="14"/>
      <c r="D57" s="13" t="s">
        <v>105</v>
      </c>
      <c r="E57" s="14"/>
      <c r="F57" s="13" t="s">
        <v>105</v>
      </c>
      <c r="G57" s="14"/>
      <c r="H57" s="14"/>
      <c r="I57" s="14"/>
      <c r="J57" s="14"/>
      <c r="K57" s="26" t="s">
        <v>7</v>
      </c>
    </row>
    <row r="58" spans="1:11" ht="60" x14ac:dyDescent="0.25">
      <c r="A58" s="15" t="s">
        <v>36</v>
      </c>
      <c r="B58" s="13" t="s">
        <v>105</v>
      </c>
      <c r="C58" s="13" t="s">
        <v>105</v>
      </c>
      <c r="D58" s="14"/>
      <c r="E58" s="14"/>
      <c r="F58" s="14"/>
      <c r="G58" s="14"/>
      <c r="H58" s="14"/>
      <c r="I58" s="14"/>
      <c r="J58" s="14"/>
      <c r="K58" s="26" t="s">
        <v>7</v>
      </c>
    </row>
    <row r="59" spans="1:11" ht="45" x14ac:dyDescent="0.25">
      <c r="A59" s="15" t="s">
        <v>37</v>
      </c>
      <c r="B59" s="13" t="s">
        <v>105</v>
      </c>
      <c r="C59" s="13" t="s">
        <v>105</v>
      </c>
      <c r="D59" s="14"/>
      <c r="E59" s="14"/>
      <c r="F59" s="14"/>
      <c r="G59" s="14"/>
      <c r="H59" s="14"/>
      <c r="I59" s="14"/>
      <c r="J59" s="14"/>
      <c r="K59" s="26" t="s">
        <v>7</v>
      </c>
    </row>
    <row r="60" spans="1:11" ht="31.5" x14ac:dyDescent="0.25">
      <c r="A60" s="15" t="s">
        <v>38</v>
      </c>
      <c r="B60" s="13" t="s">
        <v>105</v>
      </c>
      <c r="C60" s="14"/>
      <c r="D60" s="14"/>
      <c r="E60" s="14"/>
      <c r="F60" s="14"/>
      <c r="G60" s="14"/>
      <c r="H60" s="14"/>
      <c r="I60" s="14"/>
      <c r="J60" s="14"/>
      <c r="K60" s="26" t="s">
        <v>7</v>
      </c>
    </row>
    <row r="63" spans="1:11" x14ac:dyDescent="0.25">
      <c r="A63" s="5" t="s">
        <v>39</v>
      </c>
    </row>
    <row r="65" spans="1:11" x14ac:dyDescent="0.25">
      <c r="A65" s="16" t="s">
        <v>40</v>
      </c>
      <c r="B65" s="16" t="s">
        <v>41</v>
      </c>
      <c r="C65" s="16" t="s">
        <v>42</v>
      </c>
      <c r="D65" s="16" t="s">
        <v>41</v>
      </c>
    </row>
    <row r="66" spans="1:11" ht="24.75" x14ac:dyDescent="0.25">
      <c r="A66" s="8" t="s">
        <v>43</v>
      </c>
      <c r="B66" s="17">
        <v>50000</v>
      </c>
      <c r="C66" s="47" t="s">
        <v>74</v>
      </c>
      <c r="D66" s="17">
        <v>100000</v>
      </c>
    </row>
    <row r="67" spans="1:11" ht="24.75" x14ac:dyDescent="0.25">
      <c r="A67" s="8" t="s">
        <v>44</v>
      </c>
      <c r="B67" s="17">
        <v>20000</v>
      </c>
      <c r="C67" s="47" t="s">
        <v>45</v>
      </c>
      <c r="D67" s="17">
        <v>50000</v>
      </c>
    </row>
    <row r="68" spans="1:11" ht="36.75" x14ac:dyDescent="0.25">
      <c r="A68" s="8" t="s">
        <v>46</v>
      </c>
      <c r="B68" s="17">
        <v>60000</v>
      </c>
      <c r="C68" s="47" t="s">
        <v>47</v>
      </c>
      <c r="D68" s="17">
        <v>8000</v>
      </c>
    </row>
    <row r="69" spans="1:11" ht="36.75" x14ac:dyDescent="0.25">
      <c r="A69" s="8" t="s">
        <v>48</v>
      </c>
      <c r="B69" s="17">
        <v>30000</v>
      </c>
      <c r="C69" s="47" t="s">
        <v>49</v>
      </c>
      <c r="D69" s="17">
        <v>4000</v>
      </c>
    </row>
    <row r="70" spans="1:11" x14ac:dyDescent="0.25">
      <c r="A70" s="8" t="s">
        <v>50</v>
      </c>
      <c r="B70" s="17">
        <v>15000</v>
      </c>
      <c r="C70" s="47" t="s">
        <v>51</v>
      </c>
      <c r="D70" s="17">
        <v>65000</v>
      </c>
    </row>
    <row r="71" spans="1:11" ht="37.5" thickBot="1" x14ac:dyDescent="0.3">
      <c r="A71" s="8" t="s">
        <v>52</v>
      </c>
      <c r="B71" s="17">
        <v>10000</v>
      </c>
      <c r="C71" s="47" t="s">
        <v>53</v>
      </c>
      <c r="D71" s="17">
        <v>5000</v>
      </c>
    </row>
    <row r="72" spans="1:11" ht="25.5" thickBot="1" x14ac:dyDescent="0.3">
      <c r="A72" s="8" t="s">
        <v>54</v>
      </c>
      <c r="B72" s="17">
        <v>5000</v>
      </c>
      <c r="C72" s="48" t="s">
        <v>55</v>
      </c>
      <c r="D72" s="19">
        <f>SUM(D66:D71)</f>
        <v>232000</v>
      </c>
    </row>
    <row r="73" spans="1:11" x14ac:dyDescent="0.25">
      <c r="A73" s="8" t="s">
        <v>56</v>
      </c>
      <c r="B73" s="17">
        <v>4000</v>
      </c>
    </row>
    <row r="74" spans="1:11" x14ac:dyDescent="0.25">
      <c r="A74" s="8" t="s">
        <v>57</v>
      </c>
      <c r="B74" s="17">
        <v>25000</v>
      </c>
    </row>
    <row r="75" spans="1:11" x14ac:dyDescent="0.25">
      <c r="A75" s="8" t="s">
        <v>58</v>
      </c>
      <c r="B75" s="17">
        <v>10000</v>
      </c>
    </row>
    <row r="76" spans="1:11" ht="15.75" thickBot="1" x14ac:dyDescent="0.3">
      <c r="A76" s="8" t="s">
        <v>59</v>
      </c>
      <c r="B76" s="20">
        <v>3000</v>
      </c>
    </row>
    <row r="77" spans="1:11" ht="15.75" thickBot="1" x14ac:dyDescent="0.3">
      <c r="A77" s="18" t="s">
        <v>60</v>
      </c>
      <c r="B77" s="19">
        <f>SUM(B66:B76)</f>
        <v>232000</v>
      </c>
    </row>
    <row r="79" spans="1:11" ht="18.75" customHeight="1" x14ac:dyDescent="0.25">
      <c r="A79" t="s">
        <v>61</v>
      </c>
      <c r="I79" s="33"/>
      <c r="K79" s="26" t="s">
        <v>66</v>
      </c>
    </row>
    <row r="80" spans="1:11" ht="29.25" customHeight="1" x14ac:dyDescent="0.25">
      <c r="A80" t="s">
        <v>111</v>
      </c>
      <c r="B80" s="46">
        <f>SUM(B66:B67,B70,B72,B73,B74,B76)</f>
        <v>122000</v>
      </c>
      <c r="C80" s="44" t="s">
        <v>112</v>
      </c>
      <c r="D80" s="46">
        <f>SUM(D66:D68)</f>
        <v>158000</v>
      </c>
      <c r="E80" s="44" t="s">
        <v>113</v>
      </c>
      <c r="F80" s="46">
        <f>B80-D80</f>
        <v>-36000</v>
      </c>
      <c r="I80" s="33"/>
      <c r="K80" s="26"/>
    </row>
    <row r="81" spans="1:11" x14ac:dyDescent="0.25">
      <c r="A81" t="s">
        <v>62</v>
      </c>
      <c r="H81" s="33"/>
      <c r="K81" s="26" t="s">
        <v>66</v>
      </c>
    </row>
    <row r="82" spans="1:11" x14ac:dyDescent="0.25">
      <c r="A82" t="s">
        <v>114</v>
      </c>
      <c r="B82">
        <f>B80/D80</f>
        <v>0.77215189873417722</v>
      </c>
      <c r="K82" s="26"/>
    </row>
    <row r="83" spans="1:11" x14ac:dyDescent="0.25">
      <c r="A83" t="s">
        <v>115</v>
      </c>
      <c r="K83" s="26"/>
    </row>
    <row r="84" spans="1:11" x14ac:dyDescent="0.25">
      <c r="K84" s="26"/>
    </row>
    <row r="85" spans="1:11" x14ac:dyDescent="0.25">
      <c r="A85" t="s">
        <v>76</v>
      </c>
      <c r="K85" s="26" t="s">
        <v>7</v>
      </c>
    </row>
    <row r="86" spans="1:11" x14ac:dyDescent="0.25">
      <c r="A86" t="s">
        <v>77</v>
      </c>
      <c r="K86" s="26"/>
    </row>
    <row r="87" spans="1:11" x14ac:dyDescent="0.25">
      <c r="A87" t="s">
        <v>78</v>
      </c>
      <c r="K87" s="26"/>
    </row>
    <row r="88" spans="1:11" x14ac:dyDescent="0.25">
      <c r="A88" t="s">
        <v>122</v>
      </c>
    </row>
  </sheetData>
  <mergeCells count="3">
    <mergeCell ref="B7:E7"/>
    <mergeCell ref="A35:J35"/>
    <mergeCell ref="A48:J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22C5-6670-4F71-96C4-E4FF1EEF1748}">
  <dimension ref="A1:K31"/>
  <sheetViews>
    <sheetView workbookViewId="0">
      <selection activeCell="F18" sqref="F18"/>
    </sheetView>
  </sheetViews>
  <sheetFormatPr baseColWidth="10" defaultRowHeight="15" x14ac:dyDescent="0.25"/>
  <cols>
    <col min="1" max="1" width="25.5703125" customWidth="1"/>
    <col min="4" max="4" width="18.5703125" customWidth="1"/>
    <col min="5" max="5" width="4.85546875" customWidth="1"/>
  </cols>
  <sheetData>
    <row r="1" spans="1:11" x14ac:dyDescent="0.25">
      <c r="A1" s="1" t="s">
        <v>103</v>
      </c>
      <c r="B1" s="1"/>
      <c r="D1" s="1" t="s">
        <v>106</v>
      </c>
    </row>
    <row r="2" spans="1:11" x14ac:dyDescent="0.25">
      <c r="A2" t="s">
        <v>104</v>
      </c>
      <c r="B2" s="32">
        <v>43956</v>
      </c>
    </row>
    <row r="3" spans="1:11" x14ac:dyDescent="0.25">
      <c r="A3" s="23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5" t="s">
        <v>75</v>
      </c>
    </row>
    <row r="5" spans="1:11" x14ac:dyDescent="0.25">
      <c r="A5" t="s">
        <v>97</v>
      </c>
      <c r="K5" s="31" t="s">
        <v>102</v>
      </c>
    </row>
    <row r="6" spans="1:11" x14ac:dyDescent="0.25">
      <c r="A6" s="53" t="s">
        <v>120</v>
      </c>
      <c r="B6" s="53"/>
      <c r="C6" s="53"/>
      <c r="D6" s="53"/>
      <c r="E6" s="53"/>
      <c r="F6" s="53"/>
      <c r="G6" s="53"/>
      <c r="H6" s="53"/>
      <c r="I6" s="53"/>
      <c r="J6" s="53"/>
      <c r="K6" s="53"/>
    </row>
    <row r="7" spans="1:11" x14ac:dyDescent="0.2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</row>
    <row r="8" spans="1:11" x14ac:dyDescent="0.25">
      <c r="A8" t="s">
        <v>98</v>
      </c>
      <c r="K8" s="31" t="s">
        <v>102</v>
      </c>
    </row>
    <row r="9" spans="1:11" x14ac:dyDescent="0.25">
      <c r="B9" t="s">
        <v>92</v>
      </c>
      <c r="E9" s="21"/>
    </row>
    <row r="10" spans="1:11" x14ac:dyDescent="0.25">
      <c r="B10" t="s">
        <v>93</v>
      </c>
      <c r="E10" s="21"/>
    </row>
    <row r="11" spans="1:11" x14ac:dyDescent="0.25">
      <c r="B11" t="s">
        <v>94</v>
      </c>
      <c r="E11" s="21"/>
    </row>
    <row r="12" spans="1:11" x14ac:dyDescent="0.25">
      <c r="B12" t="s">
        <v>95</v>
      </c>
      <c r="E12" s="21" t="s">
        <v>105</v>
      </c>
    </row>
    <row r="13" spans="1:11" x14ac:dyDescent="0.25">
      <c r="B13" t="s">
        <v>96</v>
      </c>
      <c r="E13" s="21"/>
    </row>
    <row r="16" spans="1:11" x14ac:dyDescent="0.25">
      <c r="A16" t="s">
        <v>99</v>
      </c>
      <c r="K16" s="31" t="s">
        <v>102</v>
      </c>
    </row>
    <row r="17" spans="1:11" x14ac:dyDescent="0.25">
      <c r="B17" t="s">
        <v>86</v>
      </c>
      <c r="E17" s="21"/>
    </row>
    <row r="18" spans="1:11" x14ac:dyDescent="0.25">
      <c r="B18" t="s">
        <v>87</v>
      </c>
      <c r="E18" s="21"/>
    </row>
    <row r="19" spans="1:11" x14ac:dyDescent="0.25">
      <c r="B19" t="s">
        <v>88</v>
      </c>
      <c r="E19" s="21"/>
    </row>
    <row r="20" spans="1:11" x14ac:dyDescent="0.25">
      <c r="B20" t="s">
        <v>89</v>
      </c>
      <c r="E20" s="21" t="s">
        <v>105</v>
      </c>
    </row>
    <row r="21" spans="1:11" x14ac:dyDescent="0.25">
      <c r="B21" t="s">
        <v>90</v>
      </c>
      <c r="E21" s="21"/>
    </row>
    <row r="24" spans="1:11" x14ac:dyDescent="0.25">
      <c r="A24" t="s">
        <v>100</v>
      </c>
      <c r="K24" s="31" t="s">
        <v>102</v>
      </c>
    </row>
    <row r="25" spans="1:11" x14ac:dyDescent="0.25">
      <c r="A25" t="s">
        <v>91</v>
      </c>
    </row>
    <row r="26" spans="1:11" x14ac:dyDescent="0.25">
      <c r="A26" s="52" t="s">
        <v>116</v>
      </c>
      <c r="B26" s="52"/>
      <c r="C26" s="52"/>
      <c r="D26" s="52"/>
      <c r="E26" s="52"/>
      <c r="F26" s="52"/>
      <c r="G26" s="52"/>
      <c r="H26" s="52"/>
      <c r="I26" s="52"/>
      <c r="J26" s="52"/>
    </row>
    <row r="27" spans="1:11" x14ac:dyDescent="0.25">
      <c r="A27" s="52"/>
      <c r="B27" s="52"/>
      <c r="C27" s="52"/>
      <c r="D27" s="52"/>
      <c r="E27" s="52"/>
      <c r="F27" s="52"/>
      <c r="G27" s="52"/>
      <c r="H27" s="52"/>
      <c r="I27" s="52"/>
      <c r="J27" s="52"/>
    </row>
    <row r="28" spans="1:11" x14ac:dyDescent="0.25">
      <c r="A28" t="s">
        <v>101</v>
      </c>
      <c r="K28" s="31" t="s">
        <v>102</v>
      </c>
    </row>
    <row r="29" spans="1:11" x14ac:dyDescent="0.25">
      <c r="A29" t="s">
        <v>118</v>
      </c>
    </row>
    <row r="30" spans="1:11" x14ac:dyDescent="0.25">
      <c r="A30" t="s">
        <v>117</v>
      </c>
    </row>
    <row r="31" spans="1:11" x14ac:dyDescent="0.25">
      <c r="A31" t="s">
        <v>119</v>
      </c>
    </row>
  </sheetData>
  <mergeCells count="2">
    <mergeCell ref="A6:K7"/>
    <mergeCell ref="A26:J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Práctica</vt:lpstr>
      <vt:lpstr>Teoría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Hernan Rodriguez Ruiz Diaz</cp:lastModifiedBy>
  <dcterms:created xsi:type="dcterms:W3CDTF">2020-05-03T21:22:06Z</dcterms:created>
  <dcterms:modified xsi:type="dcterms:W3CDTF">2020-05-05T20:05:49Z</dcterms:modified>
</cp:coreProperties>
</file>